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ЭтаКнига"/>
  <mc:AlternateContent xmlns:mc="http://schemas.openxmlformats.org/markup-compatibility/2006">
    <mc:Choice Requires="x15">
      <x15ac:absPath xmlns:x15ac="http://schemas.microsoft.com/office/spreadsheetml/2010/11/ac" url="W:\ConsoleApplication1\3 форма\"/>
    </mc:Choice>
  </mc:AlternateContent>
  <xr:revisionPtr revIDLastSave="0" documentId="13_ncr:1_{248DA4EE-D399-4D60-B8C6-6CD5678C7C50}" xr6:coauthVersionLast="47" xr6:coauthVersionMax="47" xr10:uidLastSave="{00000000-0000-0000-0000-000000000000}"/>
  <bookViews>
    <workbookView xWindow="2865" yWindow="1965" windowWidth="19440" windowHeight="11333" tabRatio="598" xr2:uid="{00000000-000D-0000-FFFF-FFFF00000000}"/>
  </bookViews>
  <sheets>
    <sheet name="Загальна" sheetId="32" r:id="rId1"/>
    <sheet name="Шульгіна Н.Ф." sheetId="135" r:id="rId2"/>
    <sheet name="Павленко С.Є.)" sheetId="133" r:id="rId3"/>
    <sheet name="Коваленко" sheetId="123" r:id="rId4"/>
    <sheet name="Говоруха (2)" sheetId="125" r:id="rId5"/>
    <sheet name="Дикленко" sheetId="24" r:id="rId6"/>
    <sheet name="Румилов" sheetId="110" r:id="rId7"/>
    <sheet name="Іванець" sheetId="134" r:id="rId8"/>
    <sheet name="Говоруха" sheetId="30" r:id="rId9"/>
    <sheet name="Харапонова" sheetId="87" r:id="rId10"/>
    <sheet name="Рачіба О.О." sheetId="128" r:id="rId11"/>
    <sheet name="Снісар (0,5)" sheetId="117" r:id="rId12"/>
    <sheet name="Воронкова Ю." sheetId="108" r:id="rId13"/>
    <sheet name="Вальчук" sheetId="114" r:id="rId14"/>
    <sheet name="Антонюк" sheetId="127" r:id="rId15"/>
    <sheet name="Шендрик" sheetId="95" r:id="rId16"/>
    <sheet name="Фаузи" sheetId="79" r:id="rId17"/>
    <sheet name="Снісар" sheetId="86" r:id="rId18"/>
    <sheet name="Останіна" sheetId="50" r:id="rId19"/>
    <sheet name="Вінник" sheetId="120" r:id="rId20"/>
    <sheet name="Шевченко (0,5)" sheetId="126" r:id="rId21"/>
    <sheet name="Дудукіна С.А." sheetId="131" r:id="rId22"/>
    <sheet name="Воронкова О" sheetId="49" r:id="rId23"/>
    <sheet name="Ратчик" sheetId="84" r:id="rId24"/>
    <sheet name="Вінніков  (2)" sheetId="129" r:id="rId25"/>
    <sheet name="Вінніков " sheetId="51" r:id="rId26"/>
    <sheet name="Бадюл" sheetId="113" r:id="rId27"/>
    <sheet name="За НПП - Шевченко Т.М. " sheetId="45" r:id="rId28"/>
    <sheet name="Лацинська" sheetId="20" r:id="rId29"/>
  </sheets>
  <definedNames>
    <definedName name="_xlnm.Print_Area" localSheetId="14">Антонюк!$A$1:$AC$43</definedName>
    <definedName name="_xlnm.Print_Area" localSheetId="26">Бадюл!$A$1:$AC$53</definedName>
    <definedName name="_xlnm.Print_Area" localSheetId="13">Вальчук!$A$1:$AC$46</definedName>
    <definedName name="_xlnm.Print_Area" localSheetId="19">Вінник!$A$1:$AC$58</definedName>
    <definedName name="_xlnm.Print_Area" localSheetId="25">'Вінніков '!$A$1:$AC$74</definedName>
    <definedName name="_xlnm.Print_Area" localSheetId="24">'Вінніков  (2)'!$A$1:$AC$50</definedName>
    <definedName name="_xlnm.Print_Area" localSheetId="22">'Воронкова О'!$A$1:$AC$60</definedName>
    <definedName name="_xlnm.Print_Area" localSheetId="12">'Воронкова Ю.'!$A$1:$AC$48</definedName>
    <definedName name="_xlnm.Print_Area" localSheetId="8">Говоруха!$A$1:$AC$59</definedName>
    <definedName name="_xlnm.Print_Area" localSheetId="4">'Говоруха (2)'!$A$1:$AC$49</definedName>
    <definedName name="_xlnm.Print_Area" localSheetId="5">Дикленко!$A$1:$AC$49</definedName>
    <definedName name="_xlnm.Print_Area" localSheetId="21">'Дудукіна С.А.'!$A$1:$AC$48</definedName>
    <definedName name="_xlnm.Print_Area" localSheetId="27">'За НПП - Шевченко Т.М. '!$A$1:$AC$48</definedName>
    <definedName name="_xlnm.Print_Area" localSheetId="0">Загальна!$A$2:$AB$113</definedName>
    <definedName name="_xlnm.Print_Area" localSheetId="7">Іванець!$A$1:$AC$56</definedName>
    <definedName name="_xlnm.Print_Area" localSheetId="3">Коваленко!$A$1:$AC$41</definedName>
    <definedName name="_xlnm.Print_Area" localSheetId="28">Лацинська!$A$1:$AC$63</definedName>
    <definedName name="_xlnm.Print_Area" localSheetId="18">Останіна!$A$1:$AC$59</definedName>
    <definedName name="_xlnm.Print_Area" localSheetId="2">'Павленко С.Є.)'!$A$1:$AC$57</definedName>
    <definedName name="_xlnm.Print_Area" localSheetId="23">Ратчик!$A$1:$AC$56</definedName>
    <definedName name="_xlnm.Print_Area" localSheetId="10">'Рачіба О.О.'!$A$1:$AC$51</definedName>
    <definedName name="_xlnm.Print_Area" localSheetId="6">Румилов!$A$1:$AC$54</definedName>
    <definedName name="_xlnm.Print_Area" localSheetId="17">Снісар!$A$1:$AC$54</definedName>
    <definedName name="_xlnm.Print_Area" localSheetId="11">'Снісар (0,5)'!$A$1:$AC$51</definedName>
    <definedName name="_xlnm.Print_Area" localSheetId="16">Фаузи!$A$1:$AC$48</definedName>
    <definedName name="_xlnm.Print_Area" localSheetId="9">Харапонова!$A$1:$AC$58</definedName>
    <definedName name="_xlnm.Print_Area" localSheetId="20">'Шевченко (0,5)'!$A$1:$AC$51</definedName>
    <definedName name="_xlnm.Print_Area" localSheetId="15">Шендрик!$A$1:$AC$59</definedName>
    <definedName name="_xlnm.Print_Area" localSheetId="1">'Шульгіна Н.Ф.'!$A$1:$AC$46</definedName>
    <definedName name="_xlnm.Print_Titles" localSheetId="0">Загальна!$4:$5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7" i="32" l="1"/>
  <c r="D106" i="32"/>
  <c r="D53" i="32"/>
  <c r="D52" i="32"/>
  <c r="D104" i="32"/>
  <c r="AC39" i="50"/>
  <c r="L42" i="50"/>
  <c r="M42" i="50"/>
  <c r="N42" i="50"/>
  <c r="O42" i="50"/>
  <c r="P42" i="50"/>
  <c r="Q42" i="50"/>
  <c r="R42" i="50"/>
  <c r="S42" i="50"/>
  <c r="T42" i="50"/>
  <c r="U42" i="50"/>
  <c r="V42" i="50"/>
  <c r="W42" i="50"/>
  <c r="X42" i="50"/>
  <c r="Y42" i="50"/>
  <c r="Z42" i="50"/>
  <c r="AA42" i="50"/>
  <c r="AB42" i="50"/>
  <c r="K42" i="50"/>
  <c r="K37" i="50"/>
  <c r="AC35" i="50"/>
  <c r="AC36" i="50"/>
  <c r="AC40" i="50"/>
  <c r="AC41" i="50"/>
  <c r="D86" i="32"/>
  <c r="D85" i="32"/>
  <c r="D74" i="32"/>
  <c r="D35" i="32"/>
  <c r="L32" i="117"/>
  <c r="M32" i="117"/>
  <c r="N32" i="117"/>
  <c r="O32" i="117"/>
  <c r="P32" i="117"/>
  <c r="Q32" i="117"/>
  <c r="R32" i="117"/>
  <c r="S32" i="117"/>
  <c r="T32" i="117"/>
  <c r="U32" i="117"/>
  <c r="V32" i="117"/>
  <c r="W32" i="117"/>
  <c r="X32" i="117"/>
  <c r="Y32" i="117"/>
  <c r="Z32" i="117"/>
  <c r="AA32" i="117"/>
  <c r="AB32" i="117"/>
  <c r="K32" i="117"/>
  <c r="AC30" i="117"/>
  <c r="AC31" i="117"/>
  <c r="L37" i="134"/>
  <c r="M37" i="134"/>
  <c r="N37" i="134"/>
  <c r="O37" i="134"/>
  <c r="P37" i="134"/>
  <c r="Q37" i="134"/>
  <c r="R37" i="134"/>
  <c r="S37" i="134"/>
  <c r="T37" i="134"/>
  <c r="U37" i="134"/>
  <c r="V37" i="134"/>
  <c r="W37" i="134"/>
  <c r="X37" i="134"/>
  <c r="Y37" i="134"/>
  <c r="Z37" i="134"/>
  <c r="AA37" i="134"/>
  <c r="AB37" i="134"/>
  <c r="K37" i="134"/>
  <c r="AC35" i="134"/>
  <c r="AC36" i="134"/>
  <c r="AC51" i="51"/>
  <c r="L61" i="51"/>
  <c r="M61" i="51"/>
  <c r="N61" i="51"/>
  <c r="O61" i="51"/>
  <c r="P61" i="51"/>
  <c r="Q61" i="51"/>
  <c r="R61" i="51"/>
  <c r="S61" i="51"/>
  <c r="T61" i="51"/>
  <c r="U61" i="51"/>
  <c r="V61" i="51"/>
  <c r="W61" i="51"/>
  <c r="X61" i="51"/>
  <c r="Y61" i="51"/>
  <c r="Z61" i="51"/>
  <c r="AA61" i="51"/>
  <c r="AB61" i="51"/>
  <c r="K61" i="51"/>
  <c r="L55" i="51"/>
  <c r="L67" i="51" s="1"/>
  <c r="M55" i="51"/>
  <c r="M67" i="51" s="1"/>
  <c r="N55" i="51"/>
  <c r="O55" i="51"/>
  <c r="P55" i="51"/>
  <c r="P67" i="51" s="1"/>
  <c r="Q55" i="51"/>
  <c r="Q67" i="51" s="1"/>
  <c r="O17" i="32" s="1"/>
  <c r="R55" i="51"/>
  <c r="S55" i="51"/>
  <c r="T55" i="51"/>
  <c r="T67" i="51" s="1"/>
  <c r="R17" i="32" s="1"/>
  <c r="U55" i="51"/>
  <c r="U67" i="51" s="1"/>
  <c r="V55" i="51"/>
  <c r="W55" i="51"/>
  <c r="X55" i="51"/>
  <c r="X67" i="51" s="1"/>
  <c r="Y55" i="51"/>
  <c r="Y67" i="51" s="1"/>
  <c r="Z55" i="51"/>
  <c r="AA55" i="51"/>
  <c r="AB55" i="51"/>
  <c r="AB67" i="51" s="1"/>
  <c r="K55" i="51"/>
  <c r="K44" i="49"/>
  <c r="Z17" i="32"/>
  <c r="L32" i="131"/>
  <c r="M32" i="131"/>
  <c r="N32" i="131"/>
  <c r="O32" i="131"/>
  <c r="O41" i="131" s="1"/>
  <c r="M29" i="32" s="1"/>
  <c r="P32" i="131"/>
  <c r="Q32" i="131"/>
  <c r="R32" i="131"/>
  <c r="S32" i="131"/>
  <c r="S41" i="131" s="1"/>
  <c r="Q29" i="32" s="1"/>
  <c r="T32" i="131"/>
  <c r="U32" i="131"/>
  <c r="V32" i="131"/>
  <c r="W32" i="131"/>
  <c r="X32" i="131"/>
  <c r="Y32" i="131"/>
  <c r="Z32" i="131"/>
  <c r="AA32" i="131"/>
  <c r="AB32" i="131"/>
  <c r="K32" i="131"/>
  <c r="L49" i="20"/>
  <c r="M49" i="20"/>
  <c r="N49" i="20"/>
  <c r="O49" i="20"/>
  <c r="P49" i="20"/>
  <c r="Q49" i="20"/>
  <c r="R49" i="20"/>
  <c r="S49" i="20"/>
  <c r="T49" i="20"/>
  <c r="U49" i="20"/>
  <c r="U56" i="20" s="1"/>
  <c r="S8" i="32" s="1"/>
  <c r="V49" i="20"/>
  <c r="W49" i="20"/>
  <c r="X49" i="20"/>
  <c r="Y49" i="20"/>
  <c r="Z49" i="20"/>
  <c r="AA49" i="20"/>
  <c r="AB49" i="20"/>
  <c r="K49" i="20"/>
  <c r="K65" i="20" s="1"/>
  <c r="K43" i="20"/>
  <c r="D103" i="32"/>
  <c r="D73" i="32"/>
  <c r="D34" i="32"/>
  <c r="L30" i="135"/>
  <c r="M30" i="135"/>
  <c r="N30" i="135"/>
  <c r="O30" i="135"/>
  <c r="P30" i="135"/>
  <c r="Q30" i="135"/>
  <c r="R30" i="135"/>
  <c r="S30" i="135"/>
  <c r="S39" i="135" s="1"/>
  <c r="Q101" i="32" s="1"/>
  <c r="T30" i="135"/>
  <c r="U30" i="135"/>
  <c r="V30" i="135"/>
  <c r="W30" i="135"/>
  <c r="W39" i="135" s="1"/>
  <c r="U101" i="32" s="1"/>
  <c r="X30" i="135"/>
  <c r="Y30" i="135"/>
  <c r="Z30" i="135"/>
  <c r="AA30" i="135"/>
  <c r="AA39" i="135" s="1"/>
  <c r="Y101" i="32" s="1"/>
  <c r="AB30" i="135"/>
  <c r="K30" i="135"/>
  <c r="AC29" i="135"/>
  <c r="AC30" i="129"/>
  <c r="AC31" i="129"/>
  <c r="AC32" i="129"/>
  <c r="L43" i="20"/>
  <c r="L56" i="20"/>
  <c r="J8" i="32" s="1"/>
  <c r="M43" i="20"/>
  <c r="N43" i="20"/>
  <c r="O43" i="20"/>
  <c r="P43" i="20"/>
  <c r="P56" i="20" s="1"/>
  <c r="N8" i="32" s="1"/>
  <c r="Q43" i="20"/>
  <c r="R43" i="20"/>
  <c r="S43" i="20"/>
  <c r="S56" i="20" s="1"/>
  <c r="Q8" i="32" s="1"/>
  <c r="T43" i="20"/>
  <c r="T56" i="20" s="1"/>
  <c r="R8" i="32" s="1"/>
  <c r="U43" i="20"/>
  <c r="V43" i="20"/>
  <c r="W43" i="20"/>
  <c r="W56" i="20" s="1"/>
  <c r="U8" i="32" s="1"/>
  <c r="X43" i="20"/>
  <c r="Y43" i="20"/>
  <c r="Z43" i="20"/>
  <c r="AA43" i="20"/>
  <c r="AB43" i="20"/>
  <c r="AB56" i="20" s="1"/>
  <c r="Z8" i="32" s="1"/>
  <c r="AC38" i="20"/>
  <c r="AC39" i="20"/>
  <c r="AC40" i="20"/>
  <c r="AC43" i="20" s="1"/>
  <c r="AC41" i="20"/>
  <c r="AC42" i="20"/>
  <c r="AC45" i="20"/>
  <c r="AC46" i="20"/>
  <c r="AC47" i="20"/>
  <c r="AC48" i="20"/>
  <c r="AB38" i="135"/>
  <c r="AA38" i="135"/>
  <c r="Z38" i="135"/>
  <c r="Y38" i="135"/>
  <c r="X38" i="135"/>
  <c r="W38" i="135"/>
  <c r="V38" i="135"/>
  <c r="U38" i="135"/>
  <c r="T38" i="135"/>
  <c r="S38" i="135"/>
  <c r="R38" i="135"/>
  <c r="Q38" i="135"/>
  <c r="P38" i="135"/>
  <c r="O38" i="135"/>
  <c r="N38" i="135"/>
  <c r="M38" i="135"/>
  <c r="L38" i="135"/>
  <c r="K38" i="135"/>
  <c r="AC37" i="135"/>
  <c r="AC36" i="135"/>
  <c r="AC35" i="135"/>
  <c r="AC38" i="135"/>
  <c r="AB34" i="135"/>
  <c r="AA34" i="135"/>
  <c r="Z34" i="135"/>
  <c r="Y34" i="135"/>
  <c r="X34" i="135"/>
  <c r="W34" i="135"/>
  <c r="V34" i="135"/>
  <c r="U34" i="135"/>
  <c r="T34" i="135"/>
  <c r="S34" i="135"/>
  <c r="R34" i="135"/>
  <c r="Q34" i="135"/>
  <c r="P34" i="135"/>
  <c r="O34" i="135"/>
  <c r="N34" i="135"/>
  <c r="M34" i="135"/>
  <c r="L34" i="135"/>
  <c r="K34" i="135"/>
  <c r="AC33" i="135"/>
  <c r="AC34" i="135"/>
  <c r="AB32" i="135"/>
  <c r="AA32" i="135"/>
  <c r="Z32" i="135"/>
  <c r="Y32" i="135"/>
  <c r="X32" i="135"/>
  <c r="W32" i="135"/>
  <c r="V32" i="135"/>
  <c r="U32" i="135"/>
  <c r="U39" i="135" s="1"/>
  <c r="S101" i="32" s="1"/>
  <c r="T32" i="135"/>
  <c r="S32" i="135"/>
  <c r="R32" i="135"/>
  <c r="Q32" i="135"/>
  <c r="Q39" i="135" s="1"/>
  <c r="O101" i="32" s="1"/>
  <c r="P32" i="135"/>
  <c r="O32" i="135"/>
  <c r="N32" i="135"/>
  <c r="M32" i="135"/>
  <c r="AC32" i="135" s="1"/>
  <c r="L32" i="135"/>
  <c r="K32" i="135"/>
  <c r="AC31" i="135"/>
  <c r="AC28" i="135"/>
  <c r="AC27" i="135"/>
  <c r="AC26" i="135"/>
  <c r="AC25" i="135"/>
  <c r="AC16" i="135"/>
  <c r="AC15" i="135"/>
  <c r="AB12" i="135"/>
  <c r="AA12" i="135"/>
  <c r="Z12" i="135"/>
  <c r="Y12" i="135"/>
  <c r="X12" i="135"/>
  <c r="W12" i="135"/>
  <c r="V12" i="135"/>
  <c r="V17" i="135" s="1"/>
  <c r="T100" i="32" s="1"/>
  <c r="U12" i="135"/>
  <c r="T12" i="135"/>
  <c r="S12" i="135"/>
  <c r="R12" i="135"/>
  <c r="R17" i="135" s="1"/>
  <c r="P100" i="32" s="1"/>
  <c r="Q12" i="135"/>
  <c r="P12" i="135"/>
  <c r="O12" i="135"/>
  <c r="N12" i="135"/>
  <c r="N17" i="135" s="1"/>
  <c r="L100" i="32" s="1"/>
  <c r="M12" i="135"/>
  <c r="L12" i="135"/>
  <c r="K12" i="135"/>
  <c r="AC11" i="135"/>
  <c r="AC12" i="135" s="1"/>
  <c r="AB10" i="135"/>
  <c r="AA10" i="135"/>
  <c r="Z10" i="135"/>
  <c r="Y10" i="135"/>
  <c r="X10" i="135"/>
  <c r="W10" i="135"/>
  <c r="V10" i="135"/>
  <c r="U10" i="135"/>
  <c r="U17" i="135" s="1"/>
  <c r="S100" i="32" s="1"/>
  <c r="T10" i="135"/>
  <c r="S10" i="135"/>
  <c r="R10" i="135"/>
  <c r="Q10" i="135"/>
  <c r="P10" i="135"/>
  <c r="O10" i="135"/>
  <c r="N10" i="135"/>
  <c r="M10" i="135"/>
  <c r="L10" i="135"/>
  <c r="K10" i="135"/>
  <c r="AC9" i="135"/>
  <c r="AC8" i="135"/>
  <c r="L37" i="129"/>
  <c r="M37" i="129"/>
  <c r="N37" i="129"/>
  <c r="O37" i="129"/>
  <c r="P37" i="129"/>
  <c r="Q37" i="129"/>
  <c r="R37" i="129"/>
  <c r="S37" i="129"/>
  <c r="T37" i="129"/>
  <c r="U37" i="129"/>
  <c r="V37" i="129"/>
  <c r="W37" i="129"/>
  <c r="X37" i="129"/>
  <c r="Y37" i="129"/>
  <c r="Z37" i="129"/>
  <c r="AA37" i="129"/>
  <c r="AB37" i="129"/>
  <c r="K37" i="129"/>
  <c r="AC35" i="129"/>
  <c r="AC33" i="128"/>
  <c r="AC35" i="128" s="1"/>
  <c r="AB39" i="134"/>
  <c r="AB46" i="134" s="1"/>
  <c r="Z80" i="32" s="1"/>
  <c r="AA39" i="134"/>
  <c r="Z39" i="134"/>
  <c r="Y39" i="134"/>
  <c r="Y58" i="134" s="1"/>
  <c r="X39" i="134"/>
  <c r="X46" i="134" s="1"/>
  <c r="V80" i="32" s="1"/>
  <c r="W39" i="134"/>
  <c r="V39" i="134"/>
  <c r="U39" i="134"/>
  <c r="U46" i="134" s="1"/>
  <c r="S80" i="32" s="1"/>
  <c r="T39" i="134"/>
  <c r="T46" i="134" s="1"/>
  <c r="R80" i="32" s="1"/>
  <c r="S39" i="134"/>
  <c r="R39" i="134"/>
  <c r="Q39" i="134"/>
  <c r="Q46" i="134" s="1"/>
  <c r="O80" i="32" s="1"/>
  <c r="P39" i="134"/>
  <c r="P46" i="134" s="1"/>
  <c r="N80" i="32" s="1"/>
  <c r="O39" i="134"/>
  <c r="N39" i="134"/>
  <c r="N46" i="134" s="1"/>
  <c r="L80" i="32" s="1"/>
  <c r="M39" i="134"/>
  <c r="M46" i="134" s="1"/>
  <c r="K80" i="32" s="1"/>
  <c r="L39" i="134"/>
  <c r="L46" i="134" s="1"/>
  <c r="J80" i="32" s="1"/>
  <c r="K39" i="134"/>
  <c r="AC38" i="134"/>
  <c r="AC39" i="134" s="1"/>
  <c r="AC34" i="134"/>
  <c r="AC33" i="134"/>
  <c r="AC32" i="134"/>
  <c r="AB14" i="134"/>
  <c r="AA14" i="134"/>
  <c r="AA58" i="134" s="1"/>
  <c r="Z14" i="134"/>
  <c r="Y14" i="134"/>
  <c r="X14" i="134"/>
  <c r="W14" i="134"/>
  <c r="W58" i="134" s="1"/>
  <c r="V14" i="134"/>
  <c r="U14" i="134"/>
  <c r="T14" i="134"/>
  <c r="S14" i="134"/>
  <c r="S20" i="134" s="1"/>
  <c r="Q79" i="32" s="1"/>
  <c r="R14" i="134"/>
  <c r="Q14" i="134"/>
  <c r="P14" i="134"/>
  <c r="O14" i="134"/>
  <c r="O58" i="134" s="1"/>
  <c r="N14" i="134"/>
  <c r="M14" i="134"/>
  <c r="L14" i="134"/>
  <c r="K14" i="134"/>
  <c r="AC13" i="134"/>
  <c r="AC12" i="134"/>
  <c r="AA11" i="134"/>
  <c r="Z11" i="134"/>
  <c r="Z60" i="134" s="1"/>
  <c r="Y11" i="134"/>
  <c r="Y20" i="134" s="1"/>
  <c r="X11" i="134"/>
  <c r="W11" i="134"/>
  <c r="V11" i="134"/>
  <c r="U11" i="134"/>
  <c r="T11" i="134"/>
  <c r="S11" i="134"/>
  <c r="R11" i="134"/>
  <c r="R60" i="134" s="1"/>
  <c r="Q11" i="134"/>
  <c r="Q20" i="134" s="1"/>
  <c r="P11" i="134"/>
  <c r="O11" i="134"/>
  <c r="N11" i="134"/>
  <c r="M11" i="134"/>
  <c r="M20" i="134" s="1"/>
  <c r="K79" i="32" s="1"/>
  <c r="L11" i="134"/>
  <c r="K11" i="134"/>
  <c r="K60" i="134" s="1"/>
  <c r="AB11" i="134"/>
  <c r="AB60" i="134" s="1"/>
  <c r="AC10" i="134"/>
  <c r="AC9" i="134"/>
  <c r="AA40" i="133"/>
  <c r="Z40" i="133"/>
  <c r="Z59" i="133" s="1"/>
  <c r="Y40" i="133"/>
  <c r="X40" i="133"/>
  <c r="W40" i="133"/>
  <c r="V40" i="133"/>
  <c r="V59" i="133" s="1"/>
  <c r="U40" i="133"/>
  <c r="T40" i="133"/>
  <c r="S40" i="133"/>
  <c r="R40" i="133"/>
  <c r="R59" i="133" s="1"/>
  <c r="Q40" i="133"/>
  <c r="P40" i="133"/>
  <c r="O40" i="133"/>
  <c r="N40" i="133"/>
  <c r="N47" i="133" s="1"/>
  <c r="M40" i="133"/>
  <c r="L40" i="133"/>
  <c r="K40" i="133"/>
  <c r="AC39" i="133"/>
  <c r="AC38" i="133"/>
  <c r="AB40" i="133"/>
  <c r="AB37" i="133"/>
  <c r="AB47" i="133" s="1"/>
  <c r="Z98" i="32" s="1"/>
  <c r="AA37" i="133"/>
  <c r="AA47" i="133" s="1"/>
  <c r="Y98" i="32" s="1"/>
  <c r="Z37" i="133"/>
  <c r="Y37" i="133"/>
  <c r="X37" i="133"/>
  <c r="W37" i="133"/>
  <c r="W61" i="133" s="1"/>
  <c r="V37" i="133"/>
  <c r="U37" i="133"/>
  <c r="T37" i="133"/>
  <c r="S37" i="133"/>
  <c r="R37" i="133"/>
  <c r="Q37" i="133"/>
  <c r="P37" i="133"/>
  <c r="O37" i="133"/>
  <c r="N37" i="133"/>
  <c r="M37" i="133"/>
  <c r="L37" i="133"/>
  <c r="K37" i="133"/>
  <c r="K61" i="133" s="1"/>
  <c r="AC36" i="133"/>
  <c r="AC35" i="133"/>
  <c r="AC34" i="133"/>
  <c r="AC33" i="133"/>
  <c r="AC32" i="133"/>
  <c r="AB14" i="133"/>
  <c r="AB59" i="133" s="1"/>
  <c r="AA14" i="133"/>
  <c r="AA59" i="133" s="1"/>
  <c r="Z14" i="133"/>
  <c r="Y14" i="133"/>
  <c r="X14" i="133"/>
  <c r="W14" i="133"/>
  <c r="V14" i="133"/>
  <c r="U14" i="133"/>
  <c r="T14" i="133"/>
  <c r="S14" i="133"/>
  <c r="R14" i="133"/>
  <c r="Q14" i="133"/>
  <c r="P14" i="133"/>
  <c r="O14" i="133"/>
  <c r="N14" i="133"/>
  <c r="M14" i="133"/>
  <c r="L14" i="133"/>
  <c r="K14" i="133"/>
  <c r="AC13" i="133"/>
  <c r="AC12" i="133"/>
  <c r="AB11" i="133"/>
  <c r="AA11" i="133"/>
  <c r="Z11" i="133"/>
  <c r="Z20" i="133"/>
  <c r="X97" i="32" s="1"/>
  <c r="Y11" i="133"/>
  <c r="X11" i="133"/>
  <c r="W11" i="133"/>
  <c r="V11" i="133"/>
  <c r="V20" i="133" s="1"/>
  <c r="T97" i="32" s="1"/>
  <c r="U11" i="133"/>
  <c r="T11" i="133"/>
  <c r="S11" i="133"/>
  <c r="R11" i="133"/>
  <c r="Q11" i="133"/>
  <c r="P11" i="133"/>
  <c r="O11" i="133"/>
  <c r="N11" i="133"/>
  <c r="N20" i="133"/>
  <c r="L97" i="32" s="1"/>
  <c r="M11" i="133"/>
  <c r="L11" i="133"/>
  <c r="K11" i="133"/>
  <c r="AC10" i="133"/>
  <c r="AC9" i="133"/>
  <c r="AB40" i="131"/>
  <c r="AA40" i="131"/>
  <c r="Z40" i="131"/>
  <c r="Y40" i="131"/>
  <c r="X40" i="131"/>
  <c r="W40" i="131"/>
  <c r="V40" i="131"/>
  <c r="U40" i="131"/>
  <c r="T40" i="131"/>
  <c r="S40" i="131"/>
  <c r="R40" i="131"/>
  <c r="Q40" i="131"/>
  <c r="P40" i="131"/>
  <c r="O40" i="131"/>
  <c r="N40" i="131"/>
  <c r="M40" i="131"/>
  <c r="L40" i="131"/>
  <c r="K40" i="131"/>
  <c r="AC39" i="131"/>
  <c r="AC38" i="131"/>
  <c r="AC37" i="131"/>
  <c r="AC40" i="131" s="1"/>
  <c r="AB36" i="131"/>
  <c r="AA36" i="131"/>
  <c r="Z36" i="131"/>
  <c r="Y36" i="131"/>
  <c r="X36" i="131"/>
  <c r="W36" i="131"/>
  <c r="V36" i="131"/>
  <c r="U36" i="131"/>
  <c r="T36" i="131"/>
  <c r="S36" i="131"/>
  <c r="R36" i="131"/>
  <c r="Q36" i="131"/>
  <c r="P36" i="131"/>
  <c r="O36" i="131"/>
  <c r="N36" i="131"/>
  <c r="M36" i="131"/>
  <c r="L36" i="131"/>
  <c r="K36" i="131"/>
  <c r="AC35" i="131"/>
  <c r="AC36" i="131" s="1"/>
  <c r="AB34" i="131"/>
  <c r="AA34" i="131"/>
  <c r="Z34" i="131"/>
  <c r="Y34" i="131"/>
  <c r="Y41" i="131" s="1"/>
  <c r="X34" i="131"/>
  <c r="W34" i="131"/>
  <c r="V34" i="131"/>
  <c r="U34" i="131"/>
  <c r="U41" i="131" s="1"/>
  <c r="T34" i="131"/>
  <c r="T41" i="131"/>
  <c r="R29" i="32" s="1"/>
  <c r="S34" i="131"/>
  <c r="R34" i="131"/>
  <c r="R41" i="131" s="1"/>
  <c r="Q34" i="131"/>
  <c r="P34" i="131"/>
  <c r="P41" i="131" s="1"/>
  <c r="O34" i="131"/>
  <c r="N34" i="131"/>
  <c r="N41" i="131" s="1"/>
  <c r="M34" i="131"/>
  <c r="L34" i="131"/>
  <c r="L41" i="131" s="1"/>
  <c r="K34" i="131"/>
  <c r="K41" i="131" s="1"/>
  <c r="I29" i="32" s="1"/>
  <c r="AC33" i="131"/>
  <c r="AC31" i="131"/>
  <c r="AC30" i="131"/>
  <c r="AC29" i="131"/>
  <c r="AC28" i="131"/>
  <c r="AC27" i="131"/>
  <c r="AC26" i="131"/>
  <c r="AC25" i="131"/>
  <c r="AC16" i="131"/>
  <c r="AC15" i="131"/>
  <c r="AB12" i="131"/>
  <c r="AA12" i="131"/>
  <c r="Z12" i="131"/>
  <c r="Y12" i="131"/>
  <c r="X12" i="131"/>
  <c r="W12" i="131"/>
  <c r="V12" i="131"/>
  <c r="U12" i="131"/>
  <c r="T12" i="131"/>
  <c r="S12" i="131"/>
  <c r="R12" i="131"/>
  <c r="Q12" i="131"/>
  <c r="P12" i="131"/>
  <c r="O12" i="131"/>
  <c r="N12" i="131"/>
  <c r="M12" i="131"/>
  <c r="L12" i="131"/>
  <c r="K12" i="131"/>
  <c r="AC11" i="131"/>
  <c r="AC12" i="131"/>
  <c r="AB10" i="131"/>
  <c r="AA10" i="131"/>
  <c r="AA17" i="131" s="1"/>
  <c r="Y28" i="32" s="1"/>
  <c r="Z10" i="131"/>
  <c r="Y10" i="131"/>
  <c r="X10" i="131"/>
  <c r="W10" i="131"/>
  <c r="W17" i="131" s="1"/>
  <c r="V10" i="131"/>
  <c r="V17" i="131"/>
  <c r="T28" i="32" s="1"/>
  <c r="U10" i="131"/>
  <c r="T10" i="131"/>
  <c r="S10" i="131"/>
  <c r="R10" i="131"/>
  <c r="Q10" i="131"/>
  <c r="P10" i="131"/>
  <c r="O10" i="131"/>
  <c r="N10" i="131"/>
  <c r="M10" i="131"/>
  <c r="M17" i="131" s="1"/>
  <c r="K28" i="32" s="1"/>
  <c r="L10" i="131"/>
  <c r="K10" i="131"/>
  <c r="AC9" i="131"/>
  <c r="AC8" i="131"/>
  <c r="K19" i="20"/>
  <c r="L19" i="20"/>
  <c r="M19" i="20"/>
  <c r="N19" i="20"/>
  <c r="O19" i="20"/>
  <c r="O65" i="20" s="1"/>
  <c r="P19" i="20"/>
  <c r="Q19" i="20"/>
  <c r="R19" i="20"/>
  <c r="S19" i="20"/>
  <c r="S65" i="20" s="1"/>
  <c r="T19" i="20"/>
  <c r="U19" i="20"/>
  <c r="V19" i="20"/>
  <c r="W19" i="20"/>
  <c r="W65" i="20"/>
  <c r="X19" i="20"/>
  <c r="X65" i="20" s="1"/>
  <c r="Y19" i="20"/>
  <c r="Z19" i="20"/>
  <c r="AA19" i="20"/>
  <c r="AA65" i="20" s="1"/>
  <c r="AB19" i="20"/>
  <c r="K20" i="113"/>
  <c r="L20" i="113"/>
  <c r="M20" i="113"/>
  <c r="N20" i="113"/>
  <c r="O20" i="113"/>
  <c r="P20" i="113"/>
  <c r="Q20" i="113"/>
  <c r="R20" i="113"/>
  <c r="S20" i="113"/>
  <c r="T20" i="113"/>
  <c r="U20" i="113"/>
  <c r="V20" i="113"/>
  <c r="W20" i="113"/>
  <c r="X20" i="113"/>
  <c r="Y20" i="113"/>
  <c r="Z20" i="113"/>
  <c r="AA20" i="113"/>
  <c r="AB20" i="113"/>
  <c r="AC36" i="110"/>
  <c r="AC38" i="120"/>
  <c r="AC30" i="125"/>
  <c r="AC37" i="120"/>
  <c r="AC21" i="51"/>
  <c r="AC37" i="110"/>
  <c r="AC34" i="128"/>
  <c r="L38" i="110"/>
  <c r="M38" i="110"/>
  <c r="N38" i="110"/>
  <c r="O38" i="110"/>
  <c r="P38" i="110"/>
  <c r="Q38" i="110"/>
  <c r="R38" i="110"/>
  <c r="S38" i="110"/>
  <c r="T38" i="110"/>
  <c r="U38" i="110"/>
  <c r="V38" i="110"/>
  <c r="W38" i="110"/>
  <c r="X38" i="110"/>
  <c r="Y38" i="110"/>
  <c r="Z38" i="110"/>
  <c r="AA38" i="110"/>
  <c r="AB38" i="110"/>
  <c r="K38" i="110"/>
  <c r="AC16" i="30"/>
  <c r="K22" i="126"/>
  <c r="L37" i="126"/>
  <c r="M37" i="126"/>
  <c r="N37" i="126"/>
  <c r="O37" i="126"/>
  <c r="P37" i="126"/>
  <c r="Q37" i="126"/>
  <c r="R37" i="126"/>
  <c r="S37" i="126"/>
  <c r="T37" i="126"/>
  <c r="U37" i="126"/>
  <c r="V37" i="126"/>
  <c r="W37" i="126"/>
  <c r="X37" i="126"/>
  <c r="Y37" i="126"/>
  <c r="Z37" i="126"/>
  <c r="AA37" i="126"/>
  <c r="AB37" i="126"/>
  <c r="K37" i="126"/>
  <c r="AC36" i="126"/>
  <c r="AC37" i="126" s="1"/>
  <c r="AC20" i="126"/>
  <c r="AC15" i="113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L45" i="30"/>
  <c r="M45" i="30"/>
  <c r="N45" i="30"/>
  <c r="O45" i="30"/>
  <c r="P45" i="30"/>
  <c r="Q45" i="30"/>
  <c r="R45" i="30"/>
  <c r="S45" i="30"/>
  <c r="T45" i="30"/>
  <c r="U45" i="30"/>
  <c r="V45" i="30"/>
  <c r="W45" i="30"/>
  <c r="X45" i="30"/>
  <c r="Y45" i="30"/>
  <c r="Z45" i="30"/>
  <c r="AA45" i="30"/>
  <c r="AB45" i="30"/>
  <c r="K45" i="30"/>
  <c r="L44" i="120"/>
  <c r="M44" i="120"/>
  <c r="N44" i="120"/>
  <c r="O44" i="120"/>
  <c r="P44" i="120"/>
  <c r="Q44" i="120"/>
  <c r="R44" i="120"/>
  <c r="S44" i="120"/>
  <c r="T44" i="120"/>
  <c r="T60" i="120" s="1"/>
  <c r="U44" i="120"/>
  <c r="V44" i="120"/>
  <c r="W44" i="120"/>
  <c r="X44" i="120"/>
  <c r="Y44" i="120"/>
  <c r="Y60" i="120" s="1"/>
  <c r="Z44" i="120"/>
  <c r="AA44" i="120"/>
  <c r="AB44" i="120"/>
  <c r="K44" i="120"/>
  <c r="W26" i="51"/>
  <c r="X26" i="51"/>
  <c r="X76" i="51" s="1"/>
  <c r="Y26" i="51"/>
  <c r="Y76" i="51" s="1"/>
  <c r="Z26" i="51"/>
  <c r="Z76" i="51" s="1"/>
  <c r="AA26" i="51"/>
  <c r="AB26" i="51"/>
  <c r="L26" i="51"/>
  <c r="L76" i="51" s="1"/>
  <c r="M26" i="51"/>
  <c r="N26" i="51"/>
  <c r="O26" i="51"/>
  <c r="P26" i="51"/>
  <c r="P76" i="51" s="1"/>
  <c r="Q26" i="51"/>
  <c r="Q76" i="51" s="1"/>
  <c r="R26" i="51"/>
  <c r="S26" i="51"/>
  <c r="T26" i="51"/>
  <c r="T76" i="51" s="1"/>
  <c r="U26" i="51"/>
  <c r="V26" i="51"/>
  <c r="K26" i="51"/>
  <c r="K16" i="120"/>
  <c r="AC43" i="120"/>
  <c r="L16" i="120"/>
  <c r="M16" i="120"/>
  <c r="N16" i="120"/>
  <c r="N60" i="120" s="1"/>
  <c r="O16" i="120"/>
  <c r="P16" i="120"/>
  <c r="Q16" i="120"/>
  <c r="R16" i="120"/>
  <c r="S16" i="120"/>
  <c r="S60" i="120" s="1"/>
  <c r="T16" i="120"/>
  <c r="U16" i="120"/>
  <c r="V16" i="120"/>
  <c r="W16" i="120"/>
  <c r="W60" i="120" s="1"/>
  <c r="X16" i="120"/>
  <c r="Y16" i="120"/>
  <c r="Z16" i="120"/>
  <c r="AA16" i="120"/>
  <c r="AB16" i="120"/>
  <c r="AC15" i="120"/>
  <c r="AC25" i="51"/>
  <c r="K38" i="113"/>
  <c r="AC38" i="129"/>
  <c r="AC36" i="129"/>
  <c r="AB34" i="129"/>
  <c r="AA34" i="129"/>
  <c r="Z34" i="129"/>
  <c r="Y34" i="129"/>
  <c r="X34" i="129"/>
  <c r="W34" i="129"/>
  <c r="V34" i="129"/>
  <c r="V43" i="129" s="1"/>
  <c r="T20" i="32" s="1"/>
  <c r="U34" i="129"/>
  <c r="T34" i="129"/>
  <c r="T43" i="129" s="1"/>
  <c r="R20" i="32" s="1"/>
  <c r="S34" i="129"/>
  <c r="R34" i="129"/>
  <c r="Q34" i="129"/>
  <c r="Q51" i="129" s="1"/>
  <c r="P34" i="129"/>
  <c r="P43" i="129" s="1"/>
  <c r="O34" i="129"/>
  <c r="N34" i="129"/>
  <c r="M34" i="129"/>
  <c r="L34" i="129"/>
  <c r="L43" i="129" s="1"/>
  <c r="J20" i="32" s="1"/>
  <c r="K34" i="129"/>
  <c r="K43" i="129" s="1"/>
  <c r="I20" i="32" s="1"/>
  <c r="AC33" i="129"/>
  <c r="AC29" i="129"/>
  <c r="AC28" i="129"/>
  <c r="AB11" i="129"/>
  <c r="AA11" i="129"/>
  <c r="Z11" i="129"/>
  <c r="Z52" i="129" s="1"/>
  <c r="Y11" i="129"/>
  <c r="Y52" i="129" s="1"/>
  <c r="X11" i="129"/>
  <c r="W11" i="129"/>
  <c r="V11" i="129"/>
  <c r="V52" i="129" s="1"/>
  <c r="U11" i="129"/>
  <c r="U52" i="129" s="1"/>
  <c r="T11" i="129"/>
  <c r="S11" i="129"/>
  <c r="R11" i="129"/>
  <c r="R52" i="129" s="1"/>
  <c r="Q11" i="129"/>
  <c r="P11" i="129"/>
  <c r="O11" i="129"/>
  <c r="N11" i="129"/>
  <c r="N52" i="129" s="1"/>
  <c r="M11" i="129"/>
  <c r="M52" i="129"/>
  <c r="L11" i="129"/>
  <c r="L52" i="129" s="1"/>
  <c r="K11" i="129"/>
  <c r="K52" i="129" s="1"/>
  <c r="AC10" i="129"/>
  <c r="AC11" i="129" s="1"/>
  <c r="AB9" i="129"/>
  <c r="AA9" i="129"/>
  <c r="AA51" i="129" s="1"/>
  <c r="Z9" i="129"/>
  <c r="Z17" i="129" s="1"/>
  <c r="X19" i="32" s="1"/>
  <c r="Y9" i="129"/>
  <c r="X9" i="129"/>
  <c r="X17" i="129" s="1"/>
  <c r="V19" i="32" s="1"/>
  <c r="W9" i="129"/>
  <c r="W51" i="129" s="1"/>
  <c r="V9" i="129"/>
  <c r="U9" i="129"/>
  <c r="T9" i="129"/>
  <c r="S9" i="129"/>
  <c r="R9" i="129"/>
  <c r="Q9" i="129"/>
  <c r="P9" i="129"/>
  <c r="O9" i="129"/>
  <c r="N9" i="129"/>
  <c r="M9" i="129"/>
  <c r="M17" i="129" s="1"/>
  <c r="K19" i="32" s="1"/>
  <c r="L9" i="129"/>
  <c r="K9" i="129"/>
  <c r="AC8" i="129"/>
  <c r="AC43" i="30"/>
  <c r="AC16" i="95"/>
  <c r="AC22" i="51"/>
  <c r="AC20" i="51"/>
  <c r="Y51" i="129"/>
  <c r="N43" i="129"/>
  <c r="L20" i="32" s="1"/>
  <c r="AC9" i="129"/>
  <c r="U43" i="129"/>
  <c r="S20" i="32" s="1"/>
  <c r="Y43" i="129"/>
  <c r="W20" i="32" s="1"/>
  <c r="L17" i="129"/>
  <c r="J19" i="32" s="1"/>
  <c r="AB17" i="129"/>
  <c r="Z19" i="32" s="1"/>
  <c r="Q17" i="129"/>
  <c r="O19" i="32" s="1"/>
  <c r="AB131" i="32"/>
  <c r="J130" i="32"/>
  <c r="K130" i="32"/>
  <c r="L130" i="32"/>
  <c r="M130" i="32"/>
  <c r="N130" i="32"/>
  <c r="O130" i="32"/>
  <c r="P130" i="32"/>
  <c r="Q130" i="32"/>
  <c r="R130" i="32"/>
  <c r="S130" i="32"/>
  <c r="I130" i="32"/>
  <c r="AB129" i="32"/>
  <c r="AB128" i="32"/>
  <c r="AB126" i="32"/>
  <c r="AC16" i="126"/>
  <c r="AC17" i="126"/>
  <c r="L18" i="126"/>
  <c r="M18" i="126"/>
  <c r="N18" i="126"/>
  <c r="O18" i="126"/>
  <c r="P18" i="126"/>
  <c r="Q18" i="126"/>
  <c r="R18" i="126"/>
  <c r="S18" i="126"/>
  <c r="T18" i="126"/>
  <c r="T28" i="126" s="1"/>
  <c r="U18" i="126"/>
  <c r="V18" i="126"/>
  <c r="W18" i="126"/>
  <c r="W28" i="126" s="1"/>
  <c r="U31" i="32" s="1"/>
  <c r="X18" i="126"/>
  <c r="Y18" i="126"/>
  <c r="Z18" i="126"/>
  <c r="AA18" i="126"/>
  <c r="AB18" i="126"/>
  <c r="AB28" i="126" s="1"/>
  <c r="AB46" i="126" s="1"/>
  <c r="K18" i="126"/>
  <c r="K28" i="126" s="1"/>
  <c r="S119" i="32"/>
  <c r="R119" i="32"/>
  <c r="Q119" i="32"/>
  <c r="P119" i="32"/>
  <c r="O119" i="32"/>
  <c r="N119" i="32"/>
  <c r="M119" i="32"/>
  <c r="L119" i="32"/>
  <c r="K119" i="32"/>
  <c r="J119" i="32"/>
  <c r="I119" i="32"/>
  <c r="AB117" i="32"/>
  <c r="AB116" i="32"/>
  <c r="AB119" i="32"/>
  <c r="AC33" i="24"/>
  <c r="AC27" i="114"/>
  <c r="AC15" i="95"/>
  <c r="L18" i="95"/>
  <c r="M18" i="95"/>
  <c r="N18" i="95"/>
  <c r="O18" i="95"/>
  <c r="P18" i="95"/>
  <c r="Q18" i="95"/>
  <c r="R18" i="95"/>
  <c r="S18" i="95"/>
  <c r="T18" i="95"/>
  <c r="U18" i="95"/>
  <c r="V18" i="95"/>
  <c r="W18" i="95"/>
  <c r="X18" i="95"/>
  <c r="Y18" i="95"/>
  <c r="Y24" i="95" s="1"/>
  <c r="Z18" i="95"/>
  <c r="AA18" i="95"/>
  <c r="AB18" i="95"/>
  <c r="K18" i="95"/>
  <c r="AB37" i="128"/>
  <c r="AA37" i="128"/>
  <c r="AA53" i="128" s="1"/>
  <c r="Z37" i="128"/>
  <c r="Z53" i="128" s="1"/>
  <c r="Y37" i="128"/>
  <c r="Y53" i="128" s="1"/>
  <c r="X37" i="128"/>
  <c r="X53" i="128" s="1"/>
  <c r="W37" i="128"/>
  <c r="W53" i="128" s="1"/>
  <c r="V37" i="128"/>
  <c r="V53" i="128" s="1"/>
  <c r="U37" i="128"/>
  <c r="U53" i="128" s="1"/>
  <c r="T37" i="128"/>
  <c r="T53" i="128" s="1"/>
  <c r="S37" i="128"/>
  <c r="S53" i="128" s="1"/>
  <c r="R37" i="128"/>
  <c r="R53" i="128" s="1"/>
  <c r="Q37" i="128"/>
  <c r="Q53" i="128" s="1"/>
  <c r="P37" i="128"/>
  <c r="P53" i="128" s="1"/>
  <c r="O37" i="128"/>
  <c r="O53" i="128" s="1"/>
  <c r="N37" i="128"/>
  <c r="N53" i="128" s="1"/>
  <c r="M37" i="128"/>
  <c r="L37" i="128"/>
  <c r="L53" i="128" s="1"/>
  <c r="K37" i="128"/>
  <c r="K53" i="128" s="1"/>
  <c r="AC36" i="128"/>
  <c r="AB35" i="128"/>
  <c r="AA35" i="128"/>
  <c r="Z35" i="128"/>
  <c r="Y35" i="128"/>
  <c r="X35" i="128"/>
  <c r="W35" i="128"/>
  <c r="V35" i="128"/>
  <c r="U35" i="128"/>
  <c r="T35" i="128"/>
  <c r="T44" i="128" s="1"/>
  <c r="R68" i="32" s="1"/>
  <c r="S35" i="128"/>
  <c r="R35" i="128"/>
  <c r="Q35" i="128"/>
  <c r="P35" i="128"/>
  <c r="P44" i="128" s="1"/>
  <c r="N68" i="32" s="1"/>
  <c r="O35" i="128"/>
  <c r="N35" i="128"/>
  <c r="M35" i="128"/>
  <c r="L35" i="128"/>
  <c r="L44" i="128" s="1"/>
  <c r="J68" i="32" s="1"/>
  <c r="K35" i="128"/>
  <c r="AC32" i="128"/>
  <c r="AB13" i="128"/>
  <c r="AA13" i="128"/>
  <c r="Z13" i="128"/>
  <c r="Y13" i="128"/>
  <c r="X13" i="128"/>
  <c r="W13" i="128"/>
  <c r="V13" i="128"/>
  <c r="U13" i="128"/>
  <c r="T13" i="128"/>
  <c r="S13" i="128"/>
  <c r="R13" i="128"/>
  <c r="Q13" i="128"/>
  <c r="P13" i="128"/>
  <c r="O13" i="128"/>
  <c r="N13" i="128"/>
  <c r="M13" i="128"/>
  <c r="L13" i="128"/>
  <c r="K13" i="128"/>
  <c r="AC12" i="128"/>
  <c r="AC13" i="128" s="1"/>
  <c r="AB11" i="128"/>
  <c r="AA11" i="128"/>
  <c r="Z11" i="128"/>
  <c r="Y11" i="128"/>
  <c r="X11" i="128"/>
  <c r="W11" i="128"/>
  <c r="V11" i="128"/>
  <c r="U11" i="128"/>
  <c r="T11" i="128"/>
  <c r="S11" i="128"/>
  <c r="R11" i="128"/>
  <c r="R19" i="128" s="1"/>
  <c r="P67" i="32" s="1"/>
  <c r="Q11" i="128"/>
  <c r="P11" i="128"/>
  <c r="O11" i="128"/>
  <c r="N11" i="128"/>
  <c r="M11" i="128"/>
  <c r="L11" i="128"/>
  <c r="K11" i="128"/>
  <c r="AC10" i="128"/>
  <c r="AC9" i="128"/>
  <c r="K11" i="110"/>
  <c r="AC32" i="49"/>
  <c r="AB29" i="127"/>
  <c r="AA29" i="127"/>
  <c r="Z29" i="127"/>
  <c r="Y29" i="127"/>
  <c r="X29" i="127"/>
  <c r="W29" i="127"/>
  <c r="V29" i="127"/>
  <c r="U29" i="127"/>
  <c r="T29" i="127"/>
  <c r="S29" i="127"/>
  <c r="R29" i="127"/>
  <c r="Q29" i="127"/>
  <c r="P29" i="127"/>
  <c r="O29" i="127"/>
  <c r="N29" i="127"/>
  <c r="M29" i="127"/>
  <c r="L29" i="127"/>
  <c r="K29" i="127"/>
  <c r="AC28" i="127"/>
  <c r="AB27" i="127"/>
  <c r="AA27" i="127"/>
  <c r="Z27" i="127"/>
  <c r="Y27" i="127"/>
  <c r="X27" i="127"/>
  <c r="X36" i="127" s="1"/>
  <c r="V56" i="32" s="1"/>
  <c r="W27" i="127"/>
  <c r="V27" i="127"/>
  <c r="U27" i="127"/>
  <c r="T27" i="127"/>
  <c r="T36" i="127" s="1"/>
  <c r="R56" i="32" s="1"/>
  <c r="S27" i="127"/>
  <c r="R27" i="127"/>
  <c r="R36" i="127"/>
  <c r="P56" i="32" s="1"/>
  <c r="Q27" i="127"/>
  <c r="P27" i="127"/>
  <c r="P36" i="127" s="1"/>
  <c r="N56" i="32" s="1"/>
  <c r="O27" i="127"/>
  <c r="N27" i="127"/>
  <c r="N36" i="127" s="1"/>
  <c r="L56" i="32" s="1"/>
  <c r="M27" i="127"/>
  <c r="L27" i="127"/>
  <c r="L36" i="127" s="1"/>
  <c r="J56" i="32" s="1"/>
  <c r="K27" i="127"/>
  <c r="AC26" i="127"/>
  <c r="AC25" i="127"/>
  <c r="AB12" i="127"/>
  <c r="AA12" i="127"/>
  <c r="Z12" i="127"/>
  <c r="Y12" i="127"/>
  <c r="X12" i="127"/>
  <c r="W12" i="127"/>
  <c r="V12" i="127"/>
  <c r="U12" i="127"/>
  <c r="T12" i="127"/>
  <c r="S12" i="127"/>
  <c r="R12" i="127"/>
  <c r="Q12" i="127"/>
  <c r="P12" i="127"/>
  <c r="O12" i="127"/>
  <c r="N12" i="127"/>
  <c r="M12" i="127"/>
  <c r="L12" i="127"/>
  <c r="K12" i="127"/>
  <c r="AC11" i="127"/>
  <c r="AC12" i="127" s="1"/>
  <c r="AB10" i="127"/>
  <c r="AB18" i="127" s="1"/>
  <c r="Z55" i="32" s="1"/>
  <c r="AA10" i="127"/>
  <c r="Z10" i="127"/>
  <c r="Y10" i="127"/>
  <c r="X10" i="127"/>
  <c r="X18" i="127" s="1"/>
  <c r="V55" i="32" s="1"/>
  <c r="W10" i="127"/>
  <c r="V10" i="127"/>
  <c r="V18" i="127" s="1"/>
  <c r="U10" i="127"/>
  <c r="T10" i="127"/>
  <c r="T18" i="127" s="1"/>
  <c r="R55" i="32" s="1"/>
  <c r="S10" i="127"/>
  <c r="R10" i="127"/>
  <c r="R18" i="127" s="1"/>
  <c r="Q10" i="127"/>
  <c r="P10" i="127"/>
  <c r="P18" i="127"/>
  <c r="N55" i="32" s="1"/>
  <c r="O10" i="127"/>
  <c r="N10" i="127"/>
  <c r="N18" i="127" s="1"/>
  <c r="L55" i="32" s="1"/>
  <c r="M10" i="127"/>
  <c r="L10" i="127"/>
  <c r="L18" i="127" s="1"/>
  <c r="J55" i="32" s="1"/>
  <c r="K10" i="127"/>
  <c r="AC9" i="127"/>
  <c r="AC8" i="127"/>
  <c r="AC7" i="127"/>
  <c r="L35" i="125"/>
  <c r="M35" i="125"/>
  <c r="N35" i="125"/>
  <c r="O35" i="125"/>
  <c r="P35" i="125"/>
  <c r="Q35" i="125"/>
  <c r="R35" i="125"/>
  <c r="S35" i="125"/>
  <c r="T35" i="125"/>
  <c r="U35" i="125"/>
  <c r="V35" i="125"/>
  <c r="W35" i="125"/>
  <c r="X35" i="125"/>
  <c r="Y35" i="125"/>
  <c r="Z35" i="125"/>
  <c r="AA35" i="125"/>
  <c r="AB35" i="125"/>
  <c r="K35" i="125"/>
  <c r="AC34" i="125"/>
  <c r="K32" i="125"/>
  <c r="AC32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K35" i="24"/>
  <c r="AC34" i="24"/>
  <c r="L22" i="126"/>
  <c r="M22" i="126"/>
  <c r="M28" i="126" s="1"/>
  <c r="K31" i="32" s="1"/>
  <c r="N22" i="126"/>
  <c r="O22" i="126"/>
  <c r="O28" i="126"/>
  <c r="P22" i="126"/>
  <c r="Q22" i="126"/>
  <c r="R22" i="126"/>
  <c r="S22" i="126"/>
  <c r="T22" i="126"/>
  <c r="U22" i="126"/>
  <c r="V22" i="126"/>
  <c r="W22" i="126"/>
  <c r="X22" i="126"/>
  <c r="Y22" i="126"/>
  <c r="Z22" i="126"/>
  <c r="AA22" i="126"/>
  <c r="AB22" i="126"/>
  <c r="AC33" i="45"/>
  <c r="AC19" i="126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Z16" i="45"/>
  <c r="AA16" i="45"/>
  <c r="AA23" i="45" s="1"/>
  <c r="Y10" i="32" s="1"/>
  <c r="AB16" i="45"/>
  <c r="K16" i="45"/>
  <c r="K32" i="45"/>
  <c r="L11" i="125"/>
  <c r="M11" i="125"/>
  <c r="N11" i="125"/>
  <c r="O11" i="125"/>
  <c r="P11" i="125"/>
  <c r="Q11" i="125"/>
  <c r="R11" i="125"/>
  <c r="S11" i="125"/>
  <c r="T11" i="125"/>
  <c r="U11" i="125"/>
  <c r="V11" i="125"/>
  <c r="W11" i="125"/>
  <c r="X11" i="125"/>
  <c r="X20" i="125" s="1"/>
  <c r="Y11" i="125"/>
  <c r="Z11" i="125"/>
  <c r="AA11" i="125"/>
  <c r="AB11" i="125"/>
  <c r="AB20" i="125" s="1"/>
  <c r="K11" i="125"/>
  <c r="AC9" i="125"/>
  <c r="AC13" i="126"/>
  <c r="AC14" i="126"/>
  <c r="AC10" i="126"/>
  <c r="AC11" i="126"/>
  <c r="AC31" i="24"/>
  <c r="AB35" i="126"/>
  <c r="AB44" i="126" s="1"/>
  <c r="Z32" i="32" s="1"/>
  <c r="AA35" i="126"/>
  <c r="Z35" i="126"/>
  <c r="Y35" i="126"/>
  <c r="X35" i="126"/>
  <c r="W35" i="126"/>
  <c r="V35" i="126"/>
  <c r="U35" i="126"/>
  <c r="U44" i="126"/>
  <c r="T35" i="126"/>
  <c r="S35" i="126"/>
  <c r="S44" i="126" s="1"/>
  <c r="Q32" i="32" s="1"/>
  <c r="R35" i="126"/>
  <c r="R44" i="126" s="1"/>
  <c r="Q35" i="126"/>
  <c r="Q44" i="126" s="1"/>
  <c r="O32" i="32" s="1"/>
  <c r="P35" i="126"/>
  <c r="O35" i="126"/>
  <c r="O44" i="126"/>
  <c r="M32" i="32" s="1"/>
  <c r="N35" i="126"/>
  <c r="M35" i="126"/>
  <c r="L35" i="126"/>
  <c r="K35" i="126"/>
  <c r="AC34" i="126"/>
  <c r="AC35" i="126" s="1"/>
  <c r="AC21" i="126"/>
  <c r="AC15" i="126"/>
  <c r="AC12" i="126"/>
  <c r="AC9" i="126"/>
  <c r="AC8" i="126"/>
  <c r="AC7" i="126"/>
  <c r="K32" i="79"/>
  <c r="K18" i="30"/>
  <c r="AC15" i="30"/>
  <c r="AC17" i="30"/>
  <c r="AC40" i="30"/>
  <c r="AC28" i="117"/>
  <c r="K42" i="30"/>
  <c r="K52" i="30" s="1"/>
  <c r="I77" i="32" s="1"/>
  <c r="K19" i="51"/>
  <c r="L36" i="113"/>
  <c r="M36" i="113"/>
  <c r="N36" i="113"/>
  <c r="O36" i="113"/>
  <c r="P36" i="113"/>
  <c r="Q36" i="113"/>
  <c r="R36" i="113"/>
  <c r="S36" i="113"/>
  <c r="T36" i="113"/>
  <c r="U36" i="113"/>
  <c r="V36" i="113"/>
  <c r="W36" i="113"/>
  <c r="X36" i="113"/>
  <c r="Y36" i="113"/>
  <c r="Z36" i="113"/>
  <c r="AA36" i="113"/>
  <c r="AB36" i="113"/>
  <c r="K36" i="113"/>
  <c r="K17" i="113"/>
  <c r="K34" i="45"/>
  <c r="AC14" i="79"/>
  <c r="L14" i="95"/>
  <c r="M14" i="95"/>
  <c r="N14" i="95"/>
  <c r="N24" i="95"/>
  <c r="O14" i="95"/>
  <c r="O60" i="95" s="1"/>
  <c r="P14" i="95"/>
  <c r="Q14" i="95"/>
  <c r="R14" i="95"/>
  <c r="S14" i="95"/>
  <c r="T14" i="95"/>
  <c r="U14" i="95"/>
  <c r="V14" i="95"/>
  <c r="V24" i="95" s="1"/>
  <c r="T49" i="32" s="1"/>
  <c r="W14" i="95"/>
  <c r="W60" i="95" s="1"/>
  <c r="X14" i="95"/>
  <c r="Y14" i="95"/>
  <c r="Z14" i="95"/>
  <c r="AA14" i="95"/>
  <c r="AB14" i="95"/>
  <c r="K14" i="95"/>
  <c r="AC13" i="95"/>
  <c r="L19" i="51"/>
  <c r="L75" i="51" s="1"/>
  <c r="M19" i="51"/>
  <c r="N19" i="51"/>
  <c r="O19" i="51"/>
  <c r="P19" i="51"/>
  <c r="P32" i="51" s="1"/>
  <c r="Q19" i="51"/>
  <c r="R19" i="51"/>
  <c r="R32" i="51"/>
  <c r="P16" i="32" s="1"/>
  <c r="S19" i="51"/>
  <c r="S75" i="51" s="1"/>
  <c r="T19" i="51"/>
  <c r="U19" i="51"/>
  <c r="V19" i="51"/>
  <c r="W19" i="51"/>
  <c r="W75" i="51" s="1"/>
  <c r="X19" i="51"/>
  <c r="Y19" i="51"/>
  <c r="Z19" i="51"/>
  <c r="AA19" i="51"/>
  <c r="AA75" i="51" s="1"/>
  <c r="AB19" i="51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Z16" i="79"/>
  <c r="AA16" i="79"/>
  <c r="AB16" i="79"/>
  <c r="K16" i="79"/>
  <c r="K35" i="84"/>
  <c r="AC11" i="79"/>
  <c r="L12" i="79"/>
  <c r="L22" i="79" s="1"/>
  <c r="J46" i="32" s="1"/>
  <c r="M12" i="79"/>
  <c r="M22" i="79" s="1"/>
  <c r="K46" i="32" s="1"/>
  <c r="N12" i="79"/>
  <c r="O12" i="79"/>
  <c r="P12" i="79"/>
  <c r="P22" i="79" s="1"/>
  <c r="N46" i="32" s="1"/>
  <c r="Q12" i="79"/>
  <c r="Q22" i="79" s="1"/>
  <c r="O46" i="32" s="1"/>
  <c r="R12" i="79"/>
  <c r="R22" i="79" s="1"/>
  <c r="S12" i="79"/>
  <c r="T12" i="79"/>
  <c r="U12" i="79"/>
  <c r="V12" i="79"/>
  <c r="V22" i="79" s="1"/>
  <c r="W12" i="79"/>
  <c r="X12" i="79"/>
  <c r="X22" i="79" s="1"/>
  <c r="V46" i="32"/>
  <c r="Y12" i="79"/>
  <c r="Z12" i="79"/>
  <c r="AA12" i="79"/>
  <c r="AB12" i="79"/>
  <c r="AB22" i="79" s="1"/>
  <c r="Z46" i="32" s="1"/>
  <c r="K12" i="79"/>
  <c r="AC12" i="86"/>
  <c r="AC9" i="86"/>
  <c r="AC10" i="86"/>
  <c r="AC11" i="86"/>
  <c r="K13" i="86"/>
  <c r="L13" i="86"/>
  <c r="M13" i="86"/>
  <c r="M21" i="86" s="1"/>
  <c r="N13" i="86"/>
  <c r="O13" i="86"/>
  <c r="P13" i="86"/>
  <c r="Q13" i="86"/>
  <c r="R13" i="86"/>
  <c r="S13" i="86"/>
  <c r="T13" i="86"/>
  <c r="U13" i="86"/>
  <c r="U55" i="86" s="1"/>
  <c r="V13" i="86"/>
  <c r="W13" i="86"/>
  <c r="X13" i="86"/>
  <c r="Y13" i="86"/>
  <c r="Y21" i="86" s="1"/>
  <c r="W43" i="32" s="1"/>
  <c r="Z13" i="86"/>
  <c r="AA13" i="86"/>
  <c r="AB13" i="86"/>
  <c r="AC14" i="86"/>
  <c r="AC15" i="86" s="1"/>
  <c r="K15" i="86"/>
  <c r="L15" i="86"/>
  <c r="M15" i="86"/>
  <c r="N15" i="86"/>
  <c r="N21" i="86" s="1"/>
  <c r="L43" i="32" s="1"/>
  <c r="O15" i="86"/>
  <c r="O21" i="86" s="1"/>
  <c r="P15" i="86"/>
  <c r="Q15" i="86"/>
  <c r="R15" i="86"/>
  <c r="S15" i="86"/>
  <c r="T15" i="86"/>
  <c r="U15" i="86"/>
  <c r="V15" i="86"/>
  <c r="W15" i="86"/>
  <c r="X15" i="86"/>
  <c r="Y15" i="86"/>
  <c r="Z15" i="86"/>
  <c r="AA15" i="86"/>
  <c r="AA21" i="86" s="1"/>
  <c r="AB15" i="86"/>
  <c r="K11" i="50"/>
  <c r="K15" i="20"/>
  <c r="K25" i="20" s="1"/>
  <c r="I7" i="32" s="1"/>
  <c r="L17" i="113"/>
  <c r="L57" i="113" s="1"/>
  <c r="M17" i="113"/>
  <c r="N17" i="113"/>
  <c r="O17" i="113"/>
  <c r="P17" i="113"/>
  <c r="Q17" i="113"/>
  <c r="R17" i="113"/>
  <c r="R57" i="113" s="1"/>
  <c r="S17" i="113"/>
  <c r="T17" i="113"/>
  <c r="U17" i="113"/>
  <c r="V17" i="113"/>
  <c r="W17" i="113"/>
  <c r="X17" i="113"/>
  <c r="Y17" i="113"/>
  <c r="Z17" i="113"/>
  <c r="AA17" i="113"/>
  <c r="AB17" i="113"/>
  <c r="AB57" i="113" s="1"/>
  <c r="AC15" i="79"/>
  <c r="AC41" i="30"/>
  <c r="AC44" i="30"/>
  <c r="AC14" i="113"/>
  <c r="AC33" i="125"/>
  <c r="AC35" i="125"/>
  <c r="AB32" i="125"/>
  <c r="AA32" i="125"/>
  <c r="AA42" i="125" s="1"/>
  <c r="Y92" i="32" s="1"/>
  <c r="Z32" i="125"/>
  <c r="Z42" i="125" s="1"/>
  <c r="X92" i="32" s="1"/>
  <c r="Y32" i="125"/>
  <c r="Y42" i="125" s="1"/>
  <c r="W92" i="32" s="1"/>
  <c r="X32" i="125"/>
  <c r="W32" i="125"/>
  <c r="W42" i="125" s="1"/>
  <c r="U92" i="32" s="1"/>
  <c r="V32" i="125"/>
  <c r="U32" i="125"/>
  <c r="U42" i="125" s="1"/>
  <c r="S92" i="32" s="1"/>
  <c r="T32" i="125"/>
  <c r="S32" i="125"/>
  <c r="S42" i="125" s="1"/>
  <c r="Q92" i="32" s="1"/>
  <c r="R32" i="125"/>
  <c r="R42" i="125" s="1"/>
  <c r="P92" i="32" s="1"/>
  <c r="Q32" i="125"/>
  <c r="P32" i="125"/>
  <c r="O32" i="125"/>
  <c r="O42" i="125" s="1"/>
  <c r="M92" i="32" s="1"/>
  <c r="N32" i="125"/>
  <c r="M32" i="125"/>
  <c r="L32" i="125"/>
  <c r="AC31" i="125"/>
  <c r="AC29" i="125"/>
  <c r="AC28" i="125"/>
  <c r="AC19" i="125"/>
  <c r="AC18" i="125"/>
  <c r="AC17" i="125"/>
  <c r="AC16" i="125"/>
  <c r="AC15" i="125"/>
  <c r="AB14" i="125"/>
  <c r="AA14" i="125"/>
  <c r="AA20" i="125" s="1"/>
  <c r="Z14" i="125"/>
  <c r="Y14" i="125"/>
  <c r="X14" i="125"/>
  <c r="W14" i="125"/>
  <c r="W20" i="125" s="1"/>
  <c r="V14" i="125"/>
  <c r="U14" i="125"/>
  <c r="T14" i="125"/>
  <c r="S14" i="125"/>
  <c r="R14" i="125"/>
  <c r="Q14" i="125"/>
  <c r="P14" i="125"/>
  <c r="O14" i="125"/>
  <c r="N14" i="125"/>
  <c r="N20" i="125" s="1"/>
  <c r="M14" i="125"/>
  <c r="L14" i="125"/>
  <c r="K14" i="125"/>
  <c r="AC13" i="125"/>
  <c r="AC12" i="125"/>
  <c r="AC10" i="125"/>
  <c r="AC8" i="125"/>
  <c r="AC31" i="86"/>
  <c r="AC32" i="86"/>
  <c r="L25" i="123"/>
  <c r="J95" i="32" s="1"/>
  <c r="M25" i="123"/>
  <c r="N25" i="123"/>
  <c r="O25" i="123"/>
  <c r="P25" i="123"/>
  <c r="Q25" i="123"/>
  <c r="R25" i="123"/>
  <c r="P95" i="32" s="1"/>
  <c r="S25" i="123"/>
  <c r="Q95" i="32" s="1"/>
  <c r="T25" i="123"/>
  <c r="R95" i="32" s="1"/>
  <c r="U25" i="123"/>
  <c r="V25" i="123"/>
  <c r="W25" i="123"/>
  <c r="U95" i="32" s="1"/>
  <c r="X25" i="123"/>
  <c r="V95" i="32" s="1"/>
  <c r="Y25" i="123"/>
  <c r="Z25" i="123"/>
  <c r="X95" i="32" s="1"/>
  <c r="AA25" i="123"/>
  <c r="Y95" i="32" s="1"/>
  <c r="AB25" i="123"/>
  <c r="Z95" i="32" s="1"/>
  <c r="K25" i="123"/>
  <c r="I95" i="32" s="1"/>
  <c r="AC24" i="123"/>
  <c r="L11" i="123"/>
  <c r="M11" i="123"/>
  <c r="N11" i="123"/>
  <c r="O11" i="123"/>
  <c r="P11" i="123"/>
  <c r="Q11" i="123"/>
  <c r="R11" i="123"/>
  <c r="S11" i="123"/>
  <c r="T11" i="123"/>
  <c r="U11" i="123"/>
  <c r="V11" i="123"/>
  <c r="W11" i="123"/>
  <c r="X11" i="123"/>
  <c r="Y11" i="123"/>
  <c r="Z11" i="123"/>
  <c r="AA11" i="123"/>
  <c r="AB11" i="123"/>
  <c r="K11" i="123"/>
  <c r="AB27" i="123"/>
  <c r="AA27" i="123"/>
  <c r="Z27" i="123"/>
  <c r="Y27" i="123"/>
  <c r="X27" i="123"/>
  <c r="W27" i="123"/>
  <c r="V27" i="123"/>
  <c r="U27" i="123"/>
  <c r="T27" i="123"/>
  <c r="S27" i="123"/>
  <c r="R27" i="123"/>
  <c r="Q27" i="123"/>
  <c r="P27" i="123"/>
  <c r="O27" i="123"/>
  <c r="N27" i="123"/>
  <c r="M27" i="123"/>
  <c r="L27" i="123"/>
  <c r="K27" i="123"/>
  <c r="AC26" i="123"/>
  <c r="AC23" i="123"/>
  <c r="AC25" i="123" s="1"/>
  <c r="AC10" i="123"/>
  <c r="AC11" i="123" s="1"/>
  <c r="AB9" i="123"/>
  <c r="AB17" i="123" s="1"/>
  <c r="AA9" i="123"/>
  <c r="Z9" i="123"/>
  <c r="Z17" i="123"/>
  <c r="Y9" i="123"/>
  <c r="X9" i="123"/>
  <c r="X17" i="123" s="1"/>
  <c r="W9" i="123"/>
  <c r="V9" i="123"/>
  <c r="V17" i="123" s="1"/>
  <c r="U9" i="123"/>
  <c r="T9" i="123"/>
  <c r="T17" i="123" s="1"/>
  <c r="S9" i="123"/>
  <c r="S17" i="123" s="1"/>
  <c r="R9" i="123"/>
  <c r="R17" i="123" s="1"/>
  <c r="Q9" i="123"/>
  <c r="P9" i="123"/>
  <c r="P17" i="123" s="1"/>
  <c r="N94" i="32" s="1"/>
  <c r="O9" i="123"/>
  <c r="N9" i="123"/>
  <c r="M9" i="123"/>
  <c r="L9" i="123"/>
  <c r="L17" i="123" s="1"/>
  <c r="J94" i="32" s="1"/>
  <c r="K9" i="123"/>
  <c r="AC8" i="123"/>
  <c r="AC7" i="123"/>
  <c r="K13" i="117"/>
  <c r="AC12" i="45"/>
  <c r="AC48" i="51"/>
  <c r="AC49" i="51"/>
  <c r="AC14" i="51"/>
  <c r="AC15" i="51"/>
  <c r="AC29" i="117"/>
  <c r="M32" i="51"/>
  <c r="AC33" i="49"/>
  <c r="L13" i="30"/>
  <c r="M13" i="30"/>
  <c r="M24" i="30" s="1"/>
  <c r="K76" i="32" s="1"/>
  <c r="N13" i="30"/>
  <c r="N24" i="30" s="1"/>
  <c r="L76" i="32" s="1"/>
  <c r="O13" i="30"/>
  <c r="O24" i="30" s="1"/>
  <c r="M76" i="32" s="1"/>
  <c r="P13" i="30"/>
  <c r="P24" i="30" s="1"/>
  <c r="N76" i="32" s="1"/>
  <c r="Q13" i="30"/>
  <c r="Q24" i="30" s="1"/>
  <c r="R13" i="30"/>
  <c r="R24" i="30" s="1"/>
  <c r="P76" i="32" s="1"/>
  <c r="S13" i="30"/>
  <c r="S24" i="30" s="1"/>
  <c r="T13" i="30"/>
  <c r="T24" i="30" s="1"/>
  <c r="R76" i="32" s="1"/>
  <c r="U13" i="30"/>
  <c r="U24" i="30"/>
  <c r="S76" i="32" s="1"/>
  <c r="V13" i="30"/>
  <c r="V24" i="30" s="1"/>
  <c r="T76" i="32" s="1"/>
  <c r="W13" i="30"/>
  <c r="X13" i="30"/>
  <c r="Y13" i="30"/>
  <c r="Y24" i="30" s="1"/>
  <c r="Z13" i="30"/>
  <c r="Z24" i="30" s="1"/>
  <c r="X76" i="32" s="1"/>
  <c r="AA13" i="30"/>
  <c r="AB13" i="30"/>
  <c r="AB24" i="30"/>
  <c r="Z76" i="32" s="1"/>
  <c r="K13" i="30"/>
  <c r="K24" i="30" s="1"/>
  <c r="AC12" i="30"/>
  <c r="AC18" i="51"/>
  <c r="AC15" i="45"/>
  <c r="AC13" i="45"/>
  <c r="AC34" i="84"/>
  <c r="AC32" i="84"/>
  <c r="K12" i="84"/>
  <c r="AC16" i="113"/>
  <c r="AC13" i="51"/>
  <c r="N75" i="51"/>
  <c r="S17" i="32"/>
  <c r="V76" i="51"/>
  <c r="W17" i="32"/>
  <c r="AB76" i="51"/>
  <c r="K76" i="51"/>
  <c r="L38" i="113"/>
  <c r="L45" i="113" s="1"/>
  <c r="J14" i="32" s="1"/>
  <c r="M38" i="113"/>
  <c r="N38" i="113"/>
  <c r="N45" i="113" s="1"/>
  <c r="L14" i="32" s="1"/>
  <c r="O38" i="113"/>
  <c r="O45" i="113" s="1"/>
  <c r="P38" i="113"/>
  <c r="P45" i="113" s="1"/>
  <c r="N14" i="32" s="1"/>
  <c r="Q38" i="113"/>
  <c r="R38" i="113"/>
  <c r="R45" i="113"/>
  <c r="P14" i="32" s="1"/>
  <c r="S38" i="113"/>
  <c r="T38" i="113"/>
  <c r="T45" i="113" s="1"/>
  <c r="U38" i="113"/>
  <c r="V38" i="113"/>
  <c r="V55" i="113" s="1"/>
  <c r="W38" i="113"/>
  <c r="W55" i="113" s="1"/>
  <c r="X38" i="113"/>
  <c r="X45" i="113"/>
  <c r="V14" i="32" s="1"/>
  <c r="Y38" i="113"/>
  <c r="Z38" i="113"/>
  <c r="AA38" i="113"/>
  <c r="AB38" i="113"/>
  <c r="K62" i="49"/>
  <c r="AC41" i="49"/>
  <c r="AC42" i="49"/>
  <c r="AC58" i="51"/>
  <c r="AC57" i="51"/>
  <c r="AC59" i="51"/>
  <c r="L42" i="30"/>
  <c r="M42" i="30"/>
  <c r="M52" i="30" s="1"/>
  <c r="K77" i="32" s="1"/>
  <c r="N42" i="30"/>
  <c r="O42" i="30"/>
  <c r="P42" i="30"/>
  <c r="Q42" i="30"/>
  <c r="R42" i="30"/>
  <c r="S42" i="30"/>
  <c r="T42" i="30"/>
  <c r="T52" i="30" s="1"/>
  <c r="U42" i="30"/>
  <c r="U52" i="30" s="1"/>
  <c r="S77" i="32" s="1"/>
  <c r="V42" i="30"/>
  <c r="V52" i="30" s="1"/>
  <c r="T77" i="32" s="1"/>
  <c r="W42" i="30"/>
  <c r="W52" i="30" s="1"/>
  <c r="X42" i="30"/>
  <c r="X52" i="30" s="1"/>
  <c r="V77" i="32" s="1"/>
  <c r="Y42" i="30"/>
  <c r="Z42" i="30"/>
  <c r="AA42" i="30"/>
  <c r="AA52" i="30" s="1"/>
  <c r="Y77" i="32" s="1"/>
  <c r="AB42" i="30"/>
  <c r="AB52" i="30" s="1"/>
  <c r="Z77" i="32" s="1"/>
  <c r="L39" i="49"/>
  <c r="M39" i="49"/>
  <c r="N39" i="49"/>
  <c r="O39" i="49"/>
  <c r="P39" i="49"/>
  <c r="Q39" i="49"/>
  <c r="R39" i="49"/>
  <c r="S39" i="49"/>
  <c r="T39" i="49"/>
  <c r="U39" i="49"/>
  <c r="V39" i="49"/>
  <c r="W39" i="49"/>
  <c r="X39" i="49"/>
  <c r="Y39" i="49"/>
  <c r="Z39" i="49"/>
  <c r="AA39" i="49"/>
  <c r="AB39" i="49"/>
  <c r="K39" i="49"/>
  <c r="K51" i="49"/>
  <c r="I26" i="32" s="1"/>
  <c r="AC37" i="49"/>
  <c r="AC38" i="49"/>
  <c r="AC54" i="51"/>
  <c r="L41" i="120"/>
  <c r="M41" i="120"/>
  <c r="M51" i="120" s="1"/>
  <c r="N41" i="120"/>
  <c r="O41" i="120"/>
  <c r="P41" i="120"/>
  <c r="Q41" i="120"/>
  <c r="R41" i="120"/>
  <c r="S41" i="120"/>
  <c r="S51" i="120"/>
  <c r="T41" i="120"/>
  <c r="U41" i="120"/>
  <c r="V41" i="120"/>
  <c r="W41" i="120"/>
  <c r="W51" i="120" s="1"/>
  <c r="U38" i="32" s="1"/>
  <c r="X41" i="120"/>
  <c r="Y41" i="120"/>
  <c r="Z41" i="120"/>
  <c r="Z51" i="120" s="1"/>
  <c r="X38" i="32" s="1"/>
  <c r="AA41" i="120"/>
  <c r="AA51" i="120" s="1"/>
  <c r="Y38" i="32" s="1"/>
  <c r="AB41" i="120"/>
  <c r="K41" i="120"/>
  <c r="AC40" i="120"/>
  <c r="AC35" i="49"/>
  <c r="AC36" i="49"/>
  <c r="L32" i="45"/>
  <c r="M32" i="45"/>
  <c r="N32" i="45"/>
  <c r="O32" i="45"/>
  <c r="P32" i="45"/>
  <c r="Q32" i="45"/>
  <c r="R32" i="45"/>
  <c r="S32" i="45"/>
  <c r="T32" i="45"/>
  <c r="U32" i="45"/>
  <c r="V32" i="45"/>
  <c r="W32" i="45"/>
  <c r="X32" i="45"/>
  <c r="Y32" i="45"/>
  <c r="Z32" i="45"/>
  <c r="Z41" i="45" s="1"/>
  <c r="X11" i="32" s="1"/>
  <c r="AA32" i="45"/>
  <c r="AB32" i="45"/>
  <c r="K34" i="86"/>
  <c r="AA24" i="30"/>
  <c r="Y76" i="32" s="1"/>
  <c r="AC14" i="30"/>
  <c r="AC18" i="30" s="1"/>
  <c r="AC11" i="30"/>
  <c r="AC39" i="95"/>
  <c r="K40" i="95"/>
  <c r="K60" i="95" s="1"/>
  <c r="L40" i="95"/>
  <c r="L49" i="95" s="1"/>
  <c r="J50" i="32" s="1"/>
  <c r="M40" i="95"/>
  <c r="N40" i="95"/>
  <c r="N60" i="95" s="1"/>
  <c r="O40" i="95"/>
  <c r="O49" i="95" s="1"/>
  <c r="P40" i="95"/>
  <c r="Q40" i="95"/>
  <c r="Q60" i="95" s="1"/>
  <c r="R40" i="95"/>
  <c r="R60" i="95" s="1"/>
  <c r="S40" i="95"/>
  <c r="T40" i="95"/>
  <c r="U40" i="95"/>
  <c r="V40" i="95"/>
  <c r="V60" i="95" s="1"/>
  <c r="W40" i="95"/>
  <c r="X40" i="95"/>
  <c r="Y40" i="95"/>
  <c r="Z40" i="95"/>
  <c r="AA40" i="95"/>
  <c r="AB40" i="95"/>
  <c r="AC36" i="120"/>
  <c r="AC44" i="51"/>
  <c r="AC45" i="51"/>
  <c r="AC46" i="51"/>
  <c r="AC47" i="51"/>
  <c r="AC50" i="51"/>
  <c r="AC52" i="51"/>
  <c r="AC53" i="51"/>
  <c r="AC56" i="51"/>
  <c r="L32" i="108"/>
  <c r="L41" i="108" s="1"/>
  <c r="J62" i="32" s="1"/>
  <c r="M32" i="108"/>
  <c r="N32" i="108"/>
  <c r="O32" i="108"/>
  <c r="P32" i="108"/>
  <c r="Q32" i="108"/>
  <c r="R32" i="108"/>
  <c r="S32" i="108"/>
  <c r="T32" i="108"/>
  <c r="T41" i="108" s="1"/>
  <c r="R62" i="32" s="1"/>
  <c r="U32" i="108"/>
  <c r="V32" i="108"/>
  <c r="W32" i="108"/>
  <c r="X32" i="108"/>
  <c r="Y32" i="108"/>
  <c r="Z32" i="108"/>
  <c r="AA32" i="108"/>
  <c r="AB32" i="108"/>
  <c r="K32" i="108"/>
  <c r="AC36" i="30"/>
  <c r="L34" i="86"/>
  <c r="M34" i="86"/>
  <c r="N34" i="86"/>
  <c r="O34" i="86"/>
  <c r="P34" i="86"/>
  <c r="Q34" i="86"/>
  <c r="R34" i="86"/>
  <c r="S34" i="86"/>
  <c r="S55" i="86"/>
  <c r="T34" i="86"/>
  <c r="T55" i="86" s="1"/>
  <c r="U34" i="86"/>
  <c r="V34" i="86"/>
  <c r="W34" i="86"/>
  <c r="W43" i="86" s="1"/>
  <c r="U44" i="32" s="1"/>
  <c r="X34" i="86"/>
  <c r="Y34" i="86"/>
  <c r="Z34" i="86"/>
  <c r="AA34" i="86"/>
  <c r="AA55" i="86" s="1"/>
  <c r="AB34" i="86"/>
  <c r="AC33" i="86"/>
  <c r="L35" i="84"/>
  <c r="M35" i="84"/>
  <c r="N35" i="84"/>
  <c r="O35" i="84"/>
  <c r="P35" i="84"/>
  <c r="Q35" i="84"/>
  <c r="Q57" i="84" s="1"/>
  <c r="R35" i="84"/>
  <c r="S35" i="84"/>
  <c r="T35" i="84"/>
  <c r="U35" i="84"/>
  <c r="V35" i="84"/>
  <c r="W35" i="84"/>
  <c r="X35" i="84"/>
  <c r="Y35" i="84"/>
  <c r="Y57" i="84" s="1"/>
  <c r="Z35" i="84"/>
  <c r="AA35" i="84"/>
  <c r="AB35" i="84"/>
  <c r="AC34" i="49"/>
  <c r="AC31" i="84"/>
  <c r="AC33" i="84"/>
  <c r="AC33" i="30"/>
  <c r="AC34" i="30"/>
  <c r="AC30" i="108"/>
  <c r="AC31" i="108"/>
  <c r="L13" i="120"/>
  <c r="M13" i="120"/>
  <c r="M22" i="120" s="1"/>
  <c r="K37" i="32" s="1"/>
  <c r="N13" i="120"/>
  <c r="O13" i="120"/>
  <c r="O59" i="120" s="1"/>
  <c r="P13" i="120"/>
  <c r="P22" i="120" s="1"/>
  <c r="N37" i="32" s="1"/>
  <c r="Q13" i="120"/>
  <c r="R13" i="120"/>
  <c r="S13" i="120"/>
  <c r="T13" i="120"/>
  <c r="T22" i="120" s="1"/>
  <c r="R37" i="32" s="1"/>
  <c r="U13" i="120"/>
  <c r="U59" i="120" s="1"/>
  <c r="V13" i="120"/>
  <c r="W13" i="120"/>
  <c r="X13" i="120"/>
  <c r="X22" i="120" s="1"/>
  <c r="V37" i="32" s="1"/>
  <c r="Y13" i="120"/>
  <c r="Y59" i="120" s="1"/>
  <c r="Z13" i="120"/>
  <c r="AA13" i="120"/>
  <c r="AB13" i="120"/>
  <c r="AB22" i="120" s="1"/>
  <c r="Z37" i="32" s="1"/>
  <c r="K13" i="120"/>
  <c r="K22" i="120" s="1"/>
  <c r="I37" i="32" s="1"/>
  <c r="AC12" i="120"/>
  <c r="L18" i="45"/>
  <c r="M18" i="45"/>
  <c r="M23" i="45" s="1"/>
  <c r="K10" i="32" s="1"/>
  <c r="N18" i="45"/>
  <c r="O18" i="45"/>
  <c r="P18" i="45"/>
  <c r="Q18" i="45"/>
  <c r="Q23" i="45" s="1"/>
  <c r="O10" i="32" s="1"/>
  <c r="R18" i="45"/>
  <c r="R23" i="45" s="1"/>
  <c r="P10" i="32" s="1"/>
  <c r="S18" i="45"/>
  <c r="S23" i="45" s="1"/>
  <c r="T18" i="45"/>
  <c r="T23" i="45" s="1"/>
  <c r="R10" i="32" s="1"/>
  <c r="U18" i="45"/>
  <c r="U23" i="45" s="1"/>
  <c r="S10" i="32" s="1"/>
  <c r="V18" i="45"/>
  <c r="W18" i="45"/>
  <c r="W23" i="45" s="1"/>
  <c r="U10" i="32" s="1"/>
  <c r="X18" i="45"/>
  <c r="Y18" i="45"/>
  <c r="Y23" i="45" s="1"/>
  <c r="Z18" i="45"/>
  <c r="Z23" i="45" s="1"/>
  <c r="AA18" i="45"/>
  <c r="AB18" i="45"/>
  <c r="K18" i="45"/>
  <c r="AC17" i="95"/>
  <c r="AC18" i="95" s="1"/>
  <c r="AC19" i="113"/>
  <c r="AC18" i="113"/>
  <c r="AC24" i="51"/>
  <c r="AC10" i="120"/>
  <c r="AC9" i="30"/>
  <c r="AC12" i="95"/>
  <c r="AC11" i="20"/>
  <c r="AC12" i="20"/>
  <c r="AC10" i="95"/>
  <c r="AC11" i="113"/>
  <c r="AC28" i="114"/>
  <c r="AC34" i="110"/>
  <c r="AC35" i="110"/>
  <c r="AC10" i="49"/>
  <c r="L13" i="117"/>
  <c r="M13" i="117"/>
  <c r="N13" i="117"/>
  <c r="O13" i="117"/>
  <c r="P13" i="117"/>
  <c r="P53" i="117" s="1"/>
  <c r="Q13" i="117"/>
  <c r="R13" i="117"/>
  <c r="S13" i="117"/>
  <c r="T13" i="117"/>
  <c r="U13" i="117"/>
  <c r="U53" i="117" s="1"/>
  <c r="V13" i="117"/>
  <c r="W13" i="117"/>
  <c r="X13" i="117"/>
  <c r="Y13" i="117"/>
  <c r="Y53" i="117" s="1"/>
  <c r="Z13" i="117"/>
  <c r="AA13" i="117"/>
  <c r="AB13" i="117"/>
  <c r="L13" i="114"/>
  <c r="M13" i="114"/>
  <c r="N13" i="114"/>
  <c r="O13" i="114"/>
  <c r="P13" i="114"/>
  <c r="Q13" i="114"/>
  <c r="R13" i="114"/>
  <c r="S13" i="114"/>
  <c r="T13" i="114"/>
  <c r="T18" i="114" s="1"/>
  <c r="R58" i="32" s="1"/>
  <c r="U13" i="114"/>
  <c r="V13" i="114"/>
  <c r="W13" i="114"/>
  <c r="X13" i="114"/>
  <c r="Y13" i="114"/>
  <c r="Z13" i="114"/>
  <c r="AA13" i="114"/>
  <c r="AB13" i="114"/>
  <c r="K13" i="114"/>
  <c r="AC12" i="114"/>
  <c r="AC12" i="113"/>
  <c r="AC12" i="51"/>
  <c r="AC9" i="114"/>
  <c r="L10" i="114"/>
  <c r="M10" i="114"/>
  <c r="N10" i="114"/>
  <c r="N47" i="114" s="1"/>
  <c r="O10" i="114"/>
  <c r="P10" i="114"/>
  <c r="Q10" i="114"/>
  <c r="Q18" i="114" s="1"/>
  <c r="R10" i="114"/>
  <c r="S10" i="114"/>
  <c r="T10" i="114"/>
  <c r="U10" i="114"/>
  <c r="V10" i="114"/>
  <c r="W10" i="114"/>
  <c r="X10" i="114"/>
  <c r="Y10" i="114"/>
  <c r="Y18" i="114"/>
  <c r="W58" i="32" s="1"/>
  <c r="Z10" i="114"/>
  <c r="Z18" i="114" s="1"/>
  <c r="X58" i="32" s="1"/>
  <c r="AA10" i="114"/>
  <c r="AA18" i="114"/>
  <c r="AB10" i="114"/>
  <c r="AB18" i="114" s="1"/>
  <c r="Z58" i="32" s="1"/>
  <c r="K10" i="114"/>
  <c r="K18" i="114"/>
  <c r="I58" i="32" s="1"/>
  <c r="AC35" i="3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Z11" i="110"/>
  <c r="Z55" i="110" s="1"/>
  <c r="AA11" i="110"/>
  <c r="AB11" i="110"/>
  <c r="AC10" i="110"/>
  <c r="AC12" i="117"/>
  <c r="AC33" i="110"/>
  <c r="K35" i="117"/>
  <c r="AC13" i="79"/>
  <c r="AC16" i="79" s="1"/>
  <c r="L36" i="86"/>
  <c r="L56" i="86" s="1"/>
  <c r="M36" i="86"/>
  <c r="N36" i="86"/>
  <c r="N56" i="86" s="1"/>
  <c r="O36" i="86"/>
  <c r="O56" i="86" s="1"/>
  <c r="P36" i="86"/>
  <c r="Q36" i="86"/>
  <c r="Q56" i="86" s="1"/>
  <c r="R36" i="86"/>
  <c r="S36" i="86"/>
  <c r="S43" i="86" s="1"/>
  <c r="Q44" i="32" s="1"/>
  <c r="S56" i="86"/>
  <c r="T36" i="86"/>
  <c r="T56" i="86" s="1"/>
  <c r="U36" i="86"/>
  <c r="V36" i="86"/>
  <c r="V56" i="86" s="1"/>
  <c r="W36" i="86"/>
  <c r="W56" i="86"/>
  <c r="X36" i="86"/>
  <c r="X56" i="86" s="1"/>
  <c r="Y36" i="86"/>
  <c r="Z36" i="86"/>
  <c r="AA36" i="86"/>
  <c r="AB36" i="86"/>
  <c r="AB56" i="86" s="1"/>
  <c r="K36" i="86"/>
  <c r="K56" i="86" s="1"/>
  <c r="AC9" i="51"/>
  <c r="AC10" i="113"/>
  <c r="AC11" i="114"/>
  <c r="AC13" i="114"/>
  <c r="AC13" i="113"/>
  <c r="K12" i="108"/>
  <c r="AC11" i="108"/>
  <c r="AC41" i="95"/>
  <c r="AC42" i="95"/>
  <c r="L42" i="95"/>
  <c r="M42" i="95"/>
  <c r="N42" i="95"/>
  <c r="N61" i="95" s="1"/>
  <c r="O42" i="95"/>
  <c r="O61" i="95" s="1"/>
  <c r="P42" i="95"/>
  <c r="Q42" i="95"/>
  <c r="R42" i="95"/>
  <c r="R61" i="95" s="1"/>
  <c r="S42" i="95"/>
  <c r="T42" i="95"/>
  <c r="T61" i="95" s="1"/>
  <c r="U42" i="95"/>
  <c r="V42" i="95"/>
  <c r="V61" i="95" s="1"/>
  <c r="W42" i="95"/>
  <c r="W61" i="95" s="1"/>
  <c r="X42" i="95"/>
  <c r="X61" i="95" s="1"/>
  <c r="Y42" i="95"/>
  <c r="Z42" i="95"/>
  <c r="Z61" i="95" s="1"/>
  <c r="AA42" i="95"/>
  <c r="AA61" i="95" s="1"/>
  <c r="AB42" i="95"/>
  <c r="AB61" i="95" s="1"/>
  <c r="K42" i="95"/>
  <c r="L34" i="108"/>
  <c r="M34" i="108"/>
  <c r="N34" i="108"/>
  <c r="N41" i="108" s="1"/>
  <c r="L62" i="32" s="1"/>
  <c r="O34" i="108"/>
  <c r="P34" i="108"/>
  <c r="Q34" i="108"/>
  <c r="R34" i="108"/>
  <c r="R41" i="108" s="1"/>
  <c r="P62" i="32" s="1"/>
  <c r="S34" i="108"/>
  <c r="T34" i="108"/>
  <c r="U34" i="108"/>
  <c r="V34" i="108"/>
  <c r="W34" i="108"/>
  <c r="X34" i="108"/>
  <c r="Y34" i="108"/>
  <c r="Z34" i="108"/>
  <c r="Z41" i="108" s="1"/>
  <c r="X62" i="32" s="1"/>
  <c r="AA34" i="108"/>
  <c r="AB34" i="108"/>
  <c r="AB41" i="108"/>
  <c r="Z62" i="32" s="1"/>
  <c r="K34" i="108"/>
  <c r="AC40" i="49"/>
  <c r="AC60" i="51"/>
  <c r="AB60" i="120"/>
  <c r="AC42" i="120"/>
  <c r="AC39" i="120"/>
  <c r="AC35" i="120"/>
  <c r="AA60" i="120"/>
  <c r="V60" i="120"/>
  <c r="U60" i="120"/>
  <c r="R60" i="120"/>
  <c r="O22" i="120"/>
  <c r="M37" i="32" s="1"/>
  <c r="AC14" i="120"/>
  <c r="AC16" i="120" s="1"/>
  <c r="Y22" i="120"/>
  <c r="W22" i="120"/>
  <c r="U37" i="32" s="1"/>
  <c r="AC11" i="120"/>
  <c r="AC9" i="120"/>
  <c r="AC36" i="84"/>
  <c r="AC37" i="84" s="1"/>
  <c r="L15" i="49"/>
  <c r="M15" i="49"/>
  <c r="N15" i="49"/>
  <c r="O15" i="49"/>
  <c r="P15" i="49"/>
  <c r="Q15" i="49"/>
  <c r="R15" i="49"/>
  <c r="S15" i="49"/>
  <c r="T15" i="49"/>
  <c r="U15" i="49"/>
  <c r="V15" i="49"/>
  <c r="W15" i="49"/>
  <c r="X15" i="49"/>
  <c r="Y15" i="49"/>
  <c r="Z15" i="49"/>
  <c r="AA15" i="49"/>
  <c r="AB15" i="49"/>
  <c r="K15" i="49"/>
  <c r="AC14" i="49"/>
  <c r="AC15" i="49" s="1"/>
  <c r="AC16" i="51"/>
  <c r="L12" i="108"/>
  <c r="M12" i="108"/>
  <c r="N12" i="108"/>
  <c r="O12" i="108"/>
  <c r="O20" i="108" s="1"/>
  <c r="M61" i="32" s="1"/>
  <c r="P12" i="108"/>
  <c r="Q12" i="108"/>
  <c r="R12" i="108"/>
  <c r="S12" i="108"/>
  <c r="S20" i="108" s="1"/>
  <c r="Q61" i="32" s="1"/>
  <c r="T12" i="108"/>
  <c r="U12" i="108"/>
  <c r="V12" i="108"/>
  <c r="W12" i="108"/>
  <c r="X12" i="108"/>
  <c r="Y12" i="108"/>
  <c r="Z12" i="108"/>
  <c r="AA12" i="108"/>
  <c r="AB12" i="108"/>
  <c r="L37" i="24"/>
  <c r="M37" i="24"/>
  <c r="M43" i="24" s="1"/>
  <c r="K89" i="32" s="1"/>
  <c r="N37" i="24"/>
  <c r="O37" i="24"/>
  <c r="P37" i="24"/>
  <c r="Q37" i="24"/>
  <c r="Q43" i="24" s="1"/>
  <c r="O89" i="32" s="1"/>
  <c r="R37" i="24"/>
  <c r="S37" i="24"/>
  <c r="T37" i="24"/>
  <c r="U37" i="24"/>
  <c r="U43" i="24" s="1"/>
  <c r="S89" i="32" s="1"/>
  <c r="V37" i="24"/>
  <c r="W37" i="24"/>
  <c r="X37" i="24"/>
  <c r="Y37" i="24"/>
  <c r="Z37" i="24"/>
  <c r="Z43" i="24" s="1"/>
  <c r="AA37" i="24"/>
  <c r="AB37" i="24"/>
  <c r="K37" i="24"/>
  <c r="K43" i="24" s="1"/>
  <c r="L37" i="84"/>
  <c r="M37" i="84"/>
  <c r="N37" i="84"/>
  <c r="N44" i="84" s="1"/>
  <c r="L23" i="32" s="1"/>
  <c r="O37" i="84"/>
  <c r="P37" i="84"/>
  <c r="Q37" i="84"/>
  <c r="R37" i="84"/>
  <c r="S37" i="84"/>
  <c r="T37" i="84"/>
  <c r="U37" i="84"/>
  <c r="V37" i="84"/>
  <c r="V44" i="84" s="1"/>
  <c r="T23" i="32" s="1"/>
  <c r="W37" i="84"/>
  <c r="W44" i="84" s="1"/>
  <c r="U23" i="32" s="1"/>
  <c r="X37" i="84"/>
  <c r="X44" i="84"/>
  <c r="V23" i="32" s="1"/>
  <c r="Y37" i="84"/>
  <c r="Z37" i="84"/>
  <c r="AA37" i="84"/>
  <c r="AA44" i="84"/>
  <c r="Y23" i="32" s="1"/>
  <c r="AB37" i="84"/>
  <c r="K37" i="84"/>
  <c r="K15" i="84"/>
  <c r="K58" i="84"/>
  <c r="K37" i="87"/>
  <c r="K46" i="87" s="1"/>
  <c r="AC17" i="45"/>
  <c r="AC18" i="45"/>
  <c r="AC31" i="49"/>
  <c r="L14" i="50"/>
  <c r="M14" i="50"/>
  <c r="N14" i="50"/>
  <c r="N20" i="50" s="1"/>
  <c r="L40" i="32" s="1"/>
  <c r="O14" i="50"/>
  <c r="P14" i="50"/>
  <c r="Q14" i="50"/>
  <c r="R14" i="50"/>
  <c r="S14" i="50"/>
  <c r="T14" i="50"/>
  <c r="U14" i="50"/>
  <c r="V14" i="50"/>
  <c r="W14" i="50"/>
  <c r="X14" i="50"/>
  <c r="Y14" i="50"/>
  <c r="Z14" i="50"/>
  <c r="AA14" i="50"/>
  <c r="AB14" i="50"/>
  <c r="K14" i="50"/>
  <c r="AC13" i="50"/>
  <c r="K14" i="108"/>
  <c r="AC10" i="79"/>
  <c r="L37" i="87"/>
  <c r="M37" i="87"/>
  <c r="M46" i="87" s="1"/>
  <c r="K71" i="32" s="1"/>
  <c r="N37" i="87"/>
  <c r="O37" i="87"/>
  <c r="P37" i="87"/>
  <c r="P46" i="87"/>
  <c r="N71" i="32" s="1"/>
  <c r="Q37" i="87"/>
  <c r="R37" i="87"/>
  <c r="S37" i="87"/>
  <c r="S59" i="87" s="1"/>
  <c r="T37" i="87"/>
  <c r="T46" i="87" s="1"/>
  <c r="R71" i="32" s="1"/>
  <c r="U37" i="87"/>
  <c r="U46" i="87"/>
  <c r="S71" i="32" s="1"/>
  <c r="V37" i="87"/>
  <c r="V46" i="87" s="1"/>
  <c r="T71" i="32" s="1"/>
  <c r="W37" i="87"/>
  <c r="X37" i="87"/>
  <c r="Y37" i="87"/>
  <c r="Y46" i="87"/>
  <c r="W71" i="32" s="1"/>
  <c r="Z37" i="87"/>
  <c r="AA37" i="87"/>
  <c r="AA46" i="87" s="1"/>
  <c r="Y71" i="32" s="1"/>
  <c r="AB37" i="87"/>
  <c r="AC36" i="87"/>
  <c r="AC11" i="51"/>
  <c r="AC9" i="45"/>
  <c r="AC10" i="51"/>
  <c r="L32" i="79"/>
  <c r="L41" i="79" s="1"/>
  <c r="M32" i="79"/>
  <c r="N32" i="79"/>
  <c r="O32" i="79"/>
  <c r="O49" i="79" s="1"/>
  <c r="P32" i="79"/>
  <c r="Q32" i="79"/>
  <c r="R32" i="79"/>
  <c r="R49" i="79"/>
  <c r="S32" i="79"/>
  <c r="S41" i="79" s="1"/>
  <c r="Q47" i="32" s="1"/>
  <c r="T32" i="79"/>
  <c r="U32" i="79"/>
  <c r="V32" i="79"/>
  <c r="W32" i="79"/>
  <c r="W41" i="79" s="1"/>
  <c r="X32" i="79"/>
  <c r="Y32" i="79"/>
  <c r="Z32" i="79"/>
  <c r="Z41" i="79" s="1"/>
  <c r="X47" i="32" s="1"/>
  <c r="AA32" i="79"/>
  <c r="AB32" i="79"/>
  <c r="Y52" i="30"/>
  <c r="W77" i="32" s="1"/>
  <c r="L35" i="117"/>
  <c r="L42" i="117" s="1"/>
  <c r="M35" i="117"/>
  <c r="N35" i="117"/>
  <c r="O35" i="117"/>
  <c r="P35" i="117"/>
  <c r="Q35" i="117"/>
  <c r="R35" i="117"/>
  <c r="R42" i="117" s="1"/>
  <c r="P65" i="32" s="1"/>
  <c r="S35" i="117"/>
  <c r="S53" i="117" s="1"/>
  <c r="T35" i="117"/>
  <c r="T42" i="117" s="1"/>
  <c r="R65" i="32" s="1"/>
  <c r="U35" i="117"/>
  <c r="U42" i="117" s="1"/>
  <c r="S65" i="32" s="1"/>
  <c r="V35" i="117"/>
  <c r="W35" i="117"/>
  <c r="W53" i="117" s="1"/>
  <c r="X35" i="117"/>
  <c r="X42" i="117" s="1"/>
  <c r="V65" i="32" s="1"/>
  <c r="Y35" i="117"/>
  <c r="Z35" i="117"/>
  <c r="Z53" i="117" s="1"/>
  <c r="AA35" i="117"/>
  <c r="AB35" i="117"/>
  <c r="AC34" i="117"/>
  <c r="L44" i="49"/>
  <c r="L62" i="49" s="1"/>
  <c r="M44" i="49"/>
  <c r="N44" i="49"/>
  <c r="O44" i="49"/>
  <c r="O62" i="49" s="1"/>
  <c r="P44" i="49"/>
  <c r="P62" i="49" s="1"/>
  <c r="Q44" i="49"/>
  <c r="Q62" i="49" s="1"/>
  <c r="R44" i="49"/>
  <c r="S44" i="49"/>
  <c r="S62" i="49" s="1"/>
  <c r="T44" i="49"/>
  <c r="T51" i="49" s="1"/>
  <c r="R26" i="32" s="1"/>
  <c r="U44" i="49"/>
  <c r="U62" i="49" s="1"/>
  <c r="V44" i="49"/>
  <c r="V62" i="49" s="1"/>
  <c r="W44" i="49"/>
  <c r="X44" i="49"/>
  <c r="X62" i="49" s="1"/>
  <c r="Y44" i="49"/>
  <c r="Y62" i="49" s="1"/>
  <c r="Z44" i="49"/>
  <c r="Z62" i="49" s="1"/>
  <c r="AA44" i="49"/>
  <c r="AA62" i="49" s="1"/>
  <c r="AB44" i="49"/>
  <c r="AC43" i="49"/>
  <c r="AC35" i="86"/>
  <c r="AC36" i="86" s="1"/>
  <c r="AC56" i="86" s="1"/>
  <c r="AC33" i="117"/>
  <c r="AC35" i="117"/>
  <c r="AC11" i="117"/>
  <c r="AB10" i="117"/>
  <c r="AA10" i="117"/>
  <c r="AA52" i="117" s="1"/>
  <c r="Z10" i="117"/>
  <c r="Z52" i="117" s="1"/>
  <c r="Y10" i="117"/>
  <c r="X10" i="117"/>
  <c r="W10" i="117"/>
  <c r="W19" i="117" s="1"/>
  <c r="U64" i="32" s="1"/>
  <c r="V10" i="117"/>
  <c r="U10" i="117"/>
  <c r="T10" i="117"/>
  <c r="T52" i="117" s="1"/>
  <c r="S10" i="117"/>
  <c r="S19" i="117" s="1"/>
  <c r="Q64" i="32" s="1"/>
  <c r="S52" i="117"/>
  <c r="R10" i="117"/>
  <c r="R52" i="117" s="1"/>
  <c r="Q10" i="117"/>
  <c r="P10" i="117"/>
  <c r="P19" i="117" s="1"/>
  <c r="N64" i="32" s="1"/>
  <c r="O10" i="117"/>
  <c r="O19" i="117" s="1"/>
  <c r="N10" i="117"/>
  <c r="M10" i="117"/>
  <c r="M52" i="117" s="1"/>
  <c r="L10" i="117"/>
  <c r="L52" i="117" s="1"/>
  <c r="K10" i="117"/>
  <c r="K19" i="117" s="1"/>
  <c r="I64" i="32" s="1"/>
  <c r="AC9" i="117"/>
  <c r="AC10" i="117" s="1"/>
  <c r="AC13" i="108"/>
  <c r="L14" i="108"/>
  <c r="M14" i="108"/>
  <c r="N14" i="108"/>
  <c r="O14" i="108"/>
  <c r="P14" i="108"/>
  <c r="Q14" i="108"/>
  <c r="R14" i="108"/>
  <c r="S14" i="108"/>
  <c r="T14" i="108"/>
  <c r="U14" i="108"/>
  <c r="U20" i="108" s="1"/>
  <c r="V14" i="108"/>
  <c r="W14" i="108"/>
  <c r="X14" i="108"/>
  <c r="X20" i="108" s="1"/>
  <c r="Y14" i="108"/>
  <c r="Z14" i="108"/>
  <c r="AA14" i="108"/>
  <c r="AB14" i="108"/>
  <c r="AC29" i="108"/>
  <c r="AC32" i="108" s="1"/>
  <c r="AC14" i="45"/>
  <c r="AC38" i="50"/>
  <c r="AC42" i="50" s="1"/>
  <c r="AC11" i="84"/>
  <c r="L12" i="84"/>
  <c r="L57" i="84" s="1"/>
  <c r="M12" i="84"/>
  <c r="N12" i="84"/>
  <c r="O12" i="84"/>
  <c r="P12" i="84"/>
  <c r="P57" i="84" s="1"/>
  <c r="Q12" i="84"/>
  <c r="R12" i="84"/>
  <c r="R57" i="84"/>
  <c r="S12" i="84"/>
  <c r="S57" i="84"/>
  <c r="T12" i="84"/>
  <c r="T57" i="84" s="1"/>
  <c r="U12" i="84"/>
  <c r="V12" i="84"/>
  <c r="W12" i="84"/>
  <c r="W57" i="84"/>
  <c r="X12" i="84"/>
  <c r="Y12" i="84"/>
  <c r="Z12" i="84"/>
  <c r="AA12" i="84"/>
  <c r="AA57" i="84" s="1"/>
  <c r="AB12" i="84"/>
  <c r="L15" i="20"/>
  <c r="M15" i="20"/>
  <c r="M25" i="20" s="1"/>
  <c r="K7" i="32" s="1"/>
  <c r="N15" i="20"/>
  <c r="N25" i="20" s="1"/>
  <c r="O15" i="20"/>
  <c r="O25" i="20" s="1"/>
  <c r="M7" i="32" s="1"/>
  <c r="P15" i="20"/>
  <c r="P25" i="20" s="1"/>
  <c r="N7" i="32" s="1"/>
  <c r="Q15" i="20"/>
  <c r="Q64" i="20" s="1"/>
  <c r="R15" i="20"/>
  <c r="R64" i="20" s="1"/>
  <c r="S15" i="20"/>
  <c r="T15" i="20"/>
  <c r="U15" i="20"/>
  <c r="V15" i="20"/>
  <c r="W15" i="20"/>
  <c r="X15" i="20"/>
  <c r="Y15" i="20"/>
  <c r="Y64" i="20" s="1"/>
  <c r="Z15" i="20"/>
  <c r="AA15" i="20"/>
  <c r="AB15" i="20"/>
  <c r="AB25" i="20" s="1"/>
  <c r="Z7" i="32" s="1"/>
  <c r="AC14" i="20"/>
  <c r="AB38" i="114"/>
  <c r="AA38" i="114"/>
  <c r="Z38" i="114"/>
  <c r="Y38" i="114"/>
  <c r="X38" i="114"/>
  <c r="W38" i="114"/>
  <c r="V38" i="114"/>
  <c r="U38" i="114"/>
  <c r="T38" i="114"/>
  <c r="S38" i="114"/>
  <c r="R38" i="114"/>
  <c r="Q38" i="114"/>
  <c r="P38" i="114"/>
  <c r="O38" i="114"/>
  <c r="N38" i="114"/>
  <c r="M38" i="114"/>
  <c r="L38" i="114"/>
  <c r="K38" i="114"/>
  <c r="AC37" i="114"/>
  <c r="AC36" i="114"/>
  <c r="AC35" i="114"/>
  <c r="AC38" i="114"/>
  <c r="AB34" i="114"/>
  <c r="AA34" i="114"/>
  <c r="Z34" i="114"/>
  <c r="Y34" i="114"/>
  <c r="X34" i="114"/>
  <c r="W34" i="114"/>
  <c r="V34" i="114"/>
  <c r="U34" i="114"/>
  <c r="T34" i="114"/>
  <c r="S34" i="114"/>
  <c r="R34" i="114"/>
  <c r="Q34" i="114"/>
  <c r="P34" i="114"/>
  <c r="O34" i="114"/>
  <c r="N34" i="114"/>
  <c r="M34" i="114"/>
  <c r="L34" i="114"/>
  <c r="K34" i="114"/>
  <c r="AC33" i="114"/>
  <c r="AC34" i="114"/>
  <c r="AB32" i="114"/>
  <c r="AA32" i="114"/>
  <c r="Z32" i="114"/>
  <c r="Z48" i="114" s="1"/>
  <c r="Y32" i="114"/>
  <c r="X32" i="114"/>
  <c r="W32" i="114"/>
  <c r="V32" i="114"/>
  <c r="U32" i="114"/>
  <c r="T32" i="114"/>
  <c r="T48" i="114" s="1"/>
  <c r="S32" i="114"/>
  <c r="R32" i="114"/>
  <c r="Q32" i="114"/>
  <c r="P32" i="114"/>
  <c r="O32" i="114"/>
  <c r="N32" i="114"/>
  <c r="M32" i="114"/>
  <c r="L32" i="114"/>
  <c r="L39" i="114" s="1"/>
  <c r="K32" i="114"/>
  <c r="K48" i="114" s="1"/>
  <c r="AC31" i="114"/>
  <c r="AB30" i="114"/>
  <c r="AA30" i="114"/>
  <c r="AA39" i="114" s="1"/>
  <c r="Y59" i="32" s="1"/>
  <c r="Z30" i="114"/>
  <c r="Y30" i="114"/>
  <c r="X30" i="114"/>
  <c r="W30" i="114"/>
  <c r="V30" i="114"/>
  <c r="U30" i="114"/>
  <c r="U39" i="114" s="1"/>
  <c r="S59" i="32" s="1"/>
  <c r="T30" i="114"/>
  <c r="T47" i="114" s="1"/>
  <c r="S30" i="114"/>
  <c r="S39" i="114" s="1"/>
  <c r="R30" i="114"/>
  <c r="R39" i="114"/>
  <c r="P59" i="32" s="1"/>
  <c r="Q30" i="114"/>
  <c r="Q39" i="114" s="1"/>
  <c r="O59" i="32" s="1"/>
  <c r="P30" i="114"/>
  <c r="P47" i="114" s="1"/>
  <c r="O30" i="114"/>
  <c r="N30" i="114"/>
  <c r="M30" i="114"/>
  <c r="M39" i="114" s="1"/>
  <c r="K59" i="32" s="1"/>
  <c r="L30" i="114"/>
  <c r="K30" i="114"/>
  <c r="AC29" i="114"/>
  <c r="AC30" i="114"/>
  <c r="AC26" i="114"/>
  <c r="AC17" i="114"/>
  <c r="AC16" i="114"/>
  <c r="AC8" i="114"/>
  <c r="AC10" i="114" s="1"/>
  <c r="AC18" i="114" s="1"/>
  <c r="AC30" i="49"/>
  <c r="AC37" i="113"/>
  <c r="AC38" i="113" s="1"/>
  <c r="AC35" i="113"/>
  <c r="AC36" i="113" s="1"/>
  <c r="AC9" i="113"/>
  <c r="AC17" i="51"/>
  <c r="AC39" i="30"/>
  <c r="AC10" i="108"/>
  <c r="AB60" i="95"/>
  <c r="AC10" i="30"/>
  <c r="AC62" i="51"/>
  <c r="L36" i="45"/>
  <c r="M36" i="45"/>
  <c r="N36" i="45"/>
  <c r="O36" i="45"/>
  <c r="P36" i="45"/>
  <c r="Q36" i="45"/>
  <c r="R36" i="45"/>
  <c r="S36" i="45"/>
  <c r="T36" i="45"/>
  <c r="U36" i="45"/>
  <c r="V36" i="45"/>
  <c r="W36" i="45"/>
  <c r="X36" i="45"/>
  <c r="Y36" i="45"/>
  <c r="Z36" i="45"/>
  <c r="AA36" i="45"/>
  <c r="AB36" i="45"/>
  <c r="K36" i="45"/>
  <c r="AC35" i="45"/>
  <c r="AC36" i="45"/>
  <c r="L34" i="45"/>
  <c r="M34" i="45"/>
  <c r="M41" i="45" s="1"/>
  <c r="K11" i="32" s="1"/>
  <c r="N34" i="45"/>
  <c r="O34" i="45"/>
  <c r="P34" i="45"/>
  <c r="Q34" i="45"/>
  <c r="Q41" i="45" s="1"/>
  <c r="R34" i="45"/>
  <c r="S34" i="45"/>
  <c r="S41" i="45" s="1"/>
  <c r="Q11" i="32" s="1"/>
  <c r="T34" i="45"/>
  <c r="U34" i="45"/>
  <c r="V34" i="45"/>
  <c r="W34" i="45"/>
  <c r="W41" i="45" s="1"/>
  <c r="U11" i="32" s="1"/>
  <c r="X34" i="45"/>
  <c r="X41" i="45" s="1"/>
  <c r="V11" i="32" s="1"/>
  <c r="Y34" i="45"/>
  <c r="Y41" i="45" s="1"/>
  <c r="W11" i="32" s="1"/>
  <c r="Z34" i="45"/>
  <c r="AA34" i="45"/>
  <c r="AA41" i="45" s="1"/>
  <c r="Y11" i="32" s="1"/>
  <c r="AB34" i="45"/>
  <c r="L13" i="49"/>
  <c r="L61" i="49" s="1"/>
  <c r="M13" i="49"/>
  <c r="N13" i="49"/>
  <c r="N21" i="49" s="1"/>
  <c r="L25" i="32" s="1"/>
  <c r="O13" i="49"/>
  <c r="P13" i="49"/>
  <c r="P21" i="49" s="1"/>
  <c r="N25" i="32" s="1"/>
  <c r="Q13" i="49"/>
  <c r="Q21" i="49" s="1"/>
  <c r="R13" i="49"/>
  <c r="R61" i="49" s="1"/>
  <c r="S13" i="49"/>
  <c r="T13" i="49"/>
  <c r="U13" i="49"/>
  <c r="V13" i="49"/>
  <c r="W13" i="49"/>
  <c r="X13" i="49"/>
  <c r="Y13" i="49"/>
  <c r="Z13" i="49"/>
  <c r="AA13" i="49"/>
  <c r="AB13" i="49"/>
  <c r="AB21" i="49"/>
  <c r="Z25" i="32" s="1"/>
  <c r="K13" i="49"/>
  <c r="K61" i="49" s="1"/>
  <c r="AC12" i="49"/>
  <c r="AC10" i="45"/>
  <c r="AC36" i="24"/>
  <c r="AC37" i="24" s="1"/>
  <c r="AC44" i="20"/>
  <c r="AC37" i="95"/>
  <c r="L15" i="84"/>
  <c r="M15" i="84"/>
  <c r="M21" i="84" s="1"/>
  <c r="N15" i="84"/>
  <c r="O15" i="84"/>
  <c r="O58" i="84" s="1"/>
  <c r="P15" i="84"/>
  <c r="P58" i="84" s="1"/>
  <c r="Q15" i="84"/>
  <c r="R15" i="84"/>
  <c r="S15" i="84"/>
  <c r="S58" i="84" s="1"/>
  <c r="T15" i="84"/>
  <c r="T58" i="84" s="1"/>
  <c r="U15" i="84"/>
  <c r="U58" i="84" s="1"/>
  <c r="V15" i="84"/>
  <c r="V21" i="84" s="1"/>
  <c r="W15" i="84"/>
  <c r="W58" i="84"/>
  <c r="X15" i="84"/>
  <c r="X58" i="84" s="1"/>
  <c r="Y15" i="84"/>
  <c r="Z15" i="84"/>
  <c r="AA15" i="84"/>
  <c r="AB15" i="84"/>
  <c r="AC13" i="24"/>
  <c r="AC12" i="24"/>
  <c r="AC14" i="24"/>
  <c r="AC17" i="20"/>
  <c r="AC18" i="20"/>
  <c r="AC14" i="84"/>
  <c r="AC13" i="84"/>
  <c r="AC15" i="84" s="1"/>
  <c r="AC58" i="84" s="1"/>
  <c r="AC8" i="30"/>
  <c r="AC13" i="30" s="1"/>
  <c r="L37" i="50"/>
  <c r="L49" i="50" s="1"/>
  <c r="J41" i="32" s="1"/>
  <c r="M37" i="50"/>
  <c r="N37" i="50"/>
  <c r="O37" i="50"/>
  <c r="P37" i="50"/>
  <c r="P49" i="50" s="1"/>
  <c r="Q37" i="50"/>
  <c r="R37" i="50"/>
  <c r="R49" i="50" s="1"/>
  <c r="P41" i="32" s="1"/>
  <c r="S37" i="50"/>
  <c r="S49" i="50" s="1"/>
  <c r="T37" i="50"/>
  <c r="T49" i="50" s="1"/>
  <c r="T51" i="50" s="1"/>
  <c r="R42" i="32" s="1"/>
  <c r="U37" i="50"/>
  <c r="V37" i="50"/>
  <c r="V49" i="50" s="1"/>
  <c r="T41" i="32" s="1"/>
  <c r="W37" i="50"/>
  <c r="X37" i="50"/>
  <c r="X49" i="50" s="1"/>
  <c r="V41" i="32" s="1"/>
  <c r="Y37" i="50"/>
  <c r="Z37" i="50"/>
  <c r="Z49" i="50" s="1"/>
  <c r="X41" i="32"/>
  <c r="AA37" i="50"/>
  <c r="AB37" i="50"/>
  <c r="AB49" i="50" s="1"/>
  <c r="Z41" i="32" s="1"/>
  <c r="AC9" i="49"/>
  <c r="AC43" i="51"/>
  <c r="K12" i="87"/>
  <c r="AC11" i="49"/>
  <c r="AC38" i="30"/>
  <c r="AC32" i="30"/>
  <c r="L12" i="87"/>
  <c r="M12" i="87"/>
  <c r="N12" i="87"/>
  <c r="O12" i="87"/>
  <c r="O20" i="87" s="1"/>
  <c r="M70" i="32" s="1"/>
  <c r="P12" i="87"/>
  <c r="P59" i="87" s="1"/>
  <c r="Q12" i="87"/>
  <c r="R12" i="87"/>
  <c r="R59" i="87" s="1"/>
  <c r="S12" i="87"/>
  <c r="T12" i="87"/>
  <c r="U12" i="87"/>
  <c r="U59" i="87"/>
  <c r="V12" i="87"/>
  <c r="W12" i="87"/>
  <c r="W59" i="87" s="1"/>
  <c r="X12" i="87"/>
  <c r="X59" i="87" s="1"/>
  <c r="Y12" i="87"/>
  <c r="Z12" i="87"/>
  <c r="Z59" i="87" s="1"/>
  <c r="AA12" i="87"/>
  <c r="AA59" i="87" s="1"/>
  <c r="AB12" i="87"/>
  <c r="AC11" i="87"/>
  <c r="K11" i="24"/>
  <c r="AC11" i="45"/>
  <c r="AC30" i="84"/>
  <c r="AC35" i="84" s="1"/>
  <c r="L11" i="24"/>
  <c r="M11" i="24"/>
  <c r="N11" i="24"/>
  <c r="O11" i="24"/>
  <c r="P11" i="24"/>
  <c r="Q11" i="24"/>
  <c r="R11" i="24"/>
  <c r="S11" i="24"/>
  <c r="T11" i="24"/>
  <c r="U11" i="24"/>
  <c r="U20" i="24" s="1"/>
  <c r="V11" i="24"/>
  <c r="W11" i="24"/>
  <c r="X11" i="24"/>
  <c r="Y11" i="24"/>
  <c r="Z11" i="24"/>
  <c r="Z20" i="24" s="1"/>
  <c r="X88" i="32" s="1"/>
  <c r="AA11" i="24"/>
  <c r="AB11" i="24"/>
  <c r="AC31" i="45"/>
  <c r="AC32" i="45" s="1"/>
  <c r="AC37" i="30"/>
  <c r="AC38" i="95"/>
  <c r="AB40" i="110"/>
  <c r="AB56" i="110" s="1"/>
  <c r="AA40" i="110"/>
  <c r="AA56" i="110" s="1"/>
  <c r="Z40" i="110"/>
  <c r="Z47" i="110" s="1"/>
  <c r="X83" i="32" s="1"/>
  <c r="Y40" i="110"/>
  <c r="Y47" i="110" s="1"/>
  <c r="X40" i="110"/>
  <c r="X56" i="110" s="1"/>
  <c r="W40" i="110"/>
  <c r="W56" i="110" s="1"/>
  <c r="V40" i="110"/>
  <c r="V56" i="110" s="1"/>
  <c r="U40" i="110"/>
  <c r="U56" i="110" s="1"/>
  <c r="T40" i="110"/>
  <c r="S40" i="110"/>
  <c r="S56" i="110" s="1"/>
  <c r="R40" i="110"/>
  <c r="R56" i="110" s="1"/>
  <c r="Q40" i="110"/>
  <c r="Q47" i="110" s="1"/>
  <c r="O83" i="32" s="1"/>
  <c r="P40" i="110"/>
  <c r="O40" i="110"/>
  <c r="O56" i="110" s="1"/>
  <c r="N40" i="110"/>
  <c r="N56" i="110" s="1"/>
  <c r="M40" i="110"/>
  <c r="L40" i="110"/>
  <c r="K40" i="110"/>
  <c r="AC39" i="110"/>
  <c r="AC32" i="110"/>
  <c r="AB13" i="110"/>
  <c r="AA13" i="110"/>
  <c r="AA19" i="110" s="1"/>
  <c r="Y82" i="32" s="1"/>
  <c r="Z13" i="110"/>
  <c r="Z19" i="110" s="1"/>
  <c r="Y13" i="110"/>
  <c r="X13" i="110"/>
  <c r="X19" i="110" s="1"/>
  <c r="W13" i="110"/>
  <c r="V13" i="110"/>
  <c r="V19" i="110" s="1"/>
  <c r="T82" i="32" s="1"/>
  <c r="U13" i="110"/>
  <c r="T13" i="110"/>
  <c r="S13" i="110"/>
  <c r="R13" i="110"/>
  <c r="R19" i="110" s="1"/>
  <c r="Q13" i="110"/>
  <c r="P13" i="110"/>
  <c r="P19" i="110" s="1"/>
  <c r="O13" i="110"/>
  <c r="O19" i="110"/>
  <c r="M82" i="32" s="1"/>
  <c r="N13" i="110"/>
  <c r="M13" i="110"/>
  <c r="L13" i="110"/>
  <c r="K13" i="110"/>
  <c r="K19" i="110" s="1"/>
  <c r="AC12" i="110"/>
  <c r="AC13" i="110" s="1"/>
  <c r="AC9" i="110"/>
  <c r="AC11" i="110" s="1"/>
  <c r="AC11" i="95"/>
  <c r="AC9" i="108"/>
  <c r="AC12" i="108" s="1"/>
  <c r="AC33" i="108"/>
  <c r="AC34" i="108"/>
  <c r="AC22" i="45"/>
  <c r="AC10" i="87"/>
  <c r="AC37" i="20"/>
  <c r="AC19" i="30"/>
  <c r="AC20" i="30"/>
  <c r="AC21" i="30"/>
  <c r="AC22" i="30"/>
  <c r="AC23" i="30"/>
  <c r="L11" i="50"/>
  <c r="L20" i="50"/>
  <c r="J40" i="32" s="1"/>
  <c r="M11" i="50"/>
  <c r="M20" i="50" s="1"/>
  <c r="K40" i="32"/>
  <c r="N11" i="50"/>
  <c r="O11" i="50"/>
  <c r="P11" i="50"/>
  <c r="Q11" i="50"/>
  <c r="Q20" i="50" s="1"/>
  <c r="O40" i="32" s="1"/>
  <c r="R11" i="50"/>
  <c r="S11" i="50"/>
  <c r="T11" i="50"/>
  <c r="T20" i="50" s="1"/>
  <c r="R40" i="32" s="1"/>
  <c r="U11" i="50"/>
  <c r="U20" i="50" s="1"/>
  <c r="S40" i="32" s="1"/>
  <c r="V11" i="50"/>
  <c r="W11" i="50"/>
  <c r="X11" i="50"/>
  <c r="Y11" i="50"/>
  <c r="Z11" i="50"/>
  <c r="AA11" i="50"/>
  <c r="AB11" i="50"/>
  <c r="K20" i="50"/>
  <c r="I40" i="32" s="1"/>
  <c r="AC31" i="79"/>
  <c r="AC32" i="79" s="1"/>
  <c r="AC49" i="79" s="1"/>
  <c r="AC10" i="84"/>
  <c r="AC8" i="49"/>
  <c r="AC10" i="50"/>
  <c r="W49" i="95"/>
  <c r="U50" i="32" s="1"/>
  <c r="AC36" i="95"/>
  <c r="AC9" i="95"/>
  <c r="L40" i="45"/>
  <c r="M40" i="45"/>
  <c r="N40" i="45"/>
  <c r="O40" i="45"/>
  <c r="P40" i="45"/>
  <c r="Q40" i="45"/>
  <c r="R40" i="45"/>
  <c r="S40" i="45"/>
  <c r="T40" i="45"/>
  <c r="U40" i="45"/>
  <c r="V40" i="45"/>
  <c r="W40" i="45"/>
  <c r="X40" i="45"/>
  <c r="Y40" i="45"/>
  <c r="Z40" i="45"/>
  <c r="AA40" i="45"/>
  <c r="AB40" i="45"/>
  <c r="K40" i="45"/>
  <c r="AC37" i="45"/>
  <c r="AC40" i="45" s="1"/>
  <c r="AC38" i="45"/>
  <c r="AC39" i="45"/>
  <c r="AC21" i="45"/>
  <c r="AC9" i="20"/>
  <c r="AB39" i="87"/>
  <c r="AA39" i="87"/>
  <c r="Z39" i="87"/>
  <c r="Y39" i="87"/>
  <c r="X39" i="87"/>
  <c r="W39" i="87"/>
  <c r="V39" i="87"/>
  <c r="U39" i="87"/>
  <c r="T39" i="87"/>
  <c r="S39" i="87"/>
  <c r="R39" i="87"/>
  <c r="Q39" i="87"/>
  <c r="P39" i="87"/>
  <c r="O39" i="87"/>
  <c r="N39" i="87"/>
  <c r="M39" i="87"/>
  <c r="L39" i="87"/>
  <c r="K39" i="87"/>
  <c r="AC38" i="87"/>
  <c r="Z46" i="87"/>
  <c r="X71" i="32" s="1"/>
  <c r="AC35" i="87"/>
  <c r="AC37" i="87" s="1"/>
  <c r="AC46" i="87" s="1"/>
  <c r="AB14" i="87"/>
  <c r="AB20" i="87" s="1"/>
  <c r="Z70" i="32" s="1"/>
  <c r="AA14" i="87"/>
  <c r="Z14" i="87"/>
  <c r="Y14" i="87"/>
  <c r="Y20" i="87" s="1"/>
  <c r="X14" i="87"/>
  <c r="X20" i="87" s="1"/>
  <c r="W14" i="87"/>
  <c r="V14" i="87"/>
  <c r="U14" i="87"/>
  <c r="U20" i="87" s="1"/>
  <c r="S70" i="32" s="1"/>
  <c r="T14" i="87"/>
  <c r="S14" i="87"/>
  <c r="R14" i="87"/>
  <c r="Q14" i="87"/>
  <c r="Q20" i="87" s="1"/>
  <c r="O70" i="32" s="1"/>
  <c r="P14" i="87"/>
  <c r="O14" i="87"/>
  <c r="N14" i="87"/>
  <c r="N20" i="87" s="1"/>
  <c r="L70" i="32" s="1"/>
  <c r="M14" i="87"/>
  <c r="L14" i="87"/>
  <c r="K14" i="87"/>
  <c r="AC13" i="87"/>
  <c r="AC14" i="87" s="1"/>
  <c r="AC9" i="87"/>
  <c r="AC36" i="20"/>
  <c r="AC30" i="86"/>
  <c r="AC9" i="84"/>
  <c r="AC30" i="24"/>
  <c r="AC8" i="45"/>
  <c r="AC8" i="51"/>
  <c r="AC23" i="51"/>
  <c r="AC7" i="49"/>
  <c r="AC45" i="49"/>
  <c r="AC46" i="49" s="1"/>
  <c r="K46" i="49"/>
  <c r="L46" i="49"/>
  <c r="M46" i="49"/>
  <c r="N46" i="49"/>
  <c r="O46" i="49"/>
  <c r="P46" i="49"/>
  <c r="Q46" i="49"/>
  <c r="R46" i="49"/>
  <c r="S46" i="49"/>
  <c r="T46" i="49"/>
  <c r="U46" i="49"/>
  <c r="V46" i="49"/>
  <c r="W46" i="49"/>
  <c r="X46" i="49"/>
  <c r="Y46" i="49"/>
  <c r="Z46" i="49"/>
  <c r="AA46" i="49"/>
  <c r="AB46" i="49"/>
  <c r="AC10" i="20"/>
  <c r="AC13" i="20"/>
  <c r="AC16" i="20"/>
  <c r="AC35" i="20"/>
  <c r="AC9" i="50"/>
  <c r="AC12" i="50"/>
  <c r="AC34" i="50"/>
  <c r="AC37" i="50" s="1"/>
  <c r="AC49" i="50" s="1"/>
  <c r="AC9" i="79"/>
  <c r="AC12" i="79" s="1"/>
  <c r="AC22" i="79" s="1"/>
  <c r="AC33" i="79"/>
  <c r="K34" i="79"/>
  <c r="K50" i="79" s="1"/>
  <c r="L34" i="79"/>
  <c r="L50" i="79" s="1"/>
  <c r="M34" i="79"/>
  <c r="M41" i="79" s="1"/>
  <c r="N34" i="79"/>
  <c r="O34" i="79"/>
  <c r="O50" i="79" s="1"/>
  <c r="P34" i="79"/>
  <c r="Q34" i="79"/>
  <c r="Q50" i="79" s="1"/>
  <c r="R34" i="79"/>
  <c r="S34" i="79"/>
  <c r="S50" i="79" s="1"/>
  <c r="T34" i="79"/>
  <c r="U34" i="79"/>
  <c r="U50" i="79" s="1"/>
  <c r="V34" i="79"/>
  <c r="V50" i="79"/>
  <c r="W34" i="79"/>
  <c r="W50" i="79" s="1"/>
  <c r="X34" i="79"/>
  <c r="X41" i="79" s="1"/>
  <c r="V47" i="32" s="1"/>
  <c r="X50" i="79"/>
  <c r="Y34" i="79"/>
  <c r="Y50" i="79" s="1"/>
  <c r="Z34" i="79"/>
  <c r="AA34" i="79"/>
  <c r="AA50" i="79" s="1"/>
  <c r="AB34" i="79"/>
  <c r="AB50" i="79" s="1"/>
  <c r="AC9" i="24"/>
  <c r="AC10" i="24"/>
  <c r="AC11" i="24" s="1"/>
  <c r="K14" i="24"/>
  <c r="L14" i="24"/>
  <c r="M14" i="24"/>
  <c r="N14" i="24"/>
  <c r="O14" i="24"/>
  <c r="O20" i="24" s="1"/>
  <c r="P14" i="24"/>
  <c r="P20" i="24" s="1"/>
  <c r="Q14" i="24"/>
  <c r="R14" i="24"/>
  <c r="S14" i="24"/>
  <c r="T14" i="24"/>
  <c r="T20" i="24" s="1"/>
  <c r="U14" i="24"/>
  <c r="V14" i="24"/>
  <c r="W14" i="24"/>
  <c r="X14" i="24"/>
  <c r="X20" i="24" s="1"/>
  <c r="Y14" i="24"/>
  <c r="Z14" i="24"/>
  <c r="AA14" i="24"/>
  <c r="AA20" i="24" s="1"/>
  <c r="AB14" i="24"/>
  <c r="AB20" i="24" s="1"/>
  <c r="Z88" i="32" s="1"/>
  <c r="R44" i="84"/>
  <c r="P23" i="32" s="1"/>
  <c r="O44" i="84"/>
  <c r="M23" i="32" s="1"/>
  <c r="Y20" i="50"/>
  <c r="W40" i="32" s="1"/>
  <c r="AB47" i="110"/>
  <c r="Z83" i="32" s="1"/>
  <c r="T19" i="110"/>
  <c r="R82" i="32" s="1"/>
  <c r="U21" i="84"/>
  <c r="W21" i="84"/>
  <c r="AA41" i="108"/>
  <c r="Y62" i="32" s="1"/>
  <c r="V41" i="108"/>
  <c r="T62" i="32" s="1"/>
  <c r="K20" i="108"/>
  <c r="AC14" i="108"/>
  <c r="M19" i="110"/>
  <c r="K82" i="32" s="1"/>
  <c r="V59" i="120"/>
  <c r="L56" i="110"/>
  <c r="V59" i="87"/>
  <c r="T59" i="87"/>
  <c r="X46" i="87"/>
  <c r="V71" i="32" s="1"/>
  <c r="R46" i="87"/>
  <c r="P71" i="32" s="1"/>
  <c r="L46" i="87"/>
  <c r="J71" i="32" s="1"/>
  <c r="L60" i="95"/>
  <c r="U49" i="50"/>
  <c r="S41" i="32" s="1"/>
  <c r="O60" i="120"/>
  <c r="Q60" i="120"/>
  <c r="S44" i="84"/>
  <c r="Q23" i="32" s="1"/>
  <c r="M50" i="32"/>
  <c r="U60" i="95"/>
  <c r="Y60" i="95"/>
  <c r="T24" i="95"/>
  <c r="R49" i="32" s="1"/>
  <c r="R24" i="95"/>
  <c r="P49" i="32" s="1"/>
  <c r="P49" i="95"/>
  <c r="N50" i="32" s="1"/>
  <c r="AA24" i="95"/>
  <c r="W24" i="95"/>
  <c r="O24" i="95"/>
  <c r="O51" i="95" s="1"/>
  <c r="M51" i="32" s="1"/>
  <c r="R49" i="95"/>
  <c r="P50" i="32" s="1"/>
  <c r="AA60" i="95"/>
  <c r="S61" i="95"/>
  <c r="S24" i="95"/>
  <c r="U49" i="32"/>
  <c r="T62" i="49"/>
  <c r="N50" i="79"/>
  <c r="Z50" i="79"/>
  <c r="V22" i="120"/>
  <c r="T37" i="32" s="1"/>
  <c r="Y51" i="120"/>
  <c r="W38" i="32" s="1"/>
  <c r="M60" i="120"/>
  <c r="K60" i="120"/>
  <c r="S22" i="120"/>
  <c r="Q37" i="32" s="1"/>
  <c r="Z20" i="50"/>
  <c r="X40" i="32" s="1"/>
  <c r="O20" i="50"/>
  <c r="M40" i="32" s="1"/>
  <c r="X25" i="20"/>
  <c r="V7" i="32" s="1"/>
  <c r="AA32" i="51"/>
  <c r="Y16" i="32" s="1"/>
  <c r="L32" i="51"/>
  <c r="J16" i="32" s="1"/>
  <c r="N32" i="51"/>
  <c r="L16" i="32" s="1"/>
  <c r="AA25" i="20"/>
  <c r="Y7" i="32" s="1"/>
  <c r="W61" i="49"/>
  <c r="Y20" i="108"/>
  <c r="W61" i="32" s="1"/>
  <c r="P55" i="86"/>
  <c r="X39" i="114"/>
  <c r="V59" i="32" s="1"/>
  <c r="K17" i="123"/>
  <c r="I94" i="32" s="1"/>
  <c r="S34" i="123"/>
  <c r="W34" i="123"/>
  <c r="AA34" i="123"/>
  <c r="R34" i="123"/>
  <c r="Z34" i="123"/>
  <c r="Q94" i="32"/>
  <c r="T34" i="123"/>
  <c r="X34" i="123"/>
  <c r="AB34" i="123"/>
  <c r="J65" i="32"/>
  <c r="K43" i="86"/>
  <c r="I44" i="32" s="1"/>
  <c r="K42" i="125"/>
  <c r="I92" i="32" s="1"/>
  <c r="O20" i="125"/>
  <c r="M91" i="32" s="1"/>
  <c r="Z55" i="113"/>
  <c r="W76" i="51"/>
  <c r="AB32" i="51"/>
  <c r="AB69" i="51" s="1"/>
  <c r="Z18" i="32" s="1"/>
  <c r="U32" i="51"/>
  <c r="S16" i="32" s="1"/>
  <c r="K32" i="51"/>
  <c r="I16" i="32" s="1"/>
  <c r="AA76" i="51"/>
  <c r="L60" i="120"/>
  <c r="L22" i="120"/>
  <c r="J37" i="32" s="1"/>
  <c r="U22" i="120"/>
  <c r="S37" i="32" s="1"/>
  <c r="Z22" i="120"/>
  <c r="X51" i="120"/>
  <c r="V38" i="32" s="1"/>
  <c r="Q49" i="32"/>
  <c r="W22" i="79"/>
  <c r="U46" i="32" s="1"/>
  <c r="X37" i="32"/>
  <c r="V57" i="84"/>
  <c r="S21" i="84"/>
  <c r="N57" i="84"/>
  <c r="R52" i="30"/>
  <c r="P77" i="32" s="1"/>
  <c r="R75" i="51"/>
  <c r="AA20" i="87"/>
  <c r="K20" i="87"/>
  <c r="I70" i="32" s="1"/>
  <c r="K59" i="87"/>
  <c r="U76" i="51"/>
  <c r="S76" i="51"/>
  <c r="O76" i="51"/>
  <c r="S32" i="51"/>
  <c r="Q16" i="32"/>
  <c r="Q32" i="51"/>
  <c r="O16" i="32"/>
  <c r="X32" i="51"/>
  <c r="V16" i="32" s="1"/>
  <c r="Y75" i="51"/>
  <c r="Q48" i="114"/>
  <c r="S20" i="24"/>
  <c r="Q88" i="32" s="1"/>
  <c r="L20" i="24"/>
  <c r="AA43" i="24"/>
  <c r="Y89" i="32"/>
  <c r="Y43" i="24"/>
  <c r="W89" i="32" s="1"/>
  <c r="AA47" i="114"/>
  <c r="AB47" i="114"/>
  <c r="O39" i="114"/>
  <c r="M59" i="32" s="1"/>
  <c r="S47" i="114"/>
  <c r="K47" i="114"/>
  <c r="P39" i="114"/>
  <c r="N59" i="32" s="1"/>
  <c r="M20" i="125"/>
  <c r="N42" i="125"/>
  <c r="L92" i="32" s="1"/>
  <c r="V42" i="125"/>
  <c r="T92" i="32" s="1"/>
  <c r="AC11" i="125"/>
  <c r="S20" i="125"/>
  <c r="Q91" i="32" s="1"/>
  <c r="U20" i="125"/>
  <c r="X42" i="125"/>
  <c r="V92" i="32" s="1"/>
  <c r="Q20" i="125"/>
  <c r="O91" i="32" s="1"/>
  <c r="K91" i="32"/>
  <c r="O95" i="32"/>
  <c r="K36" i="127"/>
  <c r="I56" i="32" s="1"/>
  <c r="K18" i="127"/>
  <c r="O18" i="127"/>
  <c r="M55" i="32" s="1"/>
  <c r="S18" i="127"/>
  <c r="Q55" i="32" s="1"/>
  <c r="Q36" i="127"/>
  <c r="O56" i="32" s="1"/>
  <c r="U36" i="127"/>
  <c r="S56" i="32" s="1"/>
  <c r="P38" i="127"/>
  <c r="N57" i="32" s="1"/>
  <c r="X38" i="127"/>
  <c r="V57" i="32" s="1"/>
  <c r="Y49" i="32"/>
  <c r="L49" i="32"/>
  <c r="W49" i="32"/>
  <c r="K61" i="95"/>
  <c r="M49" i="95"/>
  <c r="K50" i="32" s="1"/>
  <c r="M49" i="32"/>
  <c r="Q76" i="32"/>
  <c r="T61" i="49"/>
  <c r="K56" i="110"/>
  <c r="Q56" i="110"/>
  <c r="Y56" i="110"/>
  <c r="M56" i="110"/>
  <c r="U19" i="110"/>
  <c r="S82" i="32" s="1"/>
  <c r="Z44" i="128"/>
  <c r="X68" i="32" s="1"/>
  <c r="X19" i="128"/>
  <c r="V67" i="32" s="1"/>
  <c r="P94" i="32"/>
  <c r="X94" i="32"/>
  <c r="T94" i="32"/>
  <c r="AC47" i="114"/>
  <c r="Q59" i="32"/>
  <c r="J59" i="32"/>
  <c r="AA54" i="30"/>
  <c r="Y78" i="32" s="1"/>
  <c r="X53" i="120"/>
  <c r="V39" i="32" s="1"/>
  <c r="L51" i="120"/>
  <c r="L53" i="120" s="1"/>
  <c r="J39" i="32" s="1"/>
  <c r="U77" i="32"/>
  <c r="M54" i="30"/>
  <c r="K78" i="32" s="1"/>
  <c r="W76" i="32"/>
  <c r="U54" i="30"/>
  <c r="S78" i="32" s="1"/>
  <c r="Q52" i="30"/>
  <c r="O77" i="32" s="1"/>
  <c r="O52" i="30"/>
  <c r="M77" i="32" s="1"/>
  <c r="L52" i="30"/>
  <c r="K54" i="30"/>
  <c r="I78" i="32" s="1"/>
  <c r="N16" i="32"/>
  <c r="Q69" i="51"/>
  <c r="O18" i="32" s="1"/>
  <c r="AB75" i="51"/>
  <c r="P75" i="51"/>
  <c r="M76" i="51"/>
  <c r="T75" i="51"/>
  <c r="K16" i="32"/>
  <c r="Y55" i="86"/>
  <c r="X55" i="86"/>
  <c r="V43" i="86"/>
  <c r="T44" i="32"/>
  <c r="AC61" i="95"/>
  <c r="P51" i="120"/>
  <c r="P53" i="120" s="1"/>
  <c r="N39" i="32" s="1"/>
  <c r="N55" i="110"/>
  <c r="V55" i="110"/>
  <c r="K95" i="32"/>
  <c r="L34" i="123"/>
  <c r="L36" i="123" s="1"/>
  <c r="J96" i="32" s="1"/>
  <c r="R51" i="120"/>
  <c r="J77" i="32"/>
  <c r="T21" i="86"/>
  <c r="R43" i="32" s="1"/>
  <c r="P21" i="86"/>
  <c r="N43" i="32" s="1"/>
  <c r="P52" i="30"/>
  <c r="N77" i="32" s="1"/>
  <c r="N52" i="30"/>
  <c r="L77" i="32" s="1"/>
  <c r="Y54" i="30"/>
  <c r="W78" i="32" s="1"/>
  <c r="O76" i="32"/>
  <c r="AC45" i="30"/>
  <c r="I76" i="32"/>
  <c r="Y91" i="32"/>
  <c r="V91" i="32"/>
  <c r="X44" i="125"/>
  <c r="V93" i="32" s="1"/>
  <c r="Z91" i="32"/>
  <c r="W44" i="125"/>
  <c r="U93" i="32" s="1"/>
  <c r="U91" i="32"/>
  <c r="P20" i="125"/>
  <c r="N91" i="32" s="1"/>
  <c r="L55" i="86"/>
  <c r="N43" i="86"/>
  <c r="L44" i="32" s="1"/>
  <c r="V55" i="86"/>
  <c r="AC13" i="86"/>
  <c r="X52" i="117"/>
  <c r="N53" i="117"/>
  <c r="R56" i="86"/>
  <c r="R43" i="86"/>
  <c r="P44" i="32" s="1"/>
  <c r="P56" i="86"/>
  <c r="P43" i="86"/>
  <c r="N44" i="32" s="1"/>
  <c r="U21" i="86"/>
  <c r="S21" i="86"/>
  <c r="Q43" i="32" s="1"/>
  <c r="Q21" i="86"/>
  <c r="L21" i="86"/>
  <c r="J43" i="32" s="1"/>
  <c r="L43" i="86"/>
  <c r="J44" i="32" s="1"/>
  <c r="AA56" i="86"/>
  <c r="Y56" i="86"/>
  <c r="Y43" i="86"/>
  <c r="W44" i="32" s="1"/>
  <c r="M56" i="86"/>
  <c r="AB43" i="86"/>
  <c r="Z44" i="32" s="1"/>
  <c r="X43" i="86"/>
  <c r="V44" i="32"/>
  <c r="Y43" i="32"/>
  <c r="Z55" i="86"/>
  <c r="K21" i="86"/>
  <c r="K55" i="86"/>
  <c r="Z21" i="86"/>
  <c r="V21" i="86"/>
  <c r="P54" i="30"/>
  <c r="N78" i="32" s="1"/>
  <c r="AC21" i="86"/>
  <c r="S43" i="32"/>
  <c r="T43" i="32"/>
  <c r="V45" i="86"/>
  <c r="T45" i="32" s="1"/>
  <c r="K43" i="32"/>
  <c r="O43" i="32"/>
  <c r="Q51" i="120"/>
  <c r="O55" i="86"/>
  <c r="Q55" i="86"/>
  <c r="T43" i="86"/>
  <c r="K38" i="32"/>
  <c r="P38" i="32"/>
  <c r="O51" i="120"/>
  <c r="M38" i="32" s="1"/>
  <c r="N51" i="120"/>
  <c r="L38" i="32" s="1"/>
  <c r="S59" i="120"/>
  <c r="O38" i="32"/>
  <c r="Y52" i="128"/>
  <c r="AA55" i="110"/>
  <c r="K55" i="110"/>
  <c r="W83" i="32"/>
  <c r="AB55" i="110"/>
  <c r="W55" i="110"/>
  <c r="O47" i="110"/>
  <c r="M47" i="110"/>
  <c r="K83" i="32" s="1"/>
  <c r="Q55" i="110"/>
  <c r="K47" i="110"/>
  <c r="I83" i="32" s="1"/>
  <c r="T55" i="110"/>
  <c r="R55" i="110"/>
  <c r="N47" i="110"/>
  <c r="L83" i="32" s="1"/>
  <c r="L47" i="110"/>
  <c r="J83" i="32" s="1"/>
  <c r="U55" i="110"/>
  <c r="M55" i="110"/>
  <c r="AA44" i="128"/>
  <c r="Y68" i="32" s="1"/>
  <c r="AB53" i="128"/>
  <c r="K52" i="128"/>
  <c r="W52" i="128"/>
  <c r="P19" i="128"/>
  <c r="N67" i="32" s="1"/>
  <c r="V44" i="128"/>
  <c r="T68" i="32" s="1"/>
  <c r="Q19" i="128"/>
  <c r="O67" i="32" s="1"/>
  <c r="Q52" i="128"/>
  <c r="AB19" i="128"/>
  <c r="Z67" i="32" s="1"/>
  <c r="X44" i="128"/>
  <c r="V68" i="32" s="1"/>
  <c r="M44" i="128"/>
  <c r="K68" i="32" s="1"/>
  <c r="O44" i="128"/>
  <c r="M68" i="32" s="1"/>
  <c r="S44" i="128"/>
  <c r="Q68" i="32" s="1"/>
  <c r="Y44" i="128"/>
  <c r="W68" i="32" s="1"/>
  <c r="O52" i="128"/>
  <c r="M52" i="128"/>
  <c r="R44" i="128"/>
  <c r="P68" i="32" s="1"/>
  <c r="O55" i="110"/>
  <c r="T51" i="129"/>
  <c r="L51" i="129"/>
  <c r="V51" i="129"/>
  <c r="Z43" i="129"/>
  <c r="AB55" i="113"/>
  <c r="R26" i="113"/>
  <c r="P13" i="32" s="1"/>
  <c r="T55" i="113"/>
  <c r="P55" i="113"/>
  <c r="R14" i="32"/>
  <c r="M45" i="113"/>
  <c r="K14" i="32" s="1"/>
  <c r="L17" i="131"/>
  <c r="J28" i="32" s="1"/>
  <c r="N17" i="131"/>
  <c r="L28" i="32" s="1"/>
  <c r="P17" i="131"/>
  <c r="N28" i="32" s="1"/>
  <c r="R17" i="131"/>
  <c r="P28" i="32"/>
  <c r="X17" i="131"/>
  <c r="V28" i="32" s="1"/>
  <c r="Z17" i="131"/>
  <c r="X28" i="32"/>
  <c r="AB17" i="131"/>
  <c r="Z28" i="32" s="1"/>
  <c r="X23" i="45"/>
  <c r="V10" i="32" s="1"/>
  <c r="V23" i="45"/>
  <c r="P23" i="45"/>
  <c r="N10" i="32" s="1"/>
  <c r="N23" i="45"/>
  <c r="L10" i="32"/>
  <c r="L23" i="45"/>
  <c r="Z25" i="20"/>
  <c r="X7" i="32" s="1"/>
  <c r="AB65" i="20"/>
  <c r="P65" i="20"/>
  <c r="S64" i="20"/>
  <c r="M64" i="20"/>
  <c r="O56" i="20"/>
  <c r="M8" i="32" s="1"/>
  <c r="L25" i="20"/>
  <c r="J7" i="32" s="1"/>
  <c r="X56" i="20"/>
  <c r="V8" i="32" s="1"/>
  <c r="T25" i="20"/>
  <c r="R7" i="32" s="1"/>
  <c r="M56" i="20"/>
  <c r="K8" i="32" s="1"/>
  <c r="V25" i="20"/>
  <c r="T7" i="32" s="1"/>
  <c r="R25" i="20"/>
  <c r="P7" i="32" s="1"/>
  <c r="T10" i="32"/>
  <c r="AB23" i="45"/>
  <c r="Z10" i="32" s="1"/>
  <c r="K41" i="45"/>
  <c r="I11" i="32" s="1"/>
  <c r="K23" i="45"/>
  <c r="I10" i="32" s="1"/>
  <c r="L17" i="135"/>
  <c r="J100" i="32" s="1"/>
  <c r="P17" i="135"/>
  <c r="N100" i="32" s="1"/>
  <c r="T17" i="135"/>
  <c r="R100" i="32" s="1"/>
  <c r="X17" i="135"/>
  <c r="V100" i="32" s="1"/>
  <c r="Z17" i="135"/>
  <c r="X100" i="32" s="1"/>
  <c r="AB17" i="135"/>
  <c r="Z100" i="32" s="1"/>
  <c r="K39" i="135"/>
  <c r="I101" i="32" s="1"/>
  <c r="M39" i="135"/>
  <c r="K101" i="32" s="1"/>
  <c r="O39" i="135"/>
  <c r="M101" i="32" s="1"/>
  <c r="Y39" i="135"/>
  <c r="W101" i="32" s="1"/>
  <c r="L59" i="133"/>
  <c r="P59" i="133"/>
  <c r="T59" i="133"/>
  <c r="X59" i="133"/>
  <c r="AC11" i="133"/>
  <c r="M61" i="133"/>
  <c r="Q61" i="133"/>
  <c r="U61" i="133"/>
  <c r="Y61" i="133"/>
  <c r="AA61" i="133"/>
  <c r="AC14" i="133"/>
  <c r="P47" i="133"/>
  <c r="N98" i="32" s="1"/>
  <c r="R47" i="133"/>
  <c r="P98" i="32" s="1"/>
  <c r="X47" i="133"/>
  <c r="V98" i="32" s="1"/>
  <c r="Z47" i="133"/>
  <c r="Y47" i="133"/>
  <c r="W98" i="32" s="1"/>
  <c r="K59" i="133"/>
  <c r="O59" i="133"/>
  <c r="S59" i="133"/>
  <c r="K47" i="133"/>
  <c r="I98" i="32" s="1"/>
  <c r="O47" i="133"/>
  <c r="M98" i="32" s="1"/>
  <c r="S47" i="133"/>
  <c r="Q98" i="32" s="1"/>
  <c r="W47" i="133"/>
  <c r="U98" i="32" s="1"/>
  <c r="AC37" i="133"/>
  <c r="AC10" i="135"/>
  <c r="AC17" i="135" s="1"/>
  <c r="K17" i="135"/>
  <c r="I100" i="32"/>
  <c r="M17" i="135"/>
  <c r="K100" i="32" s="1"/>
  <c r="O17" i="135"/>
  <c r="M100" i="32"/>
  <c r="Q17" i="135"/>
  <c r="O100" i="32" s="1"/>
  <c r="S17" i="135"/>
  <c r="Q100" i="32" s="1"/>
  <c r="W17" i="135"/>
  <c r="U100" i="32" s="1"/>
  <c r="Y17" i="135"/>
  <c r="W100" i="32" s="1"/>
  <c r="AA17" i="135"/>
  <c r="Y100" i="32" s="1"/>
  <c r="L39" i="135"/>
  <c r="J101" i="32" s="1"/>
  <c r="N39" i="135"/>
  <c r="L101" i="32" s="1"/>
  <c r="P39" i="135"/>
  <c r="N101" i="32" s="1"/>
  <c r="R39" i="135"/>
  <c r="P101" i="32" s="1"/>
  <c r="T39" i="135"/>
  <c r="R101" i="32" s="1"/>
  <c r="V39" i="135"/>
  <c r="T101" i="32" s="1"/>
  <c r="X39" i="135"/>
  <c r="V101" i="32" s="1"/>
  <c r="Z39" i="135"/>
  <c r="X101" i="32" s="1"/>
  <c r="AB39" i="135"/>
  <c r="Z101" i="32" s="1"/>
  <c r="N41" i="45"/>
  <c r="L11" i="32" s="1"/>
  <c r="O41" i="45"/>
  <c r="M11" i="32" s="1"/>
  <c r="AB43" i="129"/>
  <c r="Z20" i="32" s="1"/>
  <c r="R43" i="129"/>
  <c r="P20" i="32" s="1"/>
  <c r="N20" i="32"/>
  <c r="W43" i="45"/>
  <c r="U12" i="32" s="1"/>
  <c r="W10" i="32"/>
  <c r="Y43" i="45"/>
  <c r="W12" i="32" s="1"/>
  <c r="J10" i="32"/>
  <c r="R41" i="45"/>
  <c r="R43" i="45" s="1"/>
  <c r="P12" i="32" s="1"/>
  <c r="S43" i="129"/>
  <c r="O43" i="129"/>
  <c r="M20" i="32" s="1"/>
  <c r="M83" i="32"/>
  <c r="S47" i="110"/>
  <c r="Q83" i="32" s="1"/>
  <c r="P55" i="110"/>
  <c r="U52" i="128"/>
  <c r="M60" i="134"/>
  <c r="Q60" i="134"/>
  <c r="U60" i="134"/>
  <c r="Y60" i="134"/>
  <c r="AC11" i="134"/>
  <c r="L20" i="134"/>
  <c r="J79" i="32" s="1"/>
  <c r="P20" i="134"/>
  <c r="N79" i="32" s="1"/>
  <c r="T20" i="134"/>
  <c r="R79" i="32" s="1"/>
  <c r="X20" i="134"/>
  <c r="V79" i="32" s="1"/>
  <c r="AC14" i="134"/>
  <c r="AC20" i="134" s="1"/>
  <c r="K58" i="134"/>
  <c r="S58" i="134"/>
  <c r="U58" i="134"/>
  <c r="K46" i="134"/>
  <c r="I80" i="32" s="1"/>
  <c r="O46" i="134"/>
  <c r="M80" i="32" s="1"/>
  <c r="S46" i="134"/>
  <c r="Q80" i="32" s="1"/>
  <c r="W46" i="134"/>
  <c r="U80" i="32" s="1"/>
  <c r="Y46" i="134"/>
  <c r="W80" i="32" s="1"/>
  <c r="AA46" i="134"/>
  <c r="Y80" i="32" s="1"/>
  <c r="L58" i="134"/>
  <c r="P58" i="134"/>
  <c r="T58" i="134"/>
  <c r="X58" i="134"/>
  <c r="AB58" i="134"/>
  <c r="R46" i="134"/>
  <c r="P80" i="32" s="1"/>
  <c r="K20" i="134"/>
  <c r="I79" i="32" s="1"/>
  <c r="U20" i="134"/>
  <c r="S79" i="32" s="1"/>
  <c r="AA20" i="134"/>
  <c r="Y79" i="32" s="1"/>
  <c r="P60" i="134"/>
  <c r="X60" i="134"/>
  <c r="S32" i="32"/>
  <c r="W46" i="87"/>
  <c r="U71" i="32" s="1"/>
  <c r="O46" i="87"/>
  <c r="M71" i="32" s="1"/>
  <c r="O59" i="87"/>
  <c r="S46" i="87"/>
  <c r="Q71" i="32" s="1"/>
  <c r="K20" i="133"/>
  <c r="I97" i="32" s="1"/>
  <c r="M20" i="133"/>
  <c r="O20" i="133"/>
  <c r="M97" i="32" s="1"/>
  <c r="Q20" i="133"/>
  <c r="O97" i="32" s="1"/>
  <c r="S20" i="133"/>
  <c r="Q97" i="32" s="1"/>
  <c r="U20" i="133"/>
  <c r="S97" i="32" s="1"/>
  <c r="W20" i="133"/>
  <c r="U97" i="32" s="1"/>
  <c r="AA20" i="133"/>
  <c r="Y97" i="32" s="1"/>
  <c r="N61" i="133"/>
  <c r="P61" i="133"/>
  <c r="R61" i="133"/>
  <c r="V61" i="133"/>
  <c r="X61" i="133"/>
  <c r="Z61" i="133"/>
  <c r="AB61" i="133"/>
  <c r="AC32" i="131"/>
  <c r="L29" i="32"/>
  <c r="V41" i="131"/>
  <c r="T29" i="32" s="1"/>
  <c r="S49" i="133"/>
  <c r="Q99" i="32" s="1"/>
  <c r="AB45" i="129"/>
  <c r="Z21" i="32" s="1"/>
  <c r="Q20" i="32"/>
  <c r="AC58" i="134"/>
  <c r="V17" i="32"/>
  <c r="U69" i="51"/>
  <c r="S18" i="32" s="1"/>
  <c r="X69" i="51"/>
  <c r="V18" i="32" s="1"/>
  <c r="L69" i="51"/>
  <c r="J18" i="32"/>
  <c r="J17" i="32"/>
  <c r="R62" i="49"/>
  <c r="N17" i="32"/>
  <c r="K17" i="32"/>
  <c r="T65" i="20"/>
  <c r="V65" i="20"/>
  <c r="L65" i="20"/>
  <c r="Z65" i="20"/>
  <c r="P29" i="32"/>
  <c r="P69" i="51"/>
  <c r="N18" i="32" s="1"/>
  <c r="M69" i="51"/>
  <c r="K18" i="32" s="1"/>
  <c r="U49" i="79"/>
  <c r="S42" i="117"/>
  <c r="K42" i="117"/>
  <c r="Q65" i="32"/>
  <c r="N52" i="117"/>
  <c r="N19" i="117"/>
  <c r="L64" i="32" s="1"/>
  <c r="L53" i="117"/>
  <c r="L19" i="117"/>
  <c r="AA42" i="117"/>
  <c r="Y65" i="32" s="1"/>
  <c r="Y42" i="117"/>
  <c r="W65" i="32" s="1"/>
  <c r="Y52" i="117"/>
  <c r="M42" i="117"/>
  <c r="Q42" i="117"/>
  <c r="O65" i="32" s="1"/>
  <c r="O52" i="117"/>
  <c r="R19" i="117"/>
  <c r="P64" i="32" s="1"/>
  <c r="V19" i="117"/>
  <c r="Y19" i="117"/>
  <c r="Y44" i="117" s="1"/>
  <c r="W66" i="32" s="1"/>
  <c r="T64" i="32"/>
  <c r="K65" i="32"/>
  <c r="AB42" i="117"/>
  <c r="V52" i="117"/>
  <c r="P52" i="117"/>
  <c r="O22" i="79"/>
  <c r="M46" i="32" s="1"/>
  <c r="T50" i="79"/>
  <c r="P50" i="79"/>
  <c r="L49" i="79"/>
  <c r="K22" i="79"/>
  <c r="I46" i="32" s="1"/>
  <c r="T60" i="134"/>
  <c r="L60" i="134"/>
  <c r="V60" i="134"/>
  <c r="Z65" i="32"/>
  <c r="T46" i="32"/>
  <c r="P46" i="32"/>
  <c r="N22" i="79"/>
  <c r="T41" i="79"/>
  <c r="R47" i="32" s="1"/>
  <c r="AB41" i="79"/>
  <c r="Z47" i="32" s="1"/>
  <c r="AC34" i="79"/>
  <c r="AC50" i="79" s="1"/>
  <c r="V49" i="79"/>
  <c r="X49" i="79"/>
  <c r="M43" i="79"/>
  <c r="K48" i="32" s="1"/>
  <c r="P49" i="79"/>
  <c r="K47" i="32"/>
  <c r="M50" i="79"/>
  <c r="Q49" i="79"/>
  <c r="K49" i="79"/>
  <c r="X43" i="79"/>
  <c r="V48" i="32" s="1"/>
  <c r="U28" i="32"/>
  <c r="AC10" i="131"/>
  <c r="AC17" i="131" s="1"/>
  <c r="Q41" i="131"/>
  <c r="O29" i="32" s="1"/>
  <c r="U17" i="131"/>
  <c r="AB41" i="131"/>
  <c r="Z29" i="32" s="1"/>
  <c r="Z41" i="131"/>
  <c r="X29" i="32" s="1"/>
  <c r="S29" i="32"/>
  <c r="Z43" i="131"/>
  <c r="X30" i="32" s="1"/>
  <c r="R43" i="131"/>
  <c r="P30" i="32" s="1"/>
  <c r="M41" i="131"/>
  <c r="N29" i="32"/>
  <c r="J29" i="32"/>
  <c r="L43" i="131"/>
  <c r="J30" i="32" s="1"/>
  <c r="AC34" i="131"/>
  <c r="AC41" i="131" s="1"/>
  <c r="Y49" i="50"/>
  <c r="K49" i="50"/>
  <c r="I41" i="32" s="1"/>
  <c r="R41" i="32"/>
  <c r="AA49" i="50"/>
  <c r="Y41" i="32" s="1"/>
  <c r="Q49" i="50"/>
  <c r="O41" i="32" s="1"/>
  <c r="U51" i="50"/>
  <c r="S42" i="32" s="1"/>
  <c r="N41" i="32"/>
  <c r="L51" i="50"/>
  <c r="J42" i="32" s="1"/>
  <c r="N49" i="50"/>
  <c r="L41" i="32" s="1"/>
  <c r="O49" i="50"/>
  <c r="M41" i="32"/>
  <c r="M49" i="50"/>
  <c r="M51" i="50"/>
  <c r="K42" i="32" s="1"/>
  <c r="W41" i="32"/>
  <c r="Q41" i="32"/>
  <c r="K41" i="32"/>
  <c r="Z51" i="50"/>
  <c r="X42" i="32" s="1"/>
  <c r="W49" i="50"/>
  <c r="AB45" i="113"/>
  <c r="Z14" i="32" s="1"/>
  <c r="AC17" i="113"/>
  <c r="AB26" i="113"/>
  <c r="AB47" i="113" s="1"/>
  <c r="Z15" i="32" s="1"/>
  <c r="Z57" i="113"/>
  <c r="X26" i="113"/>
  <c r="V26" i="113"/>
  <c r="T13" i="32" s="1"/>
  <c r="T26" i="113"/>
  <c r="P26" i="113"/>
  <c r="P47" i="113" s="1"/>
  <c r="N26" i="113"/>
  <c r="L13" i="32" s="1"/>
  <c r="K45" i="113"/>
  <c r="I14" i="32" s="1"/>
  <c r="S57" i="113"/>
  <c r="M57" i="113"/>
  <c r="W26" i="113"/>
  <c r="U26" i="113"/>
  <c r="S13" i="32"/>
  <c r="S26" i="113"/>
  <c r="K26" i="113"/>
  <c r="Y55" i="113"/>
  <c r="O55" i="113"/>
  <c r="X57" i="113"/>
  <c r="W57" i="113"/>
  <c r="M14" i="32"/>
  <c r="AA26" i="113"/>
  <c r="Y13" i="32" s="1"/>
  <c r="M55" i="113"/>
  <c r="N57" i="113"/>
  <c r="S55" i="113"/>
  <c r="Q26" i="113"/>
  <c r="O13" i="32" s="1"/>
  <c r="P57" i="113"/>
  <c r="U55" i="113"/>
  <c r="Z26" i="113"/>
  <c r="Y57" i="113"/>
  <c r="O57" i="113"/>
  <c r="Q13" i="32"/>
  <c r="U13" i="32"/>
  <c r="R55" i="113"/>
  <c r="N55" i="113"/>
  <c r="T57" i="113"/>
  <c r="V45" i="113"/>
  <c r="V47" i="113" s="1"/>
  <c r="T15" i="32" s="1"/>
  <c r="AA55" i="113"/>
  <c r="V57" i="113"/>
  <c r="M26" i="113"/>
  <c r="K55" i="113"/>
  <c r="Y26" i="113"/>
  <c r="W13" i="32" s="1"/>
  <c r="O26" i="113"/>
  <c r="O47" i="113" s="1"/>
  <c r="M15" i="32" s="1"/>
  <c r="O25" i="32"/>
  <c r="K21" i="49"/>
  <c r="I25" i="32" s="1"/>
  <c r="AA61" i="49"/>
  <c r="AB62" i="49"/>
  <c r="AB51" i="49"/>
  <c r="Z26" i="32" s="1"/>
  <c r="Y61" i="49"/>
  <c r="O51" i="49"/>
  <c r="M26" i="32"/>
  <c r="X21" i="49"/>
  <c r="O61" i="49"/>
  <c r="O21" i="49"/>
  <c r="O53" i="49" s="1"/>
  <c r="M27" i="32" s="1"/>
  <c r="M21" i="49"/>
  <c r="K25" i="32" s="1"/>
  <c r="M61" i="49"/>
  <c r="N62" i="49"/>
  <c r="Y51" i="49"/>
  <c r="W26" i="32"/>
  <c r="U51" i="49"/>
  <c r="S26" i="32"/>
  <c r="Q51" i="49"/>
  <c r="O26" i="32"/>
  <c r="L64" i="20"/>
  <c r="O64" i="20"/>
  <c r="K64" i="20"/>
  <c r="W25" i="20"/>
  <c r="Q25" i="20"/>
  <c r="O7" i="32" s="1"/>
  <c r="N64" i="20"/>
  <c r="V64" i="20"/>
  <c r="Y25" i="20"/>
  <c r="W7" i="32" s="1"/>
  <c r="AB64" i="20"/>
  <c r="Z64" i="20"/>
  <c r="X64" i="20"/>
  <c r="S25" i="20"/>
  <c r="AB130" i="32"/>
  <c r="N47" i="113"/>
  <c r="L15" i="32" s="1"/>
  <c r="N13" i="32"/>
  <c r="N15" i="32"/>
  <c r="M13" i="32"/>
  <c r="M25" i="32"/>
  <c r="K53" i="49"/>
  <c r="I27" i="32" s="1"/>
  <c r="I31" i="32"/>
  <c r="Z28" i="126"/>
  <c r="X31" i="32" s="1"/>
  <c r="X28" i="126"/>
  <c r="V31" i="32" s="1"/>
  <c r="V28" i="126"/>
  <c r="T31" i="32" s="1"/>
  <c r="AC22" i="126"/>
  <c r="R28" i="126"/>
  <c r="M44" i="126"/>
  <c r="K32" i="32" s="1"/>
  <c r="W44" i="126"/>
  <c r="Y44" i="126"/>
  <c r="W32" i="32" s="1"/>
  <c r="AA44" i="126"/>
  <c r="Y32" i="32" s="1"/>
  <c r="N28" i="126"/>
  <c r="T44" i="126"/>
  <c r="R32" i="32" s="1"/>
  <c r="N44" i="126"/>
  <c r="L32" i="32" s="1"/>
  <c r="Z33" i="32"/>
  <c r="AC44" i="126"/>
  <c r="P32" i="32"/>
  <c r="M46" i="126"/>
  <c r="K33" i="32" s="1"/>
  <c r="M31" i="32"/>
  <c r="K29" i="32" l="1"/>
  <c r="M43" i="131"/>
  <c r="K30" i="32" s="1"/>
  <c r="M64" i="32"/>
  <c r="L98" i="32"/>
  <c r="N49" i="133"/>
  <c r="L99" i="32" s="1"/>
  <c r="AC44" i="128"/>
  <c r="AB58" i="20"/>
  <c r="Z9" i="32" s="1"/>
  <c r="O11" i="32"/>
  <c r="Q43" i="45"/>
  <c r="O12" i="32" s="1"/>
  <c r="W43" i="79"/>
  <c r="U48" i="32" s="1"/>
  <c r="U47" i="32"/>
  <c r="J47" i="32"/>
  <c r="L43" i="79"/>
  <c r="J48" i="32" s="1"/>
  <c r="AB101" i="32"/>
  <c r="AB53" i="49"/>
  <c r="Z27" i="32" s="1"/>
  <c r="I85" i="32"/>
  <c r="U21" i="49"/>
  <c r="S25" i="32" s="1"/>
  <c r="U61" i="49"/>
  <c r="X98" i="32"/>
  <c r="Z49" i="133"/>
  <c r="X99" i="32" s="1"/>
  <c r="T45" i="86"/>
  <c r="R45" i="32" s="1"/>
  <c r="R54" i="30"/>
  <c r="P78" i="32" s="1"/>
  <c r="L54" i="30"/>
  <c r="J78" i="32" s="1"/>
  <c r="Z16" i="32"/>
  <c r="Y88" i="32"/>
  <c r="AA45" i="24"/>
  <c r="Y90" i="32" s="1"/>
  <c r="W47" i="114"/>
  <c r="W39" i="114"/>
  <c r="U59" i="32" s="1"/>
  <c r="AB48" i="114"/>
  <c r="AA56" i="20"/>
  <c r="AA64" i="20"/>
  <c r="T14" i="32"/>
  <c r="P64" i="20"/>
  <c r="O51" i="50"/>
  <c r="M42" i="32" s="1"/>
  <c r="AC43" i="131"/>
  <c r="V43" i="131"/>
  <c r="T30" i="32" s="1"/>
  <c r="Q58" i="134"/>
  <c r="P11" i="32"/>
  <c r="N59" i="133"/>
  <c r="K97" i="32"/>
  <c r="Z45" i="129"/>
  <c r="X21" i="32" s="1"/>
  <c r="X20" i="32"/>
  <c r="N43" i="131"/>
  <c r="L30" i="32" s="1"/>
  <c r="U43" i="86"/>
  <c r="S44" i="32" s="1"/>
  <c r="U56" i="86"/>
  <c r="V18" i="114"/>
  <c r="T58" i="32" s="1"/>
  <c r="V47" i="114"/>
  <c r="R18" i="114"/>
  <c r="R47" i="114"/>
  <c r="L48" i="114"/>
  <c r="Q59" i="120"/>
  <c r="Q22" i="120"/>
  <c r="O37" i="32" s="1"/>
  <c r="O58" i="20"/>
  <c r="M9" i="32" s="1"/>
  <c r="T58" i="20"/>
  <c r="R9" i="32" s="1"/>
  <c r="X51" i="49"/>
  <c r="V26" i="32" s="1"/>
  <c r="W51" i="50"/>
  <c r="U42" i="32" s="1"/>
  <c r="S44" i="117"/>
  <c r="Q66" i="32" s="1"/>
  <c r="M48" i="134"/>
  <c r="K81" i="32" s="1"/>
  <c r="P46" i="128"/>
  <c r="N69" i="32" s="1"/>
  <c r="M53" i="120"/>
  <c r="K39" i="32" s="1"/>
  <c r="S45" i="86"/>
  <c r="Q45" i="32" s="1"/>
  <c r="K45" i="86"/>
  <c r="I45" i="32" s="1"/>
  <c r="AC32" i="114"/>
  <c r="AC39" i="114" s="1"/>
  <c r="V20" i="50"/>
  <c r="I82" i="32"/>
  <c r="K49" i="110"/>
  <c r="I84" i="32" s="1"/>
  <c r="L59" i="87"/>
  <c r="L20" i="87"/>
  <c r="J70" i="32" s="1"/>
  <c r="X57" i="84"/>
  <c r="X21" i="84"/>
  <c r="U57" i="84"/>
  <c r="W51" i="49"/>
  <c r="U26" i="32" s="1"/>
  <c r="W62" i="49"/>
  <c r="Q53" i="117"/>
  <c r="Y58" i="32"/>
  <c r="AA41" i="114"/>
  <c r="Y60" i="32" s="1"/>
  <c r="U18" i="114"/>
  <c r="U47" i="114"/>
  <c r="O58" i="32"/>
  <c r="Q41" i="114"/>
  <c r="O60" i="32" s="1"/>
  <c r="M18" i="114"/>
  <c r="K58" i="32" s="1"/>
  <c r="M47" i="114"/>
  <c r="X53" i="117"/>
  <c r="X19" i="117"/>
  <c r="N19" i="128"/>
  <c r="N52" i="128"/>
  <c r="AB44" i="128"/>
  <c r="Z68" i="32" s="1"/>
  <c r="AB52" i="128"/>
  <c r="M53" i="128"/>
  <c r="AC37" i="128"/>
  <c r="AC53" i="128" s="1"/>
  <c r="U61" i="95"/>
  <c r="U24" i="95"/>
  <c r="Q24" i="95"/>
  <c r="O49" i="32" s="1"/>
  <c r="Q61" i="95"/>
  <c r="L47" i="133"/>
  <c r="J98" i="32" s="1"/>
  <c r="L61" i="133"/>
  <c r="T47" i="133"/>
  <c r="R98" i="32" s="1"/>
  <c r="T61" i="133"/>
  <c r="L58" i="20"/>
  <c r="J9" i="32" s="1"/>
  <c r="M58" i="20"/>
  <c r="K9" i="32" s="1"/>
  <c r="Q61" i="49"/>
  <c r="N61" i="49"/>
  <c r="U41" i="32"/>
  <c r="AB41" i="32" s="1"/>
  <c r="AB43" i="131"/>
  <c r="Z30" i="32" s="1"/>
  <c r="W49" i="79"/>
  <c r="K48" i="134"/>
  <c r="I81" i="32" s="1"/>
  <c r="K52" i="117"/>
  <c r="W52" i="117"/>
  <c r="X58" i="20"/>
  <c r="V9" i="32" s="1"/>
  <c r="U48" i="87"/>
  <c r="S72" i="32" s="1"/>
  <c r="O20" i="134"/>
  <c r="M79" i="32" s="1"/>
  <c r="M58" i="134"/>
  <c r="X46" i="128"/>
  <c r="V69" i="32" s="1"/>
  <c r="V47" i="133"/>
  <c r="Q44" i="128"/>
  <c r="O68" i="32" s="1"/>
  <c r="M49" i="110"/>
  <c r="K84" i="32" s="1"/>
  <c r="K87" i="32" s="1"/>
  <c r="M59" i="120"/>
  <c r="N38" i="32"/>
  <c r="I43" i="32"/>
  <c r="I52" i="32" s="1"/>
  <c r="AC40" i="110"/>
  <c r="AC56" i="110" s="1"/>
  <c r="AB49" i="95"/>
  <c r="I55" i="32"/>
  <c r="K38" i="127"/>
  <c r="I57" i="32" s="1"/>
  <c r="S91" i="32"/>
  <c r="U44" i="125"/>
  <c r="S93" i="32" s="1"/>
  <c r="K59" i="120"/>
  <c r="Z56" i="110"/>
  <c r="W51" i="95"/>
  <c r="U51" i="32" s="1"/>
  <c r="M58" i="84"/>
  <c r="T20" i="87"/>
  <c r="T48" i="87" s="1"/>
  <c r="R72" i="32" s="1"/>
  <c r="S88" i="32"/>
  <c r="U45" i="24"/>
  <c r="S90" i="32" s="1"/>
  <c r="K20" i="24"/>
  <c r="I88" i="32" s="1"/>
  <c r="R21" i="84"/>
  <c r="P22" i="32" s="1"/>
  <c r="AB46" i="87"/>
  <c r="AB59" i="87"/>
  <c r="Z56" i="86"/>
  <c r="Z43" i="86"/>
  <c r="X44" i="32" s="1"/>
  <c r="X53" i="32" s="1"/>
  <c r="AC24" i="30"/>
  <c r="Z75" i="51"/>
  <c r="Z32" i="51"/>
  <c r="V75" i="51"/>
  <c r="V32" i="51"/>
  <c r="O32" i="51"/>
  <c r="M16" i="32" s="1"/>
  <c r="O75" i="51"/>
  <c r="V20" i="24"/>
  <c r="T88" i="32" s="1"/>
  <c r="R20" i="24"/>
  <c r="AC20" i="24"/>
  <c r="AC12" i="84"/>
  <c r="AC21" i="84" s="1"/>
  <c r="AC46" i="84" s="1"/>
  <c r="M59" i="87"/>
  <c r="M20" i="87"/>
  <c r="O48" i="114"/>
  <c r="Q46" i="87"/>
  <c r="O71" i="32" s="1"/>
  <c r="Q59" i="87"/>
  <c r="N46" i="87"/>
  <c r="N59" i="87"/>
  <c r="M55" i="86"/>
  <c r="R17" i="129"/>
  <c r="R51" i="129"/>
  <c r="W41" i="131"/>
  <c r="U29" i="32" s="1"/>
  <c r="Q20" i="24"/>
  <c r="M20" i="24"/>
  <c r="AC14" i="50"/>
  <c r="V20" i="87"/>
  <c r="AC14" i="95"/>
  <c r="Y59" i="87"/>
  <c r="L58" i="84"/>
  <c r="K39" i="114"/>
  <c r="AB39" i="114"/>
  <c r="Z59" i="32" s="1"/>
  <c r="T64" i="20"/>
  <c r="AA20" i="108"/>
  <c r="W20" i="108"/>
  <c r="U61" i="32" s="1"/>
  <c r="L59" i="120"/>
  <c r="L44" i="84"/>
  <c r="J23" i="32" s="1"/>
  <c r="K57" i="84"/>
  <c r="K19" i="128"/>
  <c r="I67" i="32" s="1"/>
  <c r="W19" i="128"/>
  <c r="AA19" i="128"/>
  <c r="Y67" i="32" s="1"/>
  <c r="U44" i="128"/>
  <c r="S68" i="32" s="1"/>
  <c r="S74" i="32" s="1"/>
  <c r="S52" i="129"/>
  <c r="U65" i="20"/>
  <c r="Q65" i="20"/>
  <c r="M65" i="20"/>
  <c r="AC20" i="108"/>
  <c r="AC43" i="108" s="1"/>
  <c r="AC11" i="50"/>
  <c r="AC13" i="49"/>
  <c r="S20" i="87"/>
  <c r="AA20" i="50"/>
  <c r="W20" i="50"/>
  <c r="U40" i="32" s="1"/>
  <c r="S20" i="50"/>
  <c r="AC19" i="110"/>
  <c r="AC38" i="110"/>
  <c r="AC44" i="84"/>
  <c r="S21" i="49"/>
  <c r="Q25" i="32" s="1"/>
  <c r="AC39" i="49"/>
  <c r="Y47" i="114"/>
  <c r="W64" i="20"/>
  <c r="AC13" i="117"/>
  <c r="AC53" i="117" s="1"/>
  <c r="AB53" i="117"/>
  <c r="AB49" i="79"/>
  <c r="Y61" i="95"/>
  <c r="M61" i="95"/>
  <c r="N55" i="86"/>
  <c r="S60" i="95"/>
  <c r="AB51" i="120"/>
  <c r="AA51" i="49"/>
  <c r="Y26" i="32" s="1"/>
  <c r="W32" i="51"/>
  <c r="AB21" i="86"/>
  <c r="AB45" i="86" s="1"/>
  <c r="Z45" i="32" s="1"/>
  <c r="AB24" i="95"/>
  <c r="Z49" i="32" s="1"/>
  <c r="K57" i="113"/>
  <c r="Y18" i="127"/>
  <c r="AA43" i="129"/>
  <c r="Y20" i="32" s="1"/>
  <c r="K67" i="51"/>
  <c r="I17" i="32" s="1"/>
  <c r="K75" i="51"/>
  <c r="AC14" i="125"/>
  <c r="R21" i="86"/>
  <c r="P43" i="32" s="1"/>
  <c r="R55" i="86"/>
  <c r="Y22" i="79"/>
  <c r="W46" i="32" s="1"/>
  <c r="X43" i="129"/>
  <c r="X51" i="129"/>
  <c r="T20" i="133"/>
  <c r="X20" i="133"/>
  <c r="AC40" i="133"/>
  <c r="AC47" i="133" s="1"/>
  <c r="N20" i="134"/>
  <c r="R20" i="134"/>
  <c r="V20" i="134"/>
  <c r="T79" i="32" s="1"/>
  <c r="Z20" i="134"/>
  <c r="X79" i="32" s="1"/>
  <c r="AC37" i="134"/>
  <c r="Q56" i="20"/>
  <c r="O8" i="32" s="1"/>
  <c r="K56" i="20"/>
  <c r="S48" i="114"/>
  <c r="AA48" i="114"/>
  <c r="M57" i="84"/>
  <c r="AC19" i="117"/>
  <c r="O42" i="117"/>
  <c r="M65" i="32" s="1"/>
  <c r="U44" i="84"/>
  <c r="S23" i="32" s="1"/>
  <c r="T43" i="24"/>
  <c r="R89" i="32" s="1"/>
  <c r="P43" i="24"/>
  <c r="N89" i="32" s="1"/>
  <c r="L43" i="24"/>
  <c r="J89" i="32" s="1"/>
  <c r="J104" i="32" s="1"/>
  <c r="M20" i="108"/>
  <c r="K61" i="32" s="1"/>
  <c r="X41" i="108"/>
  <c r="V62" i="32" s="1"/>
  <c r="P41" i="108"/>
  <c r="N62" i="32" s="1"/>
  <c r="P61" i="95"/>
  <c r="K53" i="117"/>
  <c r="X18" i="114"/>
  <c r="R48" i="114"/>
  <c r="AA22" i="120"/>
  <c r="W59" i="120"/>
  <c r="U49" i="95"/>
  <c r="S50" i="32" s="1"/>
  <c r="Z52" i="30"/>
  <c r="X77" i="32" s="1"/>
  <c r="X55" i="113"/>
  <c r="Q55" i="113"/>
  <c r="X24" i="30"/>
  <c r="L24" i="30"/>
  <c r="J76" i="32" s="1"/>
  <c r="M17" i="123"/>
  <c r="K94" i="32" s="1"/>
  <c r="AA17" i="123"/>
  <c r="Y94" i="32" s="1"/>
  <c r="Y103" i="32" s="1"/>
  <c r="L42" i="125"/>
  <c r="J92" i="32" s="1"/>
  <c r="P42" i="125"/>
  <c r="T42" i="125"/>
  <c r="R92" i="32" s="1"/>
  <c r="R104" i="32" s="1"/>
  <c r="Y32" i="51"/>
  <c r="U75" i="51"/>
  <c r="K24" i="95"/>
  <c r="I49" i="32" s="1"/>
  <c r="K44" i="126"/>
  <c r="Z18" i="127"/>
  <c r="X55" i="32" s="1"/>
  <c r="V36" i="127"/>
  <c r="T56" i="32" s="1"/>
  <c r="X52" i="128"/>
  <c r="M19" i="128"/>
  <c r="K67" i="32" s="1"/>
  <c r="N44" i="128"/>
  <c r="L68" i="32" s="1"/>
  <c r="AB68" i="32" s="1"/>
  <c r="AB51" i="129"/>
  <c r="P52" i="129"/>
  <c r="T17" i="129"/>
  <c r="R19" i="32" s="1"/>
  <c r="X52" i="129"/>
  <c r="AA52" i="129"/>
  <c r="K17" i="131"/>
  <c r="S17" i="131"/>
  <c r="X41" i="131"/>
  <c r="V29" i="32" s="1"/>
  <c r="AA41" i="131"/>
  <c r="Y59" i="133"/>
  <c r="M47" i="133"/>
  <c r="K98" i="32" s="1"/>
  <c r="Q47" i="133"/>
  <c r="O98" i="32" s="1"/>
  <c r="U47" i="133"/>
  <c r="S98" i="32" s="1"/>
  <c r="O60" i="134"/>
  <c r="S60" i="134"/>
  <c r="W60" i="134"/>
  <c r="AA60" i="134"/>
  <c r="Z56" i="20"/>
  <c r="X8" i="32" s="1"/>
  <c r="V56" i="20"/>
  <c r="T8" i="32" s="1"/>
  <c r="AA67" i="51"/>
  <c r="W67" i="51"/>
  <c r="U17" i="32" s="1"/>
  <c r="S67" i="51"/>
  <c r="O67" i="51"/>
  <c r="M17" i="32" s="1"/>
  <c r="M35" i="32" s="1"/>
  <c r="T44" i="84"/>
  <c r="R23" i="32" s="1"/>
  <c r="W43" i="24"/>
  <c r="U89" i="32" s="1"/>
  <c r="O43" i="24"/>
  <c r="M89" i="32" s="1"/>
  <c r="AC44" i="120"/>
  <c r="AC60" i="120" s="1"/>
  <c r="AC44" i="49"/>
  <c r="AC62" i="49" s="1"/>
  <c r="AA43" i="86"/>
  <c r="M43" i="86"/>
  <c r="W18" i="114"/>
  <c r="S18" i="114"/>
  <c r="O18" i="114"/>
  <c r="M58" i="32" s="1"/>
  <c r="V53" i="117"/>
  <c r="O23" i="45"/>
  <c r="M10" i="32" s="1"/>
  <c r="R22" i="120"/>
  <c r="P37" i="32" s="1"/>
  <c r="N22" i="120"/>
  <c r="L37" i="32" s="1"/>
  <c r="AB55" i="86"/>
  <c r="K51" i="120"/>
  <c r="I38" i="32" s="1"/>
  <c r="U51" i="120"/>
  <c r="U53" i="120" s="1"/>
  <c r="S39" i="32" s="1"/>
  <c r="S52" i="30"/>
  <c r="Q77" i="32" s="1"/>
  <c r="Z45" i="113"/>
  <c r="X14" i="32" s="1"/>
  <c r="W24" i="30"/>
  <c r="N17" i="123"/>
  <c r="L94" i="32" s="1"/>
  <c r="U17" i="123"/>
  <c r="L20" i="125"/>
  <c r="AC32" i="125"/>
  <c r="AC42" i="125" s="1"/>
  <c r="M42" i="125"/>
  <c r="K92" i="32" s="1"/>
  <c r="K104" i="32" s="1"/>
  <c r="AB42" i="125"/>
  <c r="Z92" i="32" s="1"/>
  <c r="X75" i="51"/>
  <c r="T32" i="51"/>
  <c r="Q75" i="51"/>
  <c r="M75" i="51"/>
  <c r="U19" i="128"/>
  <c r="Y19" i="128"/>
  <c r="W67" i="32" s="1"/>
  <c r="W44" i="128"/>
  <c r="U68" i="32" s="1"/>
  <c r="Y17" i="129"/>
  <c r="AB52" i="129"/>
  <c r="R76" i="51"/>
  <c r="N76" i="51"/>
  <c r="R65" i="20"/>
  <c r="N65" i="20"/>
  <c r="T17" i="131"/>
  <c r="L20" i="133"/>
  <c r="J97" i="32" s="1"/>
  <c r="O61" i="133"/>
  <c r="R56" i="20"/>
  <c r="N56" i="20"/>
  <c r="L8" i="32" s="1"/>
  <c r="Z67" i="51"/>
  <c r="X17" i="32" s="1"/>
  <c r="V67" i="51"/>
  <c r="T17" i="32" s="1"/>
  <c r="R67" i="51"/>
  <c r="N67" i="51"/>
  <c r="R44" i="117"/>
  <c r="P66" i="32" s="1"/>
  <c r="W64" i="32"/>
  <c r="O48" i="87"/>
  <c r="M72" i="32" s="1"/>
  <c r="K49" i="133"/>
  <c r="I99" i="32" s="1"/>
  <c r="AC20" i="133"/>
  <c r="AC49" i="133" s="1"/>
  <c r="N88" i="32"/>
  <c r="P45" i="24"/>
  <c r="N90" i="32" s="1"/>
  <c r="O88" i="32"/>
  <c r="O103" i="32" s="1"/>
  <c r="Q45" i="24"/>
  <c r="O90" i="32" s="1"/>
  <c r="M88" i="32"/>
  <c r="O45" i="24"/>
  <c r="M90" i="32" s="1"/>
  <c r="N45" i="86"/>
  <c r="L45" i="32" s="1"/>
  <c r="L45" i="86"/>
  <c r="J45" i="32" s="1"/>
  <c r="N54" i="30"/>
  <c r="L78" i="32" s="1"/>
  <c r="Q54" i="30"/>
  <c r="O78" i="32" s="1"/>
  <c r="S85" i="32"/>
  <c r="Z50" i="32"/>
  <c r="J88" i="32"/>
  <c r="V74" i="32"/>
  <c r="V41" i="79"/>
  <c r="K53" i="120"/>
  <c r="I39" i="32" s="1"/>
  <c r="Q53" i="49"/>
  <c r="O27" i="32" s="1"/>
  <c r="AC12" i="87"/>
  <c r="AC59" i="87" s="1"/>
  <c r="P47" i="110"/>
  <c r="N83" i="32" s="1"/>
  <c r="N86" i="32" s="1"/>
  <c r="P56" i="110"/>
  <c r="AC41" i="114"/>
  <c r="W86" i="32"/>
  <c r="N41" i="79"/>
  <c r="L47" i="32" s="1"/>
  <c r="AC42" i="30"/>
  <c r="AC52" i="30" s="1"/>
  <c r="X20" i="50"/>
  <c r="R20" i="50"/>
  <c r="P20" i="50"/>
  <c r="K48" i="87"/>
  <c r="I72" i="32" s="1"/>
  <c r="R58" i="84"/>
  <c r="AB20" i="108"/>
  <c r="V20" i="108"/>
  <c r="T20" i="108"/>
  <c r="R20" i="108"/>
  <c r="P20" i="108"/>
  <c r="N61" i="32" s="1"/>
  <c r="AB19" i="110"/>
  <c r="W19" i="110"/>
  <c r="U82" i="32" s="1"/>
  <c r="S19" i="110"/>
  <c r="Q82" i="32" s="1"/>
  <c r="Q85" i="32" s="1"/>
  <c r="L19" i="110"/>
  <c r="J82" i="32" s="1"/>
  <c r="W48" i="114"/>
  <c r="U48" i="114"/>
  <c r="P48" i="114"/>
  <c r="AA53" i="117"/>
  <c r="Y44" i="84"/>
  <c r="W23" i="32" s="1"/>
  <c r="Q44" i="84"/>
  <c r="O23" i="32" s="1"/>
  <c r="M44" i="84"/>
  <c r="K23" i="32" s="1"/>
  <c r="O43" i="86"/>
  <c r="M44" i="32" s="1"/>
  <c r="U41" i="108"/>
  <c r="S62" i="32" s="1"/>
  <c r="S41" i="108"/>
  <c r="Q41" i="108"/>
  <c r="O62" i="32" s="1"/>
  <c r="O74" i="32" s="1"/>
  <c r="O41" i="108"/>
  <c r="M41" i="108"/>
  <c r="AC61" i="51"/>
  <c r="AC41" i="120"/>
  <c r="AC51" i="120" s="1"/>
  <c r="Y49" i="95"/>
  <c r="V49" i="95"/>
  <c r="T50" i="32" s="1"/>
  <c r="S53" i="120"/>
  <c r="Q39" i="32" s="1"/>
  <c r="AB61" i="49"/>
  <c r="V51" i="49"/>
  <c r="T26" i="32" s="1"/>
  <c r="S61" i="49"/>
  <c r="R51" i="49"/>
  <c r="P26" i="32" s="1"/>
  <c r="N51" i="49"/>
  <c r="S54" i="30"/>
  <c r="Q78" i="32" s="1"/>
  <c r="X36" i="123"/>
  <c r="V96" i="32" s="1"/>
  <c r="Z36" i="123"/>
  <c r="X96" i="32" s="1"/>
  <c r="Y17" i="123"/>
  <c r="W94" i="32" s="1"/>
  <c r="W17" i="123"/>
  <c r="U94" i="32" s="1"/>
  <c r="Q17" i="123"/>
  <c r="O94" i="32" s="1"/>
  <c r="O17" i="123"/>
  <c r="M94" i="32" s="1"/>
  <c r="M103" i="32" s="1"/>
  <c r="M34" i="123"/>
  <c r="M36" i="123" s="1"/>
  <c r="K96" i="32" s="1"/>
  <c r="N49" i="79"/>
  <c r="M60" i="95"/>
  <c r="Y45" i="113"/>
  <c r="W45" i="113"/>
  <c r="U14" i="32" s="1"/>
  <c r="U45" i="113"/>
  <c r="S45" i="113"/>
  <c r="Q45" i="113"/>
  <c r="O14" i="32" s="1"/>
  <c r="R43" i="24"/>
  <c r="P89" i="32" s="1"/>
  <c r="P104" i="32" s="1"/>
  <c r="N43" i="24"/>
  <c r="L89" i="32" s="1"/>
  <c r="M18" i="127"/>
  <c r="Q18" i="127"/>
  <c r="U18" i="127"/>
  <c r="U38" i="127" s="1"/>
  <c r="S57" i="32" s="1"/>
  <c r="W18" i="127"/>
  <c r="AA18" i="127"/>
  <c r="AC29" i="127"/>
  <c r="AC11" i="128"/>
  <c r="AC19" i="128" s="1"/>
  <c r="AC46" i="128" s="1"/>
  <c r="Y20" i="24"/>
  <c r="W88" i="32" s="1"/>
  <c r="AC19" i="20"/>
  <c r="T21" i="84"/>
  <c r="AC16" i="45"/>
  <c r="AC23" i="45" s="1"/>
  <c r="AC34" i="45"/>
  <c r="AC41" i="45" s="1"/>
  <c r="AC45" i="113"/>
  <c r="V39" i="114"/>
  <c r="AC41" i="108"/>
  <c r="Y41" i="79"/>
  <c r="U41" i="79"/>
  <c r="S47" i="32" s="1"/>
  <c r="Q20" i="108"/>
  <c r="O61" i="32" s="1"/>
  <c r="L20" i="108"/>
  <c r="J61" i="32" s="1"/>
  <c r="AA21" i="49"/>
  <c r="T21" i="49"/>
  <c r="AC13" i="120"/>
  <c r="AC59" i="120" s="1"/>
  <c r="X49" i="95"/>
  <c r="V50" i="32" s="1"/>
  <c r="V53" i="32" s="1"/>
  <c r="Q19" i="110"/>
  <c r="O53" i="117"/>
  <c r="M53" i="117"/>
  <c r="AC15" i="20"/>
  <c r="AC20" i="113"/>
  <c r="AC55" i="113" s="1"/>
  <c r="AB57" i="84"/>
  <c r="Z57" i="84"/>
  <c r="W41" i="108"/>
  <c r="U62" i="32" s="1"/>
  <c r="Z49" i="95"/>
  <c r="X50" i="32" s="1"/>
  <c r="K49" i="95"/>
  <c r="AB41" i="45"/>
  <c r="V41" i="45"/>
  <c r="T11" i="32" s="1"/>
  <c r="T41" i="45"/>
  <c r="P41" i="45"/>
  <c r="L41" i="45"/>
  <c r="X59" i="120"/>
  <c r="Z51" i="49"/>
  <c r="X26" i="32" s="1"/>
  <c r="X61" i="49"/>
  <c r="Z54" i="30"/>
  <c r="X78" i="32" s="1"/>
  <c r="AC19" i="51"/>
  <c r="AC9" i="123"/>
  <c r="AC17" i="123" s="1"/>
  <c r="AC27" i="123"/>
  <c r="AC34" i="123" s="1"/>
  <c r="Q34" i="123"/>
  <c r="Q36" i="123" s="1"/>
  <c r="O96" i="32" s="1"/>
  <c r="AC34" i="86"/>
  <c r="AC55" i="86" s="1"/>
  <c r="X21" i="86"/>
  <c r="U22" i="79"/>
  <c r="S49" i="79"/>
  <c r="S43" i="24"/>
  <c r="AC10" i="127"/>
  <c r="N38" i="127"/>
  <c r="L57" i="32" s="1"/>
  <c r="AC18" i="127"/>
  <c r="W36" i="127"/>
  <c r="U56" i="32" s="1"/>
  <c r="L52" i="128"/>
  <c r="L19" i="128"/>
  <c r="Y45" i="129"/>
  <c r="W21" i="32" s="1"/>
  <c r="W19" i="32"/>
  <c r="O19" i="128"/>
  <c r="L61" i="95"/>
  <c r="AA28" i="126"/>
  <c r="Y28" i="126"/>
  <c r="S28" i="126"/>
  <c r="Q28" i="126"/>
  <c r="O31" i="32" s="1"/>
  <c r="Z51" i="129"/>
  <c r="Z44" i="126"/>
  <c r="V44" i="126"/>
  <c r="T32" i="32" s="1"/>
  <c r="P44" i="126"/>
  <c r="N32" i="32" s="1"/>
  <c r="L44" i="126"/>
  <c r="J32" i="32" s="1"/>
  <c r="X47" i="110"/>
  <c r="V83" i="32" s="1"/>
  <c r="V86" i="32" s="1"/>
  <c r="R47" i="110"/>
  <c r="P83" i="32" s="1"/>
  <c r="L55" i="113"/>
  <c r="P43" i="131"/>
  <c r="N30" i="32" s="1"/>
  <c r="W43" i="131"/>
  <c r="U30" i="32" s="1"/>
  <c r="S61" i="133"/>
  <c r="M59" i="133"/>
  <c r="Q59" i="133"/>
  <c r="W59" i="133"/>
  <c r="AB20" i="134"/>
  <c r="L86" i="32"/>
  <c r="AC37" i="129"/>
  <c r="AC52" i="129" s="1"/>
  <c r="W43" i="129"/>
  <c r="U20" i="32" s="1"/>
  <c r="Y65" i="20"/>
  <c r="AC27" i="127"/>
  <c r="M36" i="127"/>
  <c r="K56" i="32" s="1"/>
  <c r="O36" i="127"/>
  <c r="M56" i="32" s="1"/>
  <c r="Y36" i="127"/>
  <c r="W56" i="32" s="1"/>
  <c r="AA36" i="127"/>
  <c r="Y56" i="32" s="1"/>
  <c r="P52" i="128"/>
  <c r="R52" i="128"/>
  <c r="K44" i="128"/>
  <c r="I68" i="32" s="1"/>
  <c r="P28" i="126"/>
  <c r="AC34" i="129"/>
  <c r="AC43" i="129" s="1"/>
  <c r="Z60" i="120"/>
  <c r="X60" i="120"/>
  <c r="V51" i="120"/>
  <c r="T51" i="120"/>
  <c r="P60" i="120"/>
  <c r="AA47" i="110"/>
  <c r="O17" i="131"/>
  <c r="Q17" i="131"/>
  <c r="Y17" i="131"/>
  <c r="W28" i="32" s="1"/>
  <c r="R20" i="133"/>
  <c r="AC49" i="20"/>
  <c r="AC56" i="20" s="1"/>
  <c r="K69" i="51"/>
  <c r="I18" i="32" s="1"/>
  <c r="Z42" i="117"/>
  <c r="X65" i="32" s="1"/>
  <c r="I86" i="32"/>
  <c r="M86" i="32"/>
  <c r="Z86" i="32"/>
  <c r="Q86" i="32"/>
  <c r="K85" i="32"/>
  <c r="Y104" i="32"/>
  <c r="J86" i="32"/>
  <c r="O86" i="32"/>
  <c r="Y85" i="32"/>
  <c r="K86" i="32"/>
  <c r="P86" i="32"/>
  <c r="R85" i="32"/>
  <c r="M85" i="32"/>
  <c r="J74" i="32"/>
  <c r="U32" i="32"/>
  <c r="W46" i="126"/>
  <c r="U33" i="32" s="1"/>
  <c r="P31" i="32"/>
  <c r="R46" i="126"/>
  <c r="P33" i="32" s="1"/>
  <c r="R31" i="32"/>
  <c r="T46" i="126"/>
  <c r="R33" i="32" s="1"/>
  <c r="Q7" i="32"/>
  <c r="S58" i="20"/>
  <c r="Q9" i="32" s="1"/>
  <c r="M47" i="113"/>
  <c r="K15" i="32" s="1"/>
  <c r="K13" i="32"/>
  <c r="X13" i="32"/>
  <c r="Z47" i="113"/>
  <c r="X15" i="32" s="1"/>
  <c r="S28" i="32"/>
  <c r="U43" i="131"/>
  <c r="S30" i="32" s="1"/>
  <c r="L46" i="32"/>
  <c r="L52" i="32" s="1"/>
  <c r="N43" i="79"/>
  <c r="L48" i="32" s="1"/>
  <c r="Z31" i="32"/>
  <c r="L31" i="32"/>
  <c r="N46" i="126"/>
  <c r="L33" i="32" s="1"/>
  <c r="U7" i="32"/>
  <c r="W58" i="20"/>
  <c r="U9" i="32" s="1"/>
  <c r="X53" i="49"/>
  <c r="V27" i="32" s="1"/>
  <c r="V25" i="32"/>
  <c r="AC57" i="113"/>
  <c r="Z13" i="32"/>
  <c r="I13" i="32"/>
  <c r="K47" i="113"/>
  <c r="I15" i="32" s="1"/>
  <c r="R13" i="32"/>
  <c r="T47" i="113"/>
  <c r="R15" i="32" s="1"/>
  <c r="V13" i="32"/>
  <c r="X47" i="113"/>
  <c r="V15" i="32" s="1"/>
  <c r="AB100" i="32"/>
  <c r="Q103" i="32"/>
  <c r="T45" i="24"/>
  <c r="R90" i="32" s="1"/>
  <c r="R88" i="32"/>
  <c r="R70" i="32"/>
  <c r="AC41" i="79"/>
  <c r="AC43" i="79" s="1"/>
  <c r="T59" i="32"/>
  <c r="V41" i="114"/>
  <c r="T60" i="32" s="1"/>
  <c r="L7" i="32"/>
  <c r="Y61" i="32"/>
  <c r="AA43" i="108"/>
  <c r="Y63" i="32" s="1"/>
  <c r="S61" i="32"/>
  <c r="U43" i="108"/>
  <c r="S63" i="32" s="1"/>
  <c r="X89" i="32"/>
  <c r="X104" i="32" s="1"/>
  <c r="Z45" i="24"/>
  <c r="X90" i="32" s="1"/>
  <c r="AA45" i="86"/>
  <c r="Y45" i="32" s="1"/>
  <c r="Y44" i="32"/>
  <c r="K44" i="32"/>
  <c r="K53" i="32" s="1"/>
  <c r="M45" i="86"/>
  <c r="K45" i="32" s="1"/>
  <c r="Q10" i="32"/>
  <c r="S43" i="45"/>
  <c r="Q12" i="32" s="1"/>
  <c r="J11" i="32"/>
  <c r="L43" i="45"/>
  <c r="J12" i="32" s="1"/>
  <c r="T85" i="32"/>
  <c r="AC43" i="86"/>
  <c r="AC45" i="86" s="1"/>
  <c r="L91" i="32"/>
  <c r="N44" i="125"/>
  <c r="L93" i="32" s="1"/>
  <c r="V43" i="32"/>
  <c r="X45" i="86"/>
  <c r="V45" i="32" s="1"/>
  <c r="M46" i="128"/>
  <c r="K69" i="32" s="1"/>
  <c r="M67" i="32"/>
  <c r="M73" i="32" s="1"/>
  <c r="O46" i="128"/>
  <c r="M69" i="32" s="1"/>
  <c r="J85" i="32"/>
  <c r="W29" i="32"/>
  <c r="O79" i="32"/>
  <c r="Q48" i="134"/>
  <c r="O81" i="32" s="1"/>
  <c r="W79" i="32"/>
  <c r="Y48" i="134"/>
  <c r="W81" i="32" s="1"/>
  <c r="P79" i="32"/>
  <c r="R48" i="134"/>
  <c r="P81" i="32" s="1"/>
  <c r="L44" i="117"/>
  <c r="J66" i="32" s="1"/>
  <c r="J64" i="32"/>
  <c r="I65" i="32"/>
  <c r="K44" i="117"/>
  <c r="I66" i="32" s="1"/>
  <c r="I87" i="32"/>
  <c r="AC20" i="87"/>
  <c r="AC48" i="87" s="1"/>
  <c r="N82" i="32"/>
  <c r="N85" i="32" s="1"/>
  <c r="P49" i="110"/>
  <c r="N84" i="32" s="1"/>
  <c r="R49" i="110"/>
  <c r="P84" i="32" s="1"/>
  <c r="P82" i="32"/>
  <c r="V82" i="32"/>
  <c r="X82" i="32"/>
  <c r="X85" i="32" s="1"/>
  <c r="Z49" i="110"/>
  <c r="X84" i="32" s="1"/>
  <c r="N40" i="32"/>
  <c r="P51" i="50"/>
  <c r="N42" i="32" s="1"/>
  <c r="K45" i="24"/>
  <c r="I90" i="32" s="1"/>
  <c r="I89" i="32"/>
  <c r="U104" i="32"/>
  <c r="R61" i="32"/>
  <c r="T43" i="108"/>
  <c r="R63" i="32" s="1"/>
  <c r="P74" i="32"/>
  <c r="Z43" i="45"/>
  <c r="X12" i="32" s="1"/>
  <c r="X10" i="32"/>
  <c r="T54" i="30"/>
  <c r="R78" i="32" s="1"/>
  <c r="R77" i="32"/>
  <c r="M43" i="32"/>
  <c r="M52" i="32" s="1"/>
  <c r="O45" i="86"/>
  <c r="M45" i="32" s="1"/>
  <c r="U47" i="113"/>
  <c r="S15" i="32" s="1"/>
  <c r="S14" i="32"/>
  <c r="W55" i="32"/>
  <c r="Y38" i="127"/>
  <c r="W57" i="32" s="1"/>
  <c r="K55" i="32"/>
  <c r="O55" i="32"/>
  <c r="Q38" i="127"/>
  <c r="O57" i="32" s="1"/>
  <c r="U55" i="32"/>
  <c r="W38" i="127"/>
  <c r="U57" i="32" s="1"/>
  <c r="Y55" i="32"/>
  <c r="AA38" i="127"/>
  <c r="Y57" i="32" s="1"/>
  <c r="Y74" i="32"/>
  <c r="T35" i="32"/>
  <c r="Y70" i="32"/>
  <c r="AA48" i="87"/>
  <c r="Y72" i="32" s="1"/>
  <c r="R51" i="95"/>
  <c r="P51" i="32" s="1"/>
  <c r="I61" i="32"/>
  <c r="V61" i="32"/>
  <c r="X43" i="108"/>
  <c r="V63" i="32" s="1"/>
  <c r="X48" i="87"/>
  <c r="V72" i="32" s="1"/>
  <c r="W70" i="32"/>
  <c r="Y48" i="87"/>
  <c r="W72" i="32" s="1"/>
  <c r="P88" i="32"/>
  <c r="P20" i="87"/>
  <c r="AB58" i="84"/>
  <c r="AB21" i="84"/>
  <c r="Z21" i="84"/>
  <c r="Z58" i="84"/>
  <c r="N58" i="84"/>
  <c r="N21" i="84"/>
  <c r="Z21" i="49"/>
  <c r="Z61" i="49"/>
  <c r="V21" i="49"/>
  <c r="V61" i="49"/>
  <c r="O57" i="84"/>
  <c r="O21" i="84"/>
  <c r="Q52" i="117"/>
  <c r="Q19" i="117"/>
  <c r="U52" i="117"/>
  <c r="U19" i="117"/>
  <c r="M51" i="49"/>
  <c r="M62" i="49"/>
  <c r="AA41" i="79"/>
  <c r="Y47" i="32" s="1"/>
  <c r="L71" i="32"/>
  <c r="N48" i="87"/>
  <c r="L72" i="32" s="1"/>
  <c r="O52" i="32"/>
  <c r="Y55" i="110"/>
  <c r="Y19" i="110"/>
  <c r="X48" i="114"/>
  <c r="V48" i="114"/>
  <c r="N48" i="114"/>
  <c r="T53" i="117"/>
  <c r="R53" i="117"/>
  <c r="P44" i="84"/>
  <c r="N23" i="32" s="1"/>
  <c r="K41" i="108"/>
  <c r="I62" i="32" s="1"/>
  <c r="AA49" i="95"/>
  <c r="Y50" i="32" s="1"/>
  <c r="T59" i="120"/>
  <c r="R59" i="120"/>
  <c r="P59" i="120"/>
  <c r="N59" i="120"/>
  <c r="P51" i="49"/>
  <c r="R94" i="32"/>
  <c r="T36" i="123"/>
  <c r="R96" i="32" s="1"/>
  <c r="S95" i="32"/>
  <c r="S104" i="32" s="1"/>
  <c r="U34" i="123"/>
  <c r="U36" i="123" s="1"/>
  <c r="S96" i="32" s="1"/>
  <c r="M95" i="32"/>
  <c r="M104" i="32" s="1"/>
  <c r="O34" i="123"/>
  <c r="O36" i="123" s="1"/>
  <c r="M96" i="32" s="1"/>
  <c r="Z22" i="79"/>
  <c r="Z49" i="79"/>
  <c r="K44" i="84"/>
  <c r="I23" i="32" s="1"/>
  <c r="P60" i="95"/>
  <c r="P24" i="95"/>
  <c r="AA45" i="113"/>
  <c r="T55" i="32"/>
  <c r="V38" i="127"/>
  <c r="T57" i="32" s="1"/>
  <c r="M43" i="129"/>
  <c r="K20" i="32" s="1"/>
  <c r="M51" i="129"/>
  <c r="U47" i="110"/>
  <c r="S83" i="32" s="1"/>
  <c r="S86" i="32" s="1"/>
  <c r="S55" i="110"/>
  <c r="Q52" i="129"/>
  <c r="Q43" i="129"/>
  <c r="O20" i="32" s="1"/>
  <c r="I71" i="32"/>
  <c r="W42" i="117"/>
  <c r="O46" i="126"/>
  <c r="M33" i="32" s="1"/>
  <c r="Q46" i="126"/>
  <c r="O33" i="32" s="1"/>
  <c r="Z58" i="20"/>
  <c r="X9" i="32" s="1"/>
  <c r="V58" i="20"/>
  <c r="T9" i="32" s="1"/>
  <c r="Q58" i="20"/>
  <c r="O9" i="32" s="1"/>
  <c r="P58" i="20"/>
  <c r="N9" i="32" s="1"/>
  <c r="P61" i="49"/>
  <c r="AA57" i="113"/>
  <c r="R47" i="113"/>
  <c r="P15" i="32" s="1"/>
  <c r="U57" i="113"/>
  <c r="L26" i="113"/>
  <c r="N51" i="50"/>
  <c r="L42" i="32" s="1"/>
  <c r="Q51" i="50"/>
  <c r="O42" i="32" s="1"/>
  <c r="Y51" i="50"/>
  <c r="W42" i="32" s="1"/>
  <c r="K51" i="50"/>
  <c r="I42" i="32" s="1"/>
  <c r="AB43" i="79"/>
  <c r="Z48" i="32" s="1"/>
  <c r="K41" i="79"/>
  <c r="O41" i="79"/>
  <c r="M49" i="79"/>
  <c r="L48" i="134"/>
  <c r="J81" i="32" s="1"/>
  <c r="P48" i="134"/>
  <c r="N81" i="32" s="1"/>
  <c r="N87" i="32" s="1"/>
  <c r="T48" i="134"/>
  <c r="R81" i="32" s="1"/>
  <c r="X48" i="134"/>
  <c r="V81" i="32" s="1"/>
  <c r="O48" i="134"/>
  <c r="M81" i="32" s="1"/>
  <c r="S22" i="79"/>
  <c r="Y49" i="79"/>
  <c r="U48" i="134"/>
  <c r="S81" i="32" s="1"/>
  <c r="S49" i="110"/>
  <c r="Q84" i="32" s="1"/>
  <c r="AC61" i="133"/>
  <c r="O49" i="133"/>
  <c r="M99" i="32" s="1"/>
  <c r="W49" i="133"/>
  <c r="U99" i="32" s="1"/>
  <c r="K41" i="135"/>
  <c r="I102" i="32" s="1"/>
  <c r="O41" i="135"/>
  <c r="M102" i="32" s="1"/>
  <c r="S41" i="135"/>
  <c r="Q102" i="32" s="1"/>
  <c r="W41" i="135"/>
  <c r="U102" i="32" s="1"/>
  <c r="AA41" i="135"/>
  <c r="Y102" i="32" s="1"/>
  <c r="N41" i="135"/>
  <c r="L102" i="32" s="1"/>
  <c r="R41" i="135"/>
  <c r="P102" i="32" s="1"/>
  <c r="V41" i="135"/>
  <c r="T102" i="32" s="1"/>
  <c r="Z41" i="135"/>
  <c r="X102" i="32" s="1"/>
  <c r="M41" i="135"/>
  <c r="K102" i="32" s="1"/>
  <c r="Q41" i="135"/>
  <c r="O102" i="32" s="1"/>
  <c r="U41" i="135"/>
  <c r="S102" i="32" s="1"/>
  <c r="Y41" i="135"/>
  <c r="W102" i="32" s="1"/>
  <c r="L41" i="135"/>
  <c r="J102" i="32" s="1"/>
  <c r="P41" i="135"/>
  <c r="N102" i="32" s="1"/>
  <c r="T41" i="135"/>
  <c r="R102" i="32" s="1"/>
  <c r="X41" i="135"/>
  <c r="V102" i="32" s="1"/>
  <c r="AB41" i="135"/>
  <c r="Z102" i="32" s="1"/>
  <c r="K43" i="45"/>
  <c r="I12" i="32" s="1"/>
  <c r="N43" i="45"/>
  <c r="L12" i="32" s="1"/>
  <c r="M43" i="45"/>
  <c r="K12" i="32" s="1"/>
  <c r="AA49" i="133"/>
  <c r="Y99" i="32" s="1"/>
  <c r="Y20" i="133"/>
  <c r="AA48" i="134"/>
  <c r="Y81" i="32" s="1"/>
  <c r="W20" i="134"/>
  <c r="S48" i="134"/>
  <c r="Q81" i="32" s="1"/>
  <c r="Z58" i="134"/>
  <c r="V58" i="134"/>
  <c r="R58" i="134"/>
  <c r="N58" i="134"/>
  <c r="L45" i="129"/>
  <c r="J21" i="32" s="1"/>
  <c r="T45" i="129"/>
  <c r="R21" i="32" s="1"/>
  <c r="U41" i="45"/>
  <c r="X43" i="45"/>
  <c r="V12" i="32" s="1"/>
  <c r="AA43" i="45"/>
  <c r="Y12" i="32" s="1"/>
  <c r="R46" i="128"/>
  <c r="P69" i="32" s="1"/>
  <c r="Y46" i="128"/>
  <c r="W69" i="32" s="1"/>
  <c r="AA46" i="128"/>
  <c r="Y69" i="32" s="1"/>
  <c r="L55" i="110"/>
  <c r="L49" i="110"/>
  <c r="J84" i="32" s="1"/>
  <c r="U49" i="110"/>
  <c r="S84" i="32" s="1"/>
  <c r="O49" i="110"/>
  <c r="M84" i="32" s="1"/>
  <c r="X55" i="110"/>
  <c r="W47" i="110"/>
  <c r="N53" i="120"/>
  <c r="L39" i="32" s="1"/>
  <c r="O53" i="120"/>
  <c r="M39" i="32" s="1"/>
  <c r="R44" i="32"/>
  <c r="J38" i="32"/>
  <c r="J53" i="32" s="1"/>
  <c r="Q38" i="32"/>
  <c r="Y45" i="86"/>
  <c r="W45" i="32" s="1"/>
  <c r="P45" i="86"/>
  <c r="N45" i="32" s="1"/>
  <c r="X43" i="32"/>
  <c r="O44" i="125"/>
  <c r="M93" i="32" s="1"/>
  <c r="S44" i="125"/>
  <c r="Q93" i="32" s="1"/>
  <c r="AA44" i="125"/>
  <c r="Y93" i="32" s="1"/>
  <c r="AB54" i="30"/>
  <c r="Z78" i="32" s="1"/>
  <c r="AC24" i="95"/>
  <c r="O54" i="30"/>
  <c r="M78" i="32" s="1"/>
  <c r="V54" i="30"/>
  <c r="T78" i="32" s="1"/>
  <c r="T38" i="127"/>
  <c r="R57" i="32" s="1"/>
  <c r="L38" i="127"/>
  <c r="J57" i="32" s="1"/>
  <c r="O47" i="114"/>
  <c r="M41" i="114"/>
  <c r="K60" i="32" s="1"/>
  <c r="AB41" i="114"/>
  <c r="Z60" i="32" s="1"/>
  <c r="V88" i="32"/>
  <c r="Y39" i="114"/>
  <c r="W59" i="32" s="1"/>
  <c r="R20" i="87"/>
  <c r="P43" i="108"/>
  <c r="N63" i="32" s="1"/>
  <c r="K22" i="32"/>
  <c r="Q22" i="32"/>
  <c r="S46" i="84"/>
  <c r="Q24" i="32" s="1"/>
  <c r="L21" i="84"/>
  <c r="X47" i="114"/>
  <c r="Z59" i="120"/>
  <c r="AA59" i="120"/>
  <c r="Z53" i="120"/>
  <c r="X39" i="32" s="1"/>
  <c r="W53" i="120"/>
  <c r="U39" i="32" s="1"/>
  <c r="S94" i="32"/>
  <c r="K34" i="123"/>
  <c r="K36" i="123" s="1"/>
  <c r="I96" i="32" s="1"/>
  <c r="Z19" i="117"/>
  <c r="S51" i="49"/>
  <c r="M19" i="117"/>
  <c r="L21" i="49"/>
  <c r="R21" i="49"/>
  <c r="AB59" i="120"/>
  <c r="M24" i="95"/>
  <c r="V51" i="95"/>
  <c r="T51" i="32" s="1"/>
  <c r="N49" i="95"/>
  <c r="K21" i="84"/>
  <c r="P21" i="84"/>
  <c r="U22" i="32"/>
  <c r="W46" i="84"/>
  <c r="U24" i="32" s="1"/>
  <c r="S22" i="32"/>
  <c r="Z44" i="84"/>
  <c r="X23" i="32" s="1"/>
  <c r="AB44" i="84"/>
  <c r="Z23" i="32" s="1"/>
  <c r="R50" i="79"/>
  <c r="R41" i="79"/>
  <c r="Z20" i="87"/>
  <c r="AC39" i="87"/>
  <c r="AC40" i="95"/>
  <c r="AC49" i="95" s="1"/>
  <c r="AB20" i="50"/>
  <c r="T47" i="110"/>
  <c r="R83" i="32" s="1"/>
  <c r="T56" i="110"/>
  <c r="W20" i="24"/>
  <c r="N20" i="24"/>
  <c r="W20" i="87"/>
  <c r="AC55" i="51"/>
  <c r="AA58" i="84"/>
  <c r="AA21" i="84"/>
  <c r="Y58" i="84"/>
  <c r="Y21" i="84"/>
  <c r="V58" i="84"/>
  <c r="R22" i="32"/>
  <c r="T46" i="84"/>
  <c r="R24" i="32" s="1"/>
  <c r="Q58" i="84"/>
  <c r="Q21" i="84"/>
  <c r="Y21" i="49"/>
  <c r="W21" i="49"/>
  <c r="N39" i="114"/>
  <c r="L59" i="32" s="1"/>
  <c r="Q47" i="114"/>
  <c r="T39" i="114"/>
  <c r="Z39" i="114"/>
  <c r="X59" i="32" s="1"/>
  <c r="Z47" i="114"/>
  <c r="U25" i="20"/>
  <c r="U64" i="20"/>
  <c r="V46" i="84"/>
  <c r="T24" i="32" s="1"/>
  <c r="T19" i="117"/>
  <c r="AA19" i="117"/>
  <c r="AB52" i="117"/>
  <c r="AB19" i="117"/>
  <c r="Q41" i="79"/>
  <c r="P41" i="79"/>
  <c r="Z20" i="108"/>
  <c r="Q43" i="108"/>
  <c r="O63" i="32" s="1"/>
  <c r="N20" i="108"/>
  <c r="W37" i="32"/>
  <c r="W52" i="32" s="1"/>
  <c r="Y53" i="120"/>
  <c r="W39" i="32" s="1"/>
  <c r="S49" i="95"/>
  <c r="Q49" i="95"/>
  <c r="N19" i="110"/>
  <c r="P18" i="114"/>
  <c r="N18" i="114"/>
  <c r="L18" i="114"/>
  <c r="L47" i="114"/>
  <c r="Y48" i="114"/>
  <c r="M48" i="114"/>
  <c r="Q43" i="86"/>
  <c r="O44" i="32" s="1"/>
  <c r="Y41" i="108"/>
  <c r="T60" i="95"/>
  <c r="T49" i="95"/>
  <c r="L51" i="49"/>
  <c r="J26" i="32" s="1"/>
  <c r="R36" i="123"/>
  <c r="P96" i="32" s="1"/>
  <c r="S36" i="123"/>
  <c r="Q96" i="32" s="1"/>
  <c r="V94" i="32"/>
  <c r="Z94" i="32"/>
  <c r="AB36" i="123"/>
  <c r="Z96" i="32" s="1"/>
  <c r="W95" i="32"/>
  <c r="W104" i="32" s="1"/>
  <c r="Y34" i="123"/>
  <c r="T95" i="32"/>
  <c r="V34" i="123"/>
  <c r="V36" i="123" s="1"/>
  <c r="T96" i="32" s="1"/>
  <c r="N95" i="32"/>
  <c r="P34" i="123"/>
  <c r="P36" i="123" s="1"/>
  <c r="N96" i="32" s="1"/>
  <c r="L95" i="32"/>
  <c r="N34" i="123"/>
  <c r="Q42" i="125"/>
  <c r="Q57" i="113"/>
  <c r="W21" i="86"/>
  <c r="W55" i="86"/>
  <c r="AA22" i="79"/>
  <c r="AA49" i="79"/>
  <c r="T22" i="79"/>
  <c r="T49" i="79"/>
  <c r="Z24" i="95"/>
  <c r="Z60" i="95"/>
  <c r="X24" i="95"/>
  <c r="X60" i="95"/>
  <c r="K20" i="125"/>
  <c r="V20" i="125"/>
  <c r="T20" i="125"/>
  <c r="R20" i="125"/>
  <c r="AB43" i="24"/>
  <c r="X43" i="24"/>
  <c r="V89" i="32" s="1"/>
  <c r="V104" i="32" s="1"/>
  <c r="V43" i="24"/>
  <c r="P55" i="32"/>
  <c r="R38" i="127"/>
  <c r="P57" i="32" s="1"/>
  <c r="T19" i="128"/>
  <c r="T52" i="128"/>
  <c r="V52" i="128"/>
  <c r="V19" i="128"/>
  <c r="Z19" i="128"/>
  <c r="Z52" i="128"/>
  <c r="K46" i="128"/>
  <c r="I69" i="32" s="1"/>
  <c r="U28" i="126"/>
  <c r="AC51" i="129"/>
  <c r="AC17" i="129"/>
  <c r="N51" i="129"/>
  <c r="N17" i="129"/>
  <c r="P51" i="129"/>
  <c r="P17" i="129"/>
  <c r="S17" i="129"/>
  <c r="S51" i="129"/>
  <c r="U51" i="129"/>
  <c r="U17" i="129"/>
  <c r="AB20" i="133"/>
  <c r="T22" i="32"/>
  <c r="V70" i="32"/>
  <c r="V46" i="134"/>
  <c r="AC35" i="24"/>
  <c r="AC43" i="24" s="1"/>
  <c r="L24" i="95"/>
  <c r="AC32" i="117"/>
  <c r="AC42" i="117" s="1"/>
  <c r="AC44" i="117" s="1"/>
  <c r="AC18" i="126"/>
  <c r="AC28" i="126" s="1"/>
  <c r="AC46" i="126" s="1"/>
  <c r="X44" i="126"/>
  <c r="Z20" i="125"/>
  <c r="Y20" i="125"/>
  <c r="S36" i="127"/>
  <c r="Z36" i="127"/>
  <c r="X56" i="32" s="1"/>
  <c r="AB36" i="127"/>
  <c r="Z56" i="32" s="1"/>
  <c r="S52" i="128"/>
  <c r="S19" i="128"/>
  <c r="AA52" i="128"/>
  <c r="L28" i="126"/>
  <c r="Q45" i="129"/>
  <c r="O21" i="32" s="1"/>
  <c r="AC26" i="51"/>
  <c r="K51" i="129"/>
  <c r="K17" i="129"/>
  <c r="O51" i="129"/>
  <c r="V17" i="129"/>
  <c r="AA17" i="129"/>
  <c r="O52" i="129"/>
  <c r="O17" i="129"/>
  <c r="T52" i="129"/>
  <c r="W52" i="129"/>
  <c r="W17" i="129"/>
  <c r="V47" i="110"/>
  <c r="T83" i="32" s="1"/>
  <c r="P20" i="133"/>
  <c r="U59" i="133"/>
  <c r="AC30" i="135"/>
  <c r="AC39" i="135" s="1"/>
  <c r="AC41" i="135" s="1"/>
  <c r="Y56" i="20"/>
  <c r="P42" i="117"/>
  <c r="N65" i="32" s="1"/>
  <c r="N74" i="32" s="1"/>
  <c r="N42" i="117"/>
  <c r="N60" i="134"/>
  <c r="Z46" i="134"/>
  <c r="V42" i="117"/>
  <c r="D114" i="32"/>
  <c r="AC45" i="129" l="1"/>
  <c r="Y40" i="32"/>
  <c r="AA51" i="50"/>
  <c r="Y42" i="32" s="1"/>
  <c r="I59" i="32"/>
  <c r="K41" i="114"/>
  <c r="I60" i="32" s="1"/>
  <c r="T70" i="32"/>
  <c r="T73" i="32" s="1"/>
  <c r="V48" i="87"/>
  <c r="T72" i="32" s="1"/>
  <c r="P58" i="32"/>
  <c r="R41" i="114"/>
  <c r="P60" i="32" s="1"/>
  <c r="Q58" i="32"/>
  <c r="S41" i="114"/>
  <c r="Q60" i="32" s="1"/>
  <c r="AC55" i="110"/>
  <c r="AC47" i="110"/>
  <c r="AC49" i="110" s="1"/>
  <c r="AD49" i="110" s="1"/>
  <c r="R53" i="120"/>
  <c r="P39" i="32" s="1"/>
  <c r="T16" i="32"/>
  <c r="V69" i="51"/>
  <c r="T18" i="32" s="1"/>
  <c r="N36" i="123"/>
  <c r="L96" i="32" s="1"/>
  <c r="AB96" i="32" s="1"/>
  <c r="L43" i="108"/>
  <c r="J63" i="32" s="1"/>
  <c r="Y43" i="131"/>
  <c r="W30" i="32" s="1"/>
  <c r="AC54" i="30"/>
  <c r="U45" i="86"/>
  <c r="S45" i="32" s="1"/>
  <c r="R28" i="32"/>
  <c r="T43" i="131"/>
  <c r="R30" i="32" s="1"/>
  <c r="R16" i="32"/>
  <c r="T69" i="51"/>
  <c r="R18" i="32" s="1"/>
  <c r="U76" i="32"/>
  <c r="W54" i="30"/>
  <c r="U78" i="32" s="1"/>
  <c r="Q28" i="32"/>
  <c r="S43" i="131"/>
  <c r="Q30" i="32" s="1"/>
  <c r="I32" i="32"/>
  <c r="K46" i="126"/>
  <c r="I33" i="32" s="1"/>
  <c r="AA53" i="120"/>
  <c r="Y39" i="32" s="1"/>
  <c r="Y37" i="32"/>
  <c r="AC51" i="49"/>
  <c r="Q53" i="120"/>
  <c r="O39" i="32" s="1"/>
  <c r="M49" i="133"/>
  <c r="K99" i="32" s="1"/>
  <c r="Y17" i="32"/>
  <c r="AA69" i="51"/>
  <c r="Y18" i="32" s="1"/>
  <c r="W16" i="32"/>
  <c r="Y69" i="51"/>
  <c r="W18" i="32" s="1"/>
  <c r="T98" i="32"/>
  <c r="AB98" i="32" s="1"/>
  <c r="V49" i="133"/>
  <c r="T99" i="32" s="1"/>
  <c r="V64" i="32"/>
  <c r="X44" i="117"/>
  <c r="V66" i="32" s="1"/>
  <c r="AC57" i="84"/>
  <c r="V85" i="32"/>
  <c r="S103" i="32"/>
  <c r="AA36" i="123"/>
  <c r="Y96" i="32" s="1"/>
  <c r="S38" i="32"/>
  <c r="S53" i="32" s="1"/>
  <c r="Q46" i="128"/>
  <c r="O69" i="32" s="1"/>
  <c r="AC52" i="128"/>
  <c r="O69" i="51"/>
  <c r="M18" i="32" s="1"/>
  <c r="AB71" i="32"/>
  <c r="AC48" i="114"/>
  <c r="R46" i="84"/>
  <c r="P24" i="32" s="1"/>
  <c r="S55" i="32"/>
  <c r="M38" i="127"/>
  <c r="K57" i="32" s="1"/>
  <c r="Z43" i="32"/>
  <c r="X49" i="110"/>
  <c r="V84" i="32" s="1"/>
  <c r="Q49" i="133"/>
  <c r="O99" i="32" s="1"/>
  <c r="U53" i="32"/>
  <c r="N58" i="20"/>
  <c r="L9" i="32" s="1"/>
  <c r="AC36" i="127"/>
  <c r="O41" i="114"/>
  <c r="M60" i="32" s="1"/>
  <c r="R69" i="51"/>
  <c r="P18" i="32" s="1"/>
  <c r="P17" i="32"/>
  <c r="P8" i="32"/>
  <c r="R58" i="20"/>
  <c r="P9" i="32" s="1"/>
  <c r="S67" i="32"/>
  <c r="U46" i="128"/>
  <c r="S69" i="32" s="1"/>
  <c r="J91" i="32"/>
  <c r="J103" i="32" s="1"/>
  <c r="L44" i="125"/>
  <c r="J93" i="32" s="1"/>
  <c r="Q17" i="32"/>
  <c r="S69" i="51"/>
  <c r="Q18" i="32" s="1"/>
  <c r="I28" i="32"/>
  <c r="K43" i="131"/>
  <c r="I30" i="32" s="1"/>
  <c r="N92" i="32"/>
  <c r="N104" i="32" s="1"/>
  <c r="P44" i="125"/>
  <c r="N93" i="32" s="1"/>
  <c r="I8" i="32"/>
  <c r="K58" i="20"/>
  <c r="I9" i="32" s="1"/>
  <c r="V97" i="32"/>
  <c r="V103" i="32" s="1"/>
  <c r="X49" i="133"/>
  <c r="V99" i="32" s="1"/>
  <c r="Q40" i="32"/>
  <c r="S51" i="50"/>
  <c r="Q42" i="32" s="1"/>
  <c r="AC61" i="49"/>
  <c r="AC21" i="49"/>
  <c r="AC53" i="49" s="1"/>
  <c r="K88" i="32"/>
  <c r="K103" i="32" s="1"/>
  <c r="M45" i="24"/>
  <c r="K90" i="32" s="1"/>
  <c r="K70" i="32"/>
  <c r="K73" i="32" s="1"/>
  <c r="M48" i="87"/>
  <c r="K72" i="32" s="1"/>
  <c r="X16" i="32"/>
  <c r="Z69" i="51"/>
  <c r="X18" i="32" s="1"/>
  <c r="L45" i="24"/>
  <c r="J90" i="32" s="1"/>
  <c r="AB46" i="128"/>
  <c r="Z69" i="32" s="1"/>
  <c r="X43" i="131"/>
  <c r="V30" i="32" s="1"/>
  <c r="L67" i="32"/>
  <c r="N46" i="128"/>
  <c r="L69" i="32" s="1"/>
  <c r="V22" i="32"/>
  <c r="X46" i="84"/>
  <c r="V24" i="32" s="1"/>
  <c r="Z45" i="86"/>
  <c r="X45" i="32" s="1"/>
  <c r="Q48" i="87"/>
  <c r="O72" i="32" s="1"/>
  <c r="O75" i="32" s="1"/>
  <c r="Y8" i="32"/>
  <c r="AA58" i="20"/>
  <c r="Y9" i="32" s="1"/>
  <c r="U49" i="133"/>
  <c r="S99" i="32" s="1"/>
  <c r="AC46" i="134"/>
  <c r="AC48" i="134" s="1"/>
  <c r="AC60" i="134"/>
  <c r="L79" i="32"/>
  <c r="N48" i="134"/>
  <c r="L81" i="32" s="1"/>
  <c r="M44" i="125"/>
  <c r="K93" i="32" s="1"/>
  <c r="K105" i="32" s="1"/>
  <c r="Z71" i="32"/>
  <c r="AB48" i="87"/>
  <c r="Z72" i="32" s="1"/>
  <c r="T40" i="32"/>
  <c r="T52" i="32" s="1"/>
  <c r="V51" i="50"/>
  <c r="T42" i="32" s="1"/>
  <c r="L48" i="87"/>
  <c r="J72" i="32" s="1"/>
  <c r="U35" i="32"/>
  <c r="L17" i="32"/>
  <c r="AB17" i="32" s="1"/>
  <c r="N69" i="51"/>
  <c r="L18" i="32" s="1"/>
  <c r="U58" i="32"/>
  <c r="W41" i="114"/>
  <c r="U60" i="32" s="1"/>
  <c r="V20" i="32"/>
  <c r="AB20" i="32" s="1"/>
  <c r="X45" i="129"/>
  <c r="V21" i="32" s="1"/>
  <c r="U16" i="32"/>
  <c r="W69" i="51"/>
  <c r="U18" i="32" s="1"/>
  <c r="Q70" i="32"/>
  <c r="S48" i="87"/>
  <c r="Q72" i="32" s="1"/>
  <c r="Z74" i="32"/>
  <c r="M45" i="129"/>
  <c r="K21" i="32" s="1"/>
  <c r="AC22" i="120"/>
  <c r="AC53" i="120" s="1"/>
  <c r="AC76" i="51"/>
  <c r="AC45" i="24"/>
  <c r="Y36" i="123"/>
  <c r="W96" i="32" s="1"/>
  <c r="AC67" i="51"/>
  <c r="U46" i="84"/>
  <c r="S24" i="32" s="1"/>
  <c r="W43" i="108"/>
  <c r="U63" i="32" s="1"/>
  <c r="M46" i="84"/>
  <c r="K24" i="32" s="1"/>
  <c r="R45" i="86"/>
  <c r="P45" i="32" s="1"/>
  <c r="L49" i="133"/>
  <c r="J99" i="32" s="1"/>
  <c r="O43" i="45"/>
  <c r="M12" i="32" s="1"/>
  <c r="O35" i="32"/>
  <c r="R45" i="24"/>
  <c r="P90" i="32" s="1"/>
  <c r="AB90" i="32" s="1"/>
  <c r="V34" i="32"/>
  <c r="AC43" i="45"/>
  <c r="U53" i="49"/>
  <c r="S27" i="32" s="1"/>
  <c r="Y29" i="32"/>
  <c r="AB29" i="32" s="1"/>
  <c r="AA43" i="131"/>
  <c r="Y30" i="32" s="1"/>
  <c r="X54" i="30"/>
  <c r="V78" i="32" s="1"/>
  <c r="V76" i="32"/>
  <c r="V58" i="32"/>
  <c r="V73" i="32" s="1"/>
  <c r="X41" i="114"/>
  <c r="V60" i="32" s="1"/>
  <c r="R97" i="32"/>
  <c r="T49" i="133"/>
  <c r="R99" i="32" s="1"/>
  <c r="AB53" i="120"/>
  <c r="Z39" i="32" s="1"/>
  <c r="AB39" i="32" s="1"/>
  <c r="Z38" i="32"/>
  <c r="Z53" i="32" s="1"/>
  <c r="AC20" i="50"/>
  <c r="AC51" i="50" s="1"/>
  <c r="U67" i="32"/>
  <c r="W46" i="128"/>
  <c r="U69" i="32" s="1"/>
  <c r="P19" i="32"/>
  <c r="R45" i="129"/>
  <c r="P21" i="32" s="1"/>
  <c r="AB51" i="95"/>
  <c r="Z51" i="32" s="1"/>
  <c r="AC59" i="133"/>
  <c r="S49" i="32"/>
  <c r="U51" i="95"/>
  <c r="S51" i="32" s="1"/>
  <c r="AB44" i="125"/>
  <c r="Z93" i="32" s="1"/>
  <c r="S58" i="32"/>
  <c r="U41" i="114"/>
  <c r="S60" i="32" s="1"/>
  <c r="O44" i="117"/>
  <c r="M66" i="32" s="1"/>
  <c r="P97" i="32"/>
  <c r="R49" i="133"/>
  <c r="P99" i="32" s="1"/>
  <c r="O28" i="32"/>
  <c r="Q43" i="131"/>
  <c r="O30" i="32" s="1"/>
  <c r="Y83" i="32"/>
  <c r="Y86" i="32" s="1"/>
  <c r="AA49" i="110"/>
  <c r="Y84" i="32" s="1"/>
  <c r="Y87" i="32" s="1"/>
  <c r="R38" i="32"/>
  <c r="T53" i="120"/>
  <c r="R39" i="32" s="1"/>
  <c r="Z79" i="32"/>
  <c r="AB48" i="134"/>
  <c r="Z81" i="32" s="1"/>
  <c r="Q31" i="32"/>
  <c r="S46" i="126"/>
  <c r="Q33" i="32" s="1"/>
  <c r="Y31" i="32"/>
  <c r="AA46" i="126"/>
  <c r="Y33" i="32" s="1"/>
  <c r="AC38" i="127"/>
  <c r="AC36" i="123"/>
  <c r="T43" i="45"/>
  <c r="R12" i="32" s="1"/>
  <c r="R36" i="32" s="1"/>
  <c r="R11" i="32"/>
  <c r="R35" i="32" s="1"/>
  <c r="Z11" i="32"/>
  <c r="Z35" i="32" s="1"/>
  <c r="AB43" i="45"/>
  <c r="Z12" i="32" s="1"/>
  <c r="O82" i="32"/>
  <c r="O85" i="32" s="1"/>
  <c r="Q49" i="110"/>
  <c r="O84" i="32" s="1"/>
  <c r="O87" i="32" s="1"/>
  <c r="AA53" i="49"/>
  <c r="Y27" i="32" s="1"/>
  <c r="Y25" i="32"/>
  <c r="W47" i="32"/>
  <c r="Y43" i="79"/>
  <c r="W48" i="32" s="1"/>
  <c r="W14" i="32"/>
  <c r="Y47" i="113"/>
  <c r="W15" i="32" s="1"/>
  <c r="W50" i="32"/>
  <c r="Y51" i="95"/>
  <c r="W51" i="32" s="1"/>
  <c r="O43" i="108"/>
  <c r="M63" i="32" s="1"/>
  <c r="M62" i="32"/>
  <c r="M74" i="32" s="1"/>
  <c r="Q62" i="32"/>
  <c r="S43" i="108"/>
  <c r="Q63" i="32" s="1"/>
  <c r="AB43" i="108"/>
  <c r="Z63" i="32" s="1"/>
  <c r="Z61" i="32"/>
  <c r="P40" i="32"/>
  <c r="P52" i="32" s="1"/>
  <c r="R51" i="50"/>
  <c r="P42" i="32" s="1"/>
  <c r="W36" i="123"/>
  <c r="U96" i="32" s="1"/>
  <c r="T47" i="32"/>
  <c r="V43" i="79"/>
  <c r="T48" i="32" s="1"/>
  <c r="O38" i="127"/>
  <c r="M57" i="32" s="1"/>
  <c r="V43" i="45"/>
  <c r="T12" i="32" s="1"/>
  <c r="W47" i="113"/>
  <c r="U15" i="32" s="1"/>
  <c r="V46" i="126"/>
  <c r="T33" i="32" s="1"/>
  <c r="T36" i="32" s="1"/>
  <c r="W54" i="32"/>
  <c r="M75" i="32"/>
  <c r="M28" i="32"/>
  <c r="AB28" i="32" s="1"/>
  <c r="O43" i="131"/>
  <c r="M30" i="32" s="1"/>
  <c r="T38" i="32"/>
  <c r="T53" i="32" s="1"/>
  <c r="V53" i="120"/>
  <c r="T39" i="32" s="1"/>
  <c r="P46" i="126"/>
  <c r="N33" i="32" s="1"/>
  <c r="N31" i="32"/>
  <c r="X32" i="32"/>
  <c r="X35" i="32" s="1"/>
  <c r="Z46" i="126"/>
  <c r="X33" i="32" s="1"/>
  <c r="W31" i="32"/>
  <c r="Y46" i="126"/>
  <c r="W33" i="32" s="1"/>
  <c r="J67" i="32"/>
  <c r="L46" i="128"/>
  <c r="J69" i="32" s="1"/>
  <c r="Q89" i="32"/>
  <c r="Q104" i="32" s="1"/>
  <c r="S45" i="24"/>
  <c r="Q90" i="32" s="1"/>
  <c r="S46" i="32"/>
  <c r="S52" i="32" s="1"/>
  <c r="U43" i="79"/>
  <c r="S48" i="32" s="1"/>
  <c r="N11" i="32"/>
  <c r="P43" i="45"/>
  <c r="N12" i="32" s="1"/>
  <c r="I50" i="32"/>
  <c r="K51" i="95"/>
  <c r="I51" i="32" s="1"/>
  <c r="AC64" i="20"/>
  <c r="AC25" i="20"/>
  <c r="AC58" i="20" s="1"/>
  <c r="T53" i="49"/>
  <c r="R27" i="32" s="1"/>
  <c r="R25" i="32"/>
  <c r="AC65" i="20"/>
  <c r="S47" i="113"/>
  <c r="Q15" i="32" s="1"/>
  <c r="Q14" i="32"/>
  <c r="N53" i="49"/>
  <c r="L27" i="32" s="1"/>
  <c r="L26" i="32"/>
  <c r="L35" i="32" s="1"/>
  <c r="K62" i="32"/>
  <c r="K74" i="32" s="1"/>
  <c r="M43" i="108"/>
  <c r="K63" i="32" s="1"/>
  <c r="Z82" i="32"/>
  <c r="AB49" i="110"/>
  <c r="Z84" i="32" s="1"/>
  <c r="Z87" i="32" s="1"/>
  <c r="R43" i="108"/>
  <c r="P63" i="32" s="1"/>
  <c r="P61" i="32"/>
  <c r="T61" i="32"/>
  <c r="V43" i="108"/>
  <c r="T63" i="32" s="1"/>
  <c r="T75" i="32" s="1"/>
  <c r="X51" i="50"/>
  <c r="V42" i="32" s="1"/>
  <c r="V40" i="32"/>
  <c r="Y45" i="24"/>
  <c r="W90" i="32" s="1"/>
  <c r="AC26" i="113"/>
  <c r="AC47" i="113" s="1"/>
  <c r="Q47" i="113"/>
  <c r="O15" i="32" s="1"/>
  <c r="X74" i="32"/>
  <c r="M105" i="32"/>
  <c r="Q87" i="32"/>
  <c r="Y53" i="32"/>
  <c r="V75" i="32"/>
  <c r="K34" i="32"/>
  <c r="AB44" i="32"/>
  <c r="V87" i="32"/>
  <c r="S105" i="32"/>
  <c r="Y105" i="32"/>
  <c r="AB94" i="32"/>
  <c r="P87" i="32"/>
  <c r="V44" i="117"/>
  <c r="T66" i="32" s="1"/>
  <c r="T65" i="32"/>
  <c r="T74" i="32" s="1"/>
  <c r="N44" i="117"/>
  <c r="L66" i="32" s="1"/>
  <c r="L65" i="32"/>
  <c r="W8" i="32"/>
  <c r="Y58" i="20"/>
  <c r="W9" i="32" s="1"/>
  <c r="N97" i="32"/>
  <c r="P49" i="133"/>
  <c r="N99" i="32" s="1"/>
  <c r="N105" i="32" s="1"/>
  <c r="I19" i="32"/>
  <c r="K45" i="129"/>
  <c r="I21" i="32" s="1"/>
  <c r="J31" i="32"/>
  <c r="L46" i="126"/>
  <c r="J33" i="32" s="1"/>
  <c r="Z38" i="127"/>
  <c r="X57" i="32" s="1"/>
  <c r="X91" i="32"/>
  <c r="X103" i="32" s="1"/>
  <c r="Z44" i="125"/>
  <c r="X93" i="32" s="1"/>
  <c r="X105" i="32" s="1"/>
  <c r="Q19" i="32"/>
  <c r="Q34" i="32" s="1"/>
  <c r="S45" i="129"/>
  <c r="Q21" i="32" s="1"/>
  <c r="S31" i="32"/>
  <c r="U46" i="126"/>
  <c r="S33" i="32" s="1"/>
  <c r="T67" i="32"/>
  <c r="V46" i="128"/>
  <c r="T69" i="32" s="1"/>
  <c r="P91" i="32"/>
  <c r="R44" i="125"/>
  <c r="P93" i="32" s="1"/>
  <c r="T91" i="32"/>
  <c r="T103" i="32" s="1"/>
  <c r="V44" i="125"/>
  <c r="T93" i="32" s="1"/>
  <c r="O92" i="32"/>
  <c r="Q44" i="125"/>
  <c r="O93" i="32" s="1"/>
  <c r="O105" i="32" s="1"/>
  <c r="AB95" i="32"/>
  <c r="L104" i="32"/>
  <c r="J58" i="32"/>
  <c r="L41" i="114"/>
  <c r="J60" i="32" s="1"/>
  <c r="N58" i="32"/>
  <c r="P41" i="114"/>
  <c r="N60" i="32" s="1"/>
  <c r="O50" i="32"/>
  <c r="Q51" i="95"/>
  <c r="O51" i="32" s="1"/>
  <c r="N43" i="108"/>
  <c r="L63" i="32" s="1"/>
  <c r="L61" i="32"/>
  <c r="Z43" i="108"/>
  <c r="X63" i="32" s="1"/>
  <c r="X61" i="32"/>
  <c r="AB61" i="32" s="1"/>
  <c r="Q43" i="79"/>
  <c r="O48" i="32" s="1"/>
  <c r="O47" i="32"/>
  <c r="R64" i="32"/>
  <c r="T44" i="117"/>
  <c r="R66" i="32" s="1"/>
  <c r="S7" i="32"/>
  <c r="U58" i="20"/>
  <c r="S9" i="32" s="1"/>
  <c r="AB9" i="32" s="1"/>
  <c r="U25" i="32"/>
  <c r="W53" i="49"/>
  <c r="U27" i="32" s="1"/>
  <c r="O22" i="32"/>
  <c r="O34" i="32" s="1"/>
  <c r="Q46" i="84"/>
  <c r="O24" i="32" s="1"/>
  <c r="U70" i="32"/>
  <c r="W48" i="87"/>
  <c r="U72" i="32" s="1"/>
  <c r="W45" i="24"/>
  <c r="U90" i="32" s="1"/>
  <c r="U105" i="32" s="1"/>
  <c r="U88" i="32"/>
  <c r="U103" i="32" s="1"/>
  <c r="X70" i="32"/>
  <c r="Z48" i="87"/>
  <c r="X72" i="32" s="1"/>
  <c r="I22" i="32"/>
  <c r="K46" i="84"/>
  <c r="I24" i="32" s="1"/>
  <c r="L50" i="32"/>
  <c r="N51" i="95"/>
  <c r="L51" i="32" s="1"/>
  <c r="L54" i="32" s="1"/>
  <c r="M51" i="95"/>
  <c r="K51" i="32" s="1"/>
  <c r="K54" i="32" s="1"/>
  <c r="K49" i="32"/>
  <c r="K52" i="32" s="1"/>
  <c r="P25" i="32"/>
  <c r="P34" i="32" s="1"/>
  <c r="R53" i="49"/>
  <c r="P27" i="32" s="1"/>
  <c r="P36" i="32" s="1"/>
  <c r="K64" i="32"/>
  <c r="M44" i="117"/>
  <c r="K66" i="32" s="1"/>
  <c r="Q26" i="32"/>
  <c r="S53" i="49"/>
  <c r="Q27" i="32" s="1"/>
  <c r="Q36" i="32" s="1"/>
  <c r="Z44" i="117"/>
  <c r="X66" i="32" s="1"/>
  <c r="X64" i="32"/>
  <c r="Y41" i="114"/>
  <c r="W60" i="32" s="1"/>
  <c r="Z41" i="114"/>
  <c r="X60" i="32" s="1"/>
  <c r="AC51" i="95"/>
  <c r="V49" i="110"/>
  <c r="T84" i="32" s="1"/>
  <c r="U83" i="32"/>
  <c r="U86" i="32" s="1"/>
  <c r="W49" i="110"/>
  <c r="U84" i="32" s="1"/>
  <c r="S11" i="32"/>
  <c r="U43" i="45"/>
  <c r="S12" i="32" s="1"/>
  <c r="U79" i="32"/>
  <c r="U85" i="32" s="1"/>
  <c r="W48" i="134"/>
  <c r="U81" i="32" s="1"/>
  <c r="U87" i="32" s="1"/>
  <c r="W97" i="32"/>
  <c r="Y49" i="133"/>
  <c r="W99" i="32" s="1"/>
  <c r="AB102" i="32"/>
  <c r="J87" i="32"/>
  <c r="M47" i="32"/>
  <c r="M53" i="32" s="1"/>
  <c r="O43" i="79"/>
  <c r="M48" i="32" s="1"/>
  <c r="M54" i="32" s="1"/>
  <c r="O36" i="32"/>
  <c r="P51" i="95"/>
  <c r="N51" i="32" s="1"/>
  <c r="N49" i="32"/>
  <c r="N52" i="32" s="1"/>
  <c r="AB23" i="32"/>
  <c r="X46" i="32"/>
  <c r="Z43" i="79"/>
  <c r="X48" i="32" s="1"/>
  <c r="N26" i="32"/>
  <c r="P53" i="49"/>
  <c r="N27" i="32" s="1"/>
  <c r="I74" i="32"/>
  <c r="W82" i="32"/>
  <c r="W85" i="32" s="1"/>
  <c r="Y49" i="110"/>
  <c r="W84" i="32" s="1"/>
  <c r="W87" i="32" s="1"/>
  <c r="K26" i="32"/>
  <c r="M53" i="49"/>
  <c r="K27" i="32" s="1"/>
  <c r="K36" i="32" s="1"/>
  <c r="T25" i="32"/>
  <c r="V53" i="49"/>
  <c r="T27" i="32" s="1"/>
  <c r="X25" i="32"/>
  <c r="Z53" i="49"/>
  <c r="X27" i="32" s="1"/>
  <c r="X22" i="32"/>
  <c r="X34" i="32" s="1"/>
  <c r="Z46" i="84"/>
  <c r="X24" i="32" s="1"/>
  <c r="X36" i="32" s="1"/>
  <c r="O53" i="32"/>
  <c r="M107" i="32"/>
  <c r="U73" i="32"/>
  <c r="AB55" i="32"/>
  <c r="R86" i="32"/>
  <c r="AB77" i="32"/>
  <c r="I104" i="32"/>
  <c r="X45" i="24"/>
  <c r="V90" i="32" s="1"/>
  <c r="V105" i="32" s="1"/>
  <c r="K35" i="32"/>
  <c r="K107" i="32" s="1"/>
  <c r="P44" i="117"/>
  <c r="N66" i="32" s="1"/>
  <c r="AC75" i="51"/>
  <c r="AC60" i="95"/>
  <c r="I73" i="32"/>
  <c r="R34" i="32"/>
  <c r="U19" i="32"/>
  <c r="U34" i="32" s="1"/>
  <c r="W45" i="129"/>
  <c r="U21" i="32" s="1"/>
  <c r="U36" i="32" s="1"/>
  <c r="T19" i="32"/>
  <c r="V45" i="129"/>
  <c r="T21" i="32" s="1"/>
  <c r="J49" i="32"/>
  <c r="L51" i="95"/>
  <c r="J51" i="32" s="1"/>
  <c r="Z97" i="32"/>
  <c r="Z103" i="32" s="1"/>
  <c r="AB49" i="133"/>
  <c r="Z99" i="32" s="1"/>
  <c r="X80" i="32"/>
  <c r="X86" i="32" s="1"/>
  <c r="Z48" i="134"/>
  <c r="X81" i="32" s="1"/>
  <c r="X87" i="32" s="1"/>
  <c r="M19" i="32"/>
  <c r="O45" i="129"/>
  <c r="M21" i="32" s="1"/>
  <c r="Y19" i="32"/>
  <c r="AA45" i="129"/>
  <c r="Y21" i="32" s="1"/>
  <c r="Q67" i="32"/>
  <c r="S46" i="128"/>
  <c r="Q69" i="32" s="1"/>
  <c r="Q56" i="32"/>
  <c r="S38" i="127"/>
  <c r="Q57" i="32" s="1"/>
  <c r="Q75" i="32" s="1"/>
  <c r="Y44" i="125"/>
  <c r="W93" i="32" s="1"/>
  <c r="W105" i="32" s="1"/>
  <c r="W91" i="32"/>
  <c r="W103" i="32" s="1"/>
  <c r="X46" i="126"/>
  <c r="V33" i="32" s="1"/>
  <c r="V36" i="32" s="1"/>
  <c r="V32" i="32"/>
  <c r="T80" i="32"/>
  <c r="V48" i="134"/>
  <c r="T81" i="32" s="1"/>
  <c r="U45" i="129"/>
  <c r="S21" i="32" s="1"/>
  <c r="S19" i="32"/>
  <c r="N19" i="32"/>
  <c r="P45" i="129"/>
  <c r="N21" i="32" s="1"/>
  <c r="L19" i="32"/>
  <c r="N45" i="129"/>
  <c r="L21" i="32" s="1"/>
  <c r="X67" i="32"/>
  <c r="Z46" i="128"/>
  <c r="X69" i="32" s="1"/>
  <c r="R67" i="32"/>
  <c r="R73" i="32" s="1"/>
  <c r="T46" i="128"/>
  <c r="R69" i="32" s="1"/>
  <c r="AB69" i="32" s="1"/>
  <c r="T89" i="32"/>
  <c r="V45" i="24"/>
  <c r="T90" i="32" s="1"/>
  <c r="T105" i="32" s="1"/>
  <c r="Z89" i="32"/>
  <c r="Z104" i="32" s="1"/>
  <c r="Z107" i="32" s="1"/>
  <c r="AB45" i="24"/>
  <c r="Z90" i="32" s="1"/>
  <c r="Z105" i="32" s="1"/>
  <c r="R91" i="32"/>
  <c r="T44" i="125"/>
  <c r="R93" i="32" s="1"/>
  <c r="R105" i="32" s="1"/>
  <c r="I91" i="32"/>
  <c r="AC20" i="125"/>
  <c r="AC44" i="125" s="1"/>
  <c r="K44" i="125"/>
  <c r="I93" i="32" s="1"/>
  <c r="I105" i="32" s="1"/>
  <c r="X51" i="95"/>
  <c r="V51" i="32" s="1"/>
  <c r="V54" i="32" s="1"/>
  <c r="V49" i="32"/>
  <c r="V52" i="32" s="1"/>
  <c r="X49" i="32"/>
  <c r="Z51" i="95"/>
  <c r="X51" i="32" s="1"/>
  <c r="R46" i="32"/>
  <c r="R52" i="32" s="1"/>
  <c r="T43" i="79"/>
  <c r="R48" i="32" s="1"/>
  <c r="Y46" i="32"/>
  <c r="Y52" i="32" s="1"/>
  <c r="AA43" i="79"/>
  <c r="Y48" i="32" s="1"/>
  <c r="U43" i="32"/>
  <c r="U52" i="32" s="1"/>
  <c r="W45" i="86"/>
  <c r="U45" i="32" s="1"/>
  <c r="U54" i="32" s="1"/>
  <c r="R50" i="32"/>
  <c r="R53" i="32" s="1"/>
  <c r="T51" i="95"/>
  <c r="R51" i="32" s="1"/>
  <c r="W62" i="32"/>
  <c r="W74" i="32" s="1"/>
  <c r="Y43" i="108"/>
  <c r="W63" i="32" s="1"/>
  <c r="L58" i="32"/>
  <c r="L73" i="32" s="1"/>
  <c r="N41" i="114"/>
  <c r="L60" i="32" s="1"/>
  <c r="L82" i="32"/>
  <c r="N49" i="110"/>
  <c r="L84" i="32" s="1"/>
  <c r="Q50" i="32"/>
  <c r="Q53" i="32" s="1"/>
  <c r="S51" i="95"/>
  <c r="Q51" i="32" s="1"/>
  <c r="P43" i="79"/>
  <c r="N48" i="32" s="1"/>
  <c r="N47" i="32"/>
  <c r="N53" i="32" s="1"/>
  <c r="Z64" i="32"/>
  <c r="Z73" i="32" s="1"/>
  <c r="AB44" i="117"/>
  <c r="Z66" i="32" s="1"/>
  <c r="Y64" i="32"/>
  <c r="Y73" i="32" s="1"/>
  <c r="AA44" i="117"/>
  <c r="Y66" i="32" s="1"/>
  <c r="R59" i="32"/>
  <c r="R74" i="32" s="1"/>
  <c r="T41" i="114"/>
  <c r="R60" i="32" s="1"/>
  <c r="L74" i="32"/>
  <c r="W25" i="32"/>
  <c r="Y53" i="49"/>
  <c r="W27" i="32" s="1"/>
  <c r="W22" i="32"/>
  <c r="Y46" i="84"/>
  <c r="W24" i="32" s="1"/>
  <c r="Y22" i="32"/>
  <c r="AA46" i="84"/>
  <c r="Y24" i="32" s="1"/>
  <c r="L88" i="32"/>
  <c r="N45" i="24"/>
  <c r="L90" i="32" s="1"/>
  <c r="Z40" i="32"/>
  <c r="Z52" i="32" s="1"/>
  <c r="AB51" i="50"/>
  <c r="Z42" i="32" s="1"/>
  <c r="Z54" i="32" s="1"/>
  <c r="P47" i="32"/>
  <c r="P53" i="32" s="1"/>
  <c r="R43" i="79"/>
  <c r="P48" i="32" s="1"/>
  <c r="N22" i="32"/>
  <c r="P46" i="84"/>
  <c r="N24" i="32" s="1"/>
  <c r="N36" i="32" s="1"/>
  <c r="J25" i="32"/>
  <c r="L53" i="49"/>
  <c r="J27" i="32" s="1"/>
  <c r="J22" i="32"/>
  <c r="L46" i="84"/>
  <c r="J24" i="32" s="1"/>
  <c r="P70" i="32"/>
  <c r="P73" i="32" s="1"/>
  <c r="R48" i="87"/>
  <c r="P72" i="32" s="1"/>
  <c r="P75" i="32" s="1"/>
  <c r="J75" i="32"/>
  <c r="AB38" i="127"/>
  <c r="Z57" i="32" s="1"/>
  <c r="Z75" i="32" s="1"/>
  <c r="M87" i="32"/>
  <c r="AB78" i="32"/>
  <c r="Q105" i="32"/>
  <c r="T49" i="110"/>
  <c r="R84" i="32" s="1"/>
  <c r="AB99" i="32"/>
  <c r="S87" i="32"/>
  <c r="AC52" i="117"/>
  <c r="S43" i="79"/>
  <c r="Q48" i="32" s="1"/>
  <c r="Q54" i="32" s="1"/>
  <c r="Q46" i="32"/>
  <c r="Q52" i="32" s="1"/>
  <c r="K43" i="79"/>
  <c r="I48" i="32" s="1"/>
  <c r="I47" i="32"/>
  <c r="J13" i="32"/>
  <c r="L47" i="113"/>
  <c r="J15" i="32" s="1"/>
  <c r="AB15" i="32" s="1"/>
  <c r="AB37" i="32"/>
  <c r="U65" i="32"/>
  <c r="U74" i="32" s="1"/>
  <c r="W44" i="117"/>
  <c r="U66" i="32" s="1"/>
  <c r="Y14" i="32"/>
  <c r="AA47" i="113"/>
  <c r="Y15" i="32" s="1"/>
  <c r="S64" i="32"/>
  <c r="S73" i="32" s="1"/>
  <c r="U44" i="117"/>
  <c r="S66" i="32" s="1"/>
  <c r="S75" i="32" s="1"/>
  <c r="O64" i="32"/>
  <c r="O73" i="32" s="1"/>
  <c r="Q44" i="117"/>
  <c r="O66" i="32" s="1"/>
  <c r="M22" i="32"/>
  <c r="O46" i="84"/>
  <c r="M24" i="32" s="1"/>
  <c r="N46" i="84"/>
  <c r="L24" i="32" s="1"/>
  <c r="L22" i="32"/>
  <c r="Z22" i="32"/>
  <c r="Z34" i="32" s="1"/>
  <c r="AB46" i="84"/>
  <c r="Z24" i="32" s="1"/>
  <c r="Z36" i="32" s="1"/>
  <c r="P48" i="87"/>
  <c r="N72" i="32" s="1"/>
  <c r="N70" i="32"/>
  <c r="P105" i="32"/>
  <c r="K43" i="108"/>
  <c r="I63" i="32" s="1"/>
  <c r="J35" i="32"/>
  <c r="J107" i="32" s="1"/>
  <c r="Y75" i="32"/>
  <c r="U75" i="32"/>
  <c r="K75" i="32"/>
  <c r="W73" i="32"/>
  <c r="AB14" i="32"/>
  <c r="R87" i="32"/>
  <c r="J105" i="32"/>
  <c r="I35" i="32"/>
  <c r="AB65" i="32"/>
  <c r="P85" i="32"/>
  <c r="AC32" i="51"/>
  <c r="AC69" i="51" s="1"/>
  <c r="I54" i="32"/>
  <c r="AB10" i="32"/>
  <c r="R103" i="32"/>
  <c r="AA51" i="95"/>
  <c r="Y51" i="32" s="1"/>
  <c r="Q45" i="86"/>
  <c r="O45" i="32" s="1"/>
  <c r="V106" i="32" l="1"/>
  <c r="AB79" i="32"/>
  <c r="AB40" i="32"/>
  <c r="U107" i="32"/>
  <c r="L87" i="32"/>
  <c r="AB12" i="32"/>
  <c r="Q35" i="32"/>
  <c r="P103" i="32"/>
  <c r="S54" i="32"/>
  <c r="T54" i="32"/>
  <c r="AB18" i="32"/>
  <c r="AB16" i="32"/>
  <c r="AB27" i="32"/>
  <c r="P54" i="32"/>
  <c r="L105" i="32"/>
  <c r="N54" i="32"/>
  <c r="AB38" i="32"/>
  <c r="P35" i="32"/>
  <c r="AB72" i="32"/>
  <c r="Y35" i="32"/>
  <c r="Y107" i="32" s="1"/>
  <c r="O54" i="32"/>
  <c r="P107" i="32"/>
  <c r="W34" i="32"/>
  <c r="R75" i="32"/>
  <c r="T104" i="32"/>
  <c r="X73" i="32"/>
  <c r="Q73" i="32"/>
  <c r="T34" i="32"/>
  <c r="T106" i="32" s="1"/>
  <c r="N35" i="32"/>
  <c r="AB30" i="32"/>
  <c r="AB76" i="32"/>
  <c r="L34" i="32"/>
  <c r="X107" i="32"/>
  <c r="W53" i="32"/>
  <c r="Z85" i="32"/>
  <c r="I36" i="32"/>
  <c r="U106" i="32"/>
  <c r="AB67" i="32"/>
  <c r="AB70" i="32"/>
  <c r="Y36" i="32"/>
  <c r="J34" i="32"/>
  <c r="AB25" i="32"/>
  <c r="L75" i="32"/>
  <c r="W75" i="32"/>
  <c r="T87" i="32"/>
  <c r="AB87" i="32" s="1"/>
  <c r="J36" i="32"/>
  <c r="AB42" i="32"/>
  <c r="AB48" i="32"/>
  <c r="L36" i="32"/>
  <c r="M36" i="32"/>
  <c r="AB66" i="32"/>
  <c r="N107" i="32"/>
  <c r="N123" i="32" s="1"/>
  <c r="R107" i="32"/>
  <c r="Y54" i="32"/>
  <c r="R54" i="32"/>
  <c r="AB93" i="32"/>
  <c r="AB26" i="32"/>
  <c r="X54" i="32"/>
  <c r="K106" i="32"/>
  <c r="K122" i="32" s="1"/>
  <c r="N133" i="32"/>
  <c r="R123" i="32"/>
  <c r="R133" i="32"/>
  <c r="K132" i="32"/>
  <c r="K108" i="32"/>
  <c r="AB105" i="32"/>
  <c r="J123" i="32"/>
  <c r="J133" i="32"/>
  <c r="Z106" i="32"/>
  <c r="Z108" i="32" s="1"/>
  <c r="AB47" i="32"/>
  <c r="I53" i="32"/>
  <c r="AB59" i="32"/>
  <c r="AB32" i="32"/>
  <c r="V35" i="32"/>
  <c r="V107" i="32" s="1"/>
  <c r="V108" i="32" s="1"/>
  <c r="Y34" i="32"/>
  <c r="Y106" i="32" s="1"/>
  <c r="M34" i="32"/>
  <c r="M106" i="32" s="1"/>
  <c r="J54" i="32"/>
  <c r="AB51" i="32"/>
  <c r="AB46" i="32"/>
  <c r="AB13" i="32"/>
  <c r="AB45" i="32"/>
  <c r="AB64" i="32"/>
  <c r="K123" i="32"/>
  <c r="K133" i="32"/>
  <c r="AB89" i="32"/>
  <c r="S35" i="32"/>
  <c r="S107" i="32" s="1"/>
  <c r="L53" i="32"/>
  <c r="L107" i="32" s="1"/>
  <c r="AB50" i="32"/>
  <c r="AB22" i="32"/>
  <c r="O106" i="32"/>
  <c r="S34" i="32"/>
  <c r="S106" i="32" s="1"/>
  <c r="AB7" i="32"/>
  <c r="N75" i="32"/>
  <c r="AB60" i="32"/>
  <c r="AB33" i="32"/>
  <c r="AB21" i="32"/>
  <c r="W36" i="32"/>
  <c r="AB84" i="32"/>
  <c r="AB57" i="32"/>
  <c r="U108" i="32"/>
  <c r="P133" i="32"/>
  <c r="P123" i="32"/>
  <c r="I107" i="32"/>
  <c r="I75" i="32"/>
  <c r="AB63" i="32"/>
  <c r="L103" i="32"/>
  <c r="AB88" i="32"/>
  <c r="W106" i="32"/>
  <c r="L85" i="32"/>
  <c r="AB85" i="32" s="1"/>
  <c r="AB82" i="32"/>
  <c r="AB91" i="32"/>
  <c r="I103" i="32"/>
  <c r="N34" i="32"/>
  <c r="AB80" i="32"/>
  <c r="T86" i="32"/>
  <c r="T107" i="32" s="1"/>
  <c r="Q74" i="32"/>
  <c r="AB74" i="32" s="1"/>
  <c r="AB56" i="32"/>
  <c r="AB49" i="32"/>
  <c r="J52" i="32"/>
  <c r="Q106" i="32"/>
  <c r="R106" i="32"/>
  <c r="M133" i="32"/>
  <c r="M123" i="32"/>
  <c r="P106" i="32"/>
  <c r="AB62" i="32"/>
  <c r="X52" i="32"/>
  <c r="X106" i="32" s="1"/>
  <c r="X108" i="32" s="1"/>
  <c r="AB81" i="32"/>
  <c r="AB24" i="32"/>
  <c r="S36" i="32"/>
  <c r="N73" i="32"/>
  <c r="J73" i="32"/>
  <c r="AB58" i="32"/>
  <c r="AB92" i="32"/>
  <c r="O104" i="32"/>
  <c r="O107" i="32" s="1"/>
  <c r="X75" i="32"/>
  <c r="AB31" i="32"/>
  <c r="AB19" i="32"/>
  <c r="I34" i="32"/>
  <c r="N103" i="32"/>
  <c r="AB97" i="32"/>
  <c r="W35" i="32"/>
  <c r="W107" i="32" s="1"/>
  <c r="AB8" i="32"/>
  <c r="AB43" i="32"/>
  <c r="AB83" i="32"/>
  <c r="Y108" i="32" l="1"/>
  <c r="T108" i="32"/>
  <c r="AB36" i="32"/>
  <c r="AB54" i="32"/>
  <c r="AB73" i="32"/>
  <c r="I106" i="32"/>
  <c r="AB34" i="32"/>
  <c r="O133" i="32"/>
  <c r="O123" i="32"/>
  <c r="AB104" i="32"/>
  <c r="Q122" i="32"/>
  <c r="Q132" i="32"/>
  <c r="AB52" i="32"/>
  <c r="N106" i="32"/>
  <c r="AB35" i="32"/>
  <c r="O132" i="32"/>
  <c r="O122" i="32"/>
  <c r="O108" i="32"/>
  <c r="Q107" i="32"/>
  <c r="Q108" i="32" s="1"/>
  <c r="S123" i="32"/>
  <c r="S133" i="32"/>
  <c r="AB86" i="32"/>
  <c r="K124" i="32"/>
  <c r="K134" i="32"/>
  <c r="P108" i="32"/>
  <c r="P122" i="32"/>
  <c r="P132" i="32"/>
  <c r="R122" i="32"/>
  <c r="R108" i="32"/>
  <c r="R132" i="32"/>
  <c r="AB103" i="32"/>
  <c r="W108" i="32"/>
  <c r="AB75" i="32"/>
  <c r="AB107" i="32"/>
  <c r="AB123" i="32" s="1"/>
  <c r="I133" i="32"/>
  <c r="I123" i="32"/>
  <c r="L106" i="32"/>
  <c r="S108" i="32"/>
  <c r="S132" i="32"/>
  <c r="S122" i="32"/>
  <c r="L133" i="32"/>
  <c r="L123" i="32"/>
  <c r="M122" i="32"/>
  <c r="M108" i="32"/>
  <c r="M132" i="32"/>
  <c r="AB53" i="32"/>
  <c r="J106" i="32"/>
  <c r="Q124" i="32" l="1"/>
  <c r="Q134" i="32"/>
  <c r="M134" i="32"/>
  <c r="M124" i="32"/>
  <c r="S124" i="32"/>
  <c r="S134" i="32"/>
  <c r="O124" i="32"/>
  <c r="O134" i="32"/>
  <c r="N108" i="32"/>
  <c r="N122" i="32"/>
  <c r="N132" i="32"/>
  <c r="J108" i="32"/>
  <c r="J122" i="32"/>
  <c r="J132" i="32"/>
  <c r="L122" i="32"/>
  <c r="L132" i="32"/>
  <c r="L108" i="32"/>
  <c r="R134" i="32"/>
  <c r="R124" i="32"/>
  <c r="P124" i="32"/>
  <c r="P134" i="32"/>
  <c r="Q133" i="32"/>
  <c r="AB133" i="32" s="1"/>
  <c r="Q123" i="32"/>
  <c r="I122" i="32"/>
  <c r="I132" i="32"/>
  <c r="I108" i="32"/>
  <c r="AB106" i="32"/>
  <c r="AB122" i="32" s="1"/>
  <c r="AB132" i="32" l="1"/>
  <c r="J134" i="32"/>
  <c r="J124" i="32"/>
  <c r="I124" i="32"/>
  <c r="AB108" i="32"/>
  <c r="AB124" i="32" s="1"/>
  <c r="I134" i="32"/>
  <c r="L124" i="32"/>
  <c r="L134" i="32"/>
  <c r="N124" i="32"/>
  <c r="N134" i="32"/>
  <c r="AB134" i="32" l="1"/>
</calcChain>
</file>

<file path=xl/sharedStrings.xml><?xml version="1.0" encoding="utf-8"?>
<sst xmlns="http://schemas.openxmlformats.org/spreadsheetml/2006/main" count="4278" uniqueCount="384">
  <si>
    <t>Форма навчання</t>
  </si>
  <si>
    <t>Курс</t>
  </si>
  <si>
    <t>(підпис)</t>
  </si>
  <si>
    <t>Спеціальність</t>
  </si>
  <si>
    <t>ІІ семестр</t>
  </si>
  <si>
    <t>"___" ____________ 20 ____ р.</t>
  </si>
  <si>
    <t>З</t>
  </si>
  <si>
    <t>В</t>
  </si>
  <si>
    <t>Назва дисципліни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</si>
  <si>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</si>
  <si>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</si>
  <si>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</si>
  <si>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</si>
  <si>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Група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</si>
  <si>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</si>
  <si>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</si>
  <si>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</si>
  <si>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</si>
  <si>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</si>
  <si>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</si>
  <si>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</si>
  <si>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</si>
  <si>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</si>
  <si>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</si>
  <si>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</si>
  <si>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</si>
  <si>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</si>
  <si>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</si>
  <si>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</si>
  <si>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</si>
  <si>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</si>
  <si>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</si>
  <si>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</si>
  <si>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 семестр</t>
  </si>
  <si>
    <t>ПІБ</t>
  </si>
  <si>
    <t>Разом (заочна форма)</t>
  </si>
  <si>
    <t>Разом (вечірня форма)</t>
  </si>
  <si>
    <t>Асп.</t>
  </si>
  <si>
    <t>Керівництво стажуванням на ФПК</t>
  </si>
  <si>
    <t>Разом (інше)</t>
  </si>
  <si>
    <t>Усього за 1 семестр</t>
  </si>
  <si>
    <t>Разом (денна форма)</t>
  </si>
  <si>
    <t>Підготовче відділення для іноземців</t>
  </si>
  <si>
    <t>Усього за 2 семестр</t>
  </si>
  <si>
    <t>Усього за рік</t>
  </si>
  <si>
    <t>Факультет</t>
  </si>
  <si>
    <t>7</t>
  </si>
  <si>
    <t>Рік</t>
  </si>
  <si>
    <t>Всього за доцентами</t>
  </si>
  <si>
    <t>Всього за доцентами-суміс.</t>
  </si>
  <si>
    <t>старший викладач</t>
  </si>
  <si>
    <t>Разом за кафедрою</t>
  </si>
  <si>
    <t>Шевченко Тетяна Миколаївна</t>
  </si>
  <si>
    <t>Лацинська Світлана Анатоліївна</t>
  </si>
  <si>
    <t>Дикленко Тетяна Вікторівна</t>
  </si>
  <si>
    <t>Говоруха Олена Юріївна</t>
  </si>
  <si>
    <r>
      <t>Виконавець __________________________</t>
    </r>
    <r>
      <rPr>
        <sz val="11"/>
        <rFont val="Times New Roman"/>
        <family val="1"/>
        <charset val="204"/>
      </rPr>
      <t>Рожнева І.Л.</t>
    </r>
  </si>
  <si>
    <t>доцент кафедри, к.м.н., доцент</t>
  </si>
  <si>
    <r>
      <t>Виконавець ________________________</t>
    </r>
    <r>
      <rPr>
        <sz val="11"/>
        <rFont val="Times New Roman"/>
        <family val="1"/>
        <charset val="204"/>
      </rPr>
      <t>Рожнева І.Л.</t>
    </r>
  </si>
  <si>
    <r>
      <t>Виконавець ________________________</t>
    </r>
    <r>
      <rPr>
        <sz val="11"/>
        <rFont val="Times New Roman"/>
        <family val="1"/>
        <charset val="204"/>
      </rPr>
      <t xml:space="preserve"> Рожнева І.Л.</t>
    </r>
  </si>
  <si>
    <r>
      <t xml:space="preserve">Виконавець ________________________ </t>
    </r>
    <r>
      <rPr>
        <sz val="11"/>
        <rFont val="Times New Roman"/>
        <family val="1"/>
        <charset val="204"/>
      </rPr>
      <t>Рожнева І.Л.</t>
    </r>
  </si>
  <si>
    <r>
      <t>Виконавець ____________________</t>
    </r>
    <r>
      <rPr>
        <sz val="11"/>
        <rFont val="Times New Roman"/>
        <family val="1"/>
        <charset val="204"/>
      </rPr>
      <t>Рожнева І.Л.</t>
    </r>
  </si>
  <si>
    <t>старший викладач кафедри</t>
  </si>
  <si>
    <t>Комплексні кваліфікаційні екзамени</t>
  </si>
  <si>
    <t>"___" __________ 20 ____ р.</t>
  </si>
  <si>
    <t>доцент, к.м.н.</t>
  </si>
  <si>
    <t>ДНІПРОВСЬКИЙ НАЦІОНАЛЬНИЙ УНІВЕРСИТЕТ ІМЕНІ ОЛЕСЯ ГОНЧАРА</t>
  </si>
  <si>
    <t>Воронкова Ольга Сергіївна</t>
  </si>
  <si>
    <t>Вінніков Альберт Іванович</t>
  </si>
  <si>
    <t>проф.,д.біол.н.</t>
  </si>
  <si>
    <t>Останіна Тетяна Георгієвна</t>
  </si>
  <si>
    <t/>
  </si>
  <si>
    <r>
      <t>Виконавець ______________</t>
    </r>
    <r>
      <rPr>
        <sz val="11"/>
        <rFont val="Times New Roman"/>
        <family val="1"/>
        <charset val="204"/>
      </rPr>
      <t>Рожнева І.Л.</t>
    </r>
  </si>
  <si>
    <t xml:space="preserve">    </t>
  </si>
  <si>
    <t>доцент, к.мед.н.</t>
  </si>
  <si>
    <t>Фаузі Єлізавета Сергіївна</t>
  </si>
  <si>
    <t xml:space="preserve">  </t>
  </si>
  <si>
    <t>доцент, к.м.н., доц.</t>
  </si>
  <si>
    <t>Розподіл навчального навантаження між викладачами кафедри загальної медицини з курсом фізичної терапії</t>
  </si>
  <si>
    <t>Розподіл навчального навантаження між викладачами  кафедри загальної медицини з курсом фізичної терапії</t>
  </si>
  <si>
    <t>проф., д.мед.н.</t>
  </si>
  <si>
    <t>Ратчик Вадим Михайлович</t>
  </si>
  <si>
    <t>2 семестр</t>
  </si>
  <si>
    <t>Снісар Олена Сергіївна</t>
  </si>
  <si>
    <t>Шендрик Любов Михайлівна</t>
  </si>
  <si>
    <t>проф.,             д-р біол.н.</t>
  </si>
  <si>
    <r>
      <t>Виконавець ___________________</t>
    </r>
    <r>
      <rPr>
        <sz val="11"/>
        <rFont val="Times New Roman"/>
        <family val="1"/>
        <charset val="204"/>
      </rPr>
      <t>Ірина  РОЖНЕВА</t>
    </r>
  </si>
  <si>
    <t>атестааційні   екзамени</t>
  </si>
  <si>
    <t>кваліфікаційні  роботи</t>
  </si>
  <si>
    <t xml:space="preserve">           </t>
  </si>
  <si>
    <t>3</t>
  </si>
  <si>
    <t xml:space="preserve">І семестр </t>
  </si>
  <si>
    <t>за рік</t>
  </si>
  <si>
    <t>Румілов Денис Олександрович</t>
  </si>
  <si>
    <t>Д</t>
  </si>
  <si>
    <t>ДК</t>
  </si>
  <si>
    <t>РД</t>
  </si>
  <si>
    <t>Медична біологія</t>
  </si>
  <si>
    <t>Основи наукових досліджень</t>
  </si>
  <si>
    <t>Клінічна лабораторна діагностика</t>
  </si>
  <si>
    <t>Клінічна біохімія</t>
  </si>
  <si>
    <t>Гігієна з гігієнічною експертизою</t>
  </si>
  <si>
    <t>Онкологія з оцінкою результатів досліджень</t>
  </si>
  <si>
    <t>Клінічна оцінка лабораторних досліджень</t>
  </si>
  <si>
    <t>Клінічна патогістологія</t>
  </si>
  <si>
    <t>Клінічна імунологія та алергологія</t>
  </si>
  <si>
    <t>Цитологічна діагностика</t>
  </si>
  <si>
    <t>1</t>
  </si>
  <si>
    <t>РМ</t>
  </si>
  <si>
    <t>РФ</t>
  </si>
  <si>
    <t>кваліфікаційні роботи</t>
  </si>
  <si>
    <t>Система управління якістю лабораторних досліджень</t>
  </si>
  <si>
    <r>
      <t xml:space="preserve">доцент, канд. мед. наук, доц. </t>
    </r>
    <r>
      <rPr>
        <sz val="9"/>
        <color indexed="10"/>
        <rFont val="Times New Roman"/>
        <family val="1"/>
        <charset val="204"/>
      </rPr>
      <t/>
    </r>
  </si>
  <si>
    <t>Разом (заочна / дистанц. форма)</t>
  </si>
  <si>
    <t>Разом (дистанц. / заочна форма)</t>
  </si>
  <si>
    <t>Разом (дистанц./заочна форма)</t>
  </si>
  <si>
    <t>зав. кафедри, доктор біол. наук, проф.</t>
  </si>
  <si>
    <t>Медична статистика</t>
  </si>
  <si>
    <t>РД-21</t>
  </si>
  <si>
    <t>РД-22у</t>
  </si>
  <si>
    <t>Мікробіологія, вірусологія та імунологія з мікробіологічною діагностикою</t>
  </si>
  <si>
    <t>Всього за проф.</t>
  </si>
  <si>
    <t>2м</t>
  </si>
  <si>
    <t>доцент, канд. мед.наук, доц.</t>
  </si>
  <si>
    <t>професор, д-р мед.наук, проф.</t>
  </si>
  <si>
    <t>1м</t>
  </si>
  <si>
    <t>доцент, канд. мед.наук, доцент</t>
  </si>
  <si>
    <t>"___" ____________ 2023 р.</t>
  </si>
  <si>
    <t>доцент, канд. мед.наук</t>
  </si>
  <si>
    <t>доц., канд. мед. наук</t>
  </si>
  <si>
    <t>Фаузі Єлизавета Сергіївна</t>
  </si>
  <si>
    <t>старший викл.</t>
  </si>
  <si>
    <t>РМ-23</t>
  </si>
  <si>
    <t>РД-23</t>
  </si>
  <si>
    <t>РФ-23</t>
  </si>
  <si>
    <t>Анатомія людини з клінічними аспектами</t>
  </si>
  <si>
    <t>Техніка лабораторних робіт</t>
  </si>
  <si>
    <t>РМ-23м</t>
  </si>
  <si>
    <t>РД-23м</t>
  </si>
  <si>
    <t>РМ-22</t>
  </si>
  <si>
    <t>Патофізіологія</t>
  </si>
  <si>
    <t>РФ-22</t>
  </si>
  <si>
    <t>РМ-21</t>
  </si>
  <si>
    <t>Основи медсестринства</t>
  </si>
  <si>
    <t>Клінічне медсестринство в хірургії</t>
  </si>
  <si>
    <t>Клінічне медсестринство в педіатрії</t>
  </si>
  <si>
    <t>Медсестринсво в сімейній медиціні</t>
  </si>
  <si>
    <t>Медсестринство в псіхіатрії</t>
  </si>
  <si>
    <t>РС</t>
  </si>
  <si>
    <t>Фізіологія рухової активності</t>
  </si>
  <si>
    <t>РФ-21</t>
  </si>
  <si>
    <t>Загальна хірургія та долікарська медична допомога</t>
  </si>
  <si>
    <t>Педіатрія</t>
  </si>
  <si>
    <t>Внутрішня медицина</t>
  </si>
  <si>
    <t>Ортопедія та травматологія</t>
  </si>
  <si>
    <t>Дц</t>
  </si>
  <si>
    <t>РЕ</t>
  </si>
  <si>
    <t>Клінічне медсестринство у внутрішній медицині</t>
  </si>
  <si>
    <t>Медсестринство при невідкладних станах та в медицині катастроф</t>
  </si>
  <si>
    <t>Основи дієтології та дієтотерапії в медсестринстві</t>
  </si>
  <si>
    <t>Організація охорони здоров’я в медсестринстві</t>
  </si>
  <si>
    <t>Методологія та організація наукових досліджень</t>
  </si>
  <si>
    <t>Методика викладання фахових дисциплін у вищій школі</t>
  </si>
  <si>
    <t>Сімейна медицина</t>
  </si>
  <si>
    <t>Медсестринство в хірургії</t>
  </si>
  <si>
    <t>Медсестринство  в педіатрії</t>
  </si>
  <si>
    <t>Медсестринство у внутрішній медицині</t>
  </si>
  <si>
    <t>Клінічна фармакокінетика та фармакодинаміка</t>
  </si>
  <si>
    <t>Основи медичних знань</t>
  </si>
  <si>
    <t>БП</t>
  </si>
  <si>
    <t>Історія медицини</t>
  </si>
  <si>
    <t>Фізіологія людини з клінічними аспектами</t>
  </si>
  <si>
    <t>Громадське здоров'я</t>
  </si>
  <si>
    <t>Догляд за хворими та маніпуляційна техніка</t>
  </si>
  <si>
    <t>Клінічна генетика</t>
  </si>
  <si>
    <t>Медсестринство в інфекційних хворобах</t>
  </si>
  <si>
    <t>Фармакологія та медична рецептура</t>
  </si>
  <si>
    <t>Оздоровчо-рекреакційна рухова активність</t>
  </si>
  <si>
    <t>Основи загального та лікувального масажу</t>
  </si>
  <si>
    <t>Фізична терапія та ерготерапія дитячого віку</t>
  </si>
  <si>
    <t>1у</t>
  </si>
  <si>
    <t>Виробнича практика 3</t>
  </si>
  <si>
    <t>Виробнича: з фізичної терапії</t>
  </si>
  <si>
    <t>Виробнича: з фізичної терапії (без відриву від теоретичного навчання)</t>
  </si>
  <si>
    <t>РМ-22м</t>
  </si>
  <si>
    <t>Основи ерготерапії</t>
  </si>
  <si>
    <t>Фізична терапія та ерготерапія при захворюваннях внутрішніх органів</t>
  </si>
  <si>
    <t>Біохімія патологічних процесів</t>
  </si>
  <si>
    <t>Вплив ліків на лабораторні показники</t>
  </si>
  <si>
    <t>Санітарно-гігієнічна експертиза</t>
  </si>
  <si>
    <t>Соціальна медицина</t>
  </si>
  <si>
    <t>Соціальна медицина та гігієна</t>
  </si>
  <si>
    <t>Клінічне медсестринство в професійній патології</t>
  </si>
  <si>
    <t>Основи курортології та фізіотерапії</t>
  </si>
  <si>
    <t>Клінічна патофізіологія</t>
  </si>
  <si>
    <t>Анестезіологія та реанімація у медсестринстві</t>
  </si>
  <si>
    <t>Медична та соціальна реабілітація у медсестринстві</t>
  </si>
  <si>
    <t>Судова медицина</t>
  </si>
  <si>
    <t>Неврологія</t>
  </si>
  <si>
    <t>РМм</t>
  </si>
  <si>
    <t>Кваліфікаційна робота (ЕК)</t>
  </si>
  <si>
    <t>Кваліфікаційна робота (керівництво)</t>
  </si>
  <si>
    <t>Практично-орієнтований іспит</t>
  </si>
  <si>
    <t>4</t>
  </si>
  <si>
    <t>Кваліфікаційні роботи</t>
  </si>
  <si>
    <t>кваліфікаційніі роботи</t>
  </si>
  <si>
    <t>проф., д-р мед. наук</t>
  </si>
  <si>
    <t>доцент, канд. мед. наук</t>
  </si>
  <si>
    <t>Вінник Олексій Олександрович</t>
  </si>
  <si>
    <t>Всього за ст. викл.-суміс.</t>
  </si>
  <si>
    <t>Бадюл Павло Олександрович</t>
  </si>
  <si>
    <t>Бадюл Павло Олексійович</t>
  </si>
  <si>
    <t>професор,           д-р мед.наук, професор</t>
  </si>
  <si>
    <t>професор,               д-р мед.наук, професор</t>
  </si>
  <si>
    <t>доцент кафедри, к.мед.н.</t>
  </si>
  <si>
    <t>старший викладач сум.</t>
  </si>
  <si>
    <t>доцент, канд.мед. наук</t>
  </si>
  <si>
    <t>5</t>
  </si>
  <si>
    <t>Клінічне медсестринство в сімейній медицині</t>
  </si>
  <si>
    <t>РФ-24</t>
  </si>
  <si>
    <t>Воронкова Юлія Сергіївна</t>
  </si>
  <si>
    <t>канд .біол. наук, доц.</t>
  </si>
  <si>
    <t>РД-24</t>
  </si>
  <si>
    <t>РМ-24</t>
  </si>
  <si>
    <t>ДК-24</t>
  </si>
  <si>
    <t>Пропедевтика внутрішньої медицини</t>
  </si>
  <si>
    <t>38</t>
  </si>
  <si>
    <t xml:space="preserve">Медико - соціальні основи здоров'я </t>
  </si>
  <si>
    <t>РС-23</t>
  </si>
  <si>
    <t>Пропедевтика педіатрії</t>
  </si>
  <si>
    <t>45</t>
  </si>
  <si>
    <t>8</t>
  </si>
  <si>
    <t>РДу</t>
  </si>
  <si>
    <t>РДу-22</t>
  </si>
  <si>
    <t>Дерматологія, венерологія з оцінкою результатів досліджень</t>
  </si>
  <si>
    <t>Інфекційні хвороби та епідеміологія з оцінкою результатів досліджень</t>
  </si>
  <si>
    <t>Медсестринство в сімейній медицині</t>
  </si>
  <si>
    <t>РД-24м</t>
  </si>
  <si>
    <t>Практика виробнича переддипломна</t>
  </si>
  <si>
    <t>1у-14-105 Немедикаментозне оздоровлення</t>
  </si>
  <si>
    <t>1-224-1 Основи лабораторного аналізу</t>
  </si>
  <si>
    <t>1-227-1 Основи універсального дизайну та адаптаційних технологій у фізичній терапії, ерготерапії</t>
  </si>
  <si>
    <t>1-ф14-2 Основи валеології</t>
  </si>
  <si>
    <t>С</t>
  </si>
  <si>
    <t>2у-14-61 Гігієна харчування</t>
  </si>
  <si>
    <t>Реу</t>
  </si>
  <si>
    <t>РЕ-24у</t>
  </si>
  <si>
    <t>РЕу</t>
  </si>
  <si>
    <t>РМ-24м</t>
  </si>
  <si>
    <t xml:space="preserve">Патологічна анатомія </t>
  </si>
  <si>
    <t>Діагностика і моніторинг стану здоров'я дитини</t>
  </si>
  <si>
    <t>Навчальна практика: навчальна</t>
  </si>
  <si>
    <t xml:space="preserve">Патоморфологія </t>
  </si>
  <si>
    <t>Навчальна практика з основ медсестринства</t>
  </si>
  <si>
    <t>Внутрішня медицина з оцінкою результатів досліджень</t>
  </si>
  <si>
    <t>Педіатрія з оцінкою результатів досліджень</t>
  </si>
  <si>
    <t>Хірургія з оцінкою результатів досліджень</t>
  </si>
  <si>
    <t>Виробнича практика 1</t>
  </si>
  <si>
    <t>БС-23у</t>
  </si>
  <si>
    <t>Клінічне медсестринстов в педіатрії</t>
  </si>
  <si>
    <t>Виробнича практика: виробнича</t>
  </si>
  <si>
    <t>БП-22</t>
  </si>
  <si>
    <t>Практика виробнича з ерготерапії</t>
  </si>
  <si>
    <t>Медсестринство в онкології</t>
  </si>
  <si>
    <t>Практика виробнича: зі спеціальності</t>
  </si>
  <si>
    <t>9</t>
  </si>
  <si>
    <t>1-224-5 Спадкова патологія</t>
  </si>
  <si>
    <t>16</t>
  </si>
  <si>
    <t>1-224-6 Медична мікологія</t>
  </si>
  <si>
    <t>1-224-9 Профілактика хвороб цивілізації за стандартами доказової медицини</t>
  </si>
  <si>
    <t>1-ф14-6 Дієтичні консультації з елементами дієтотерапії</t>
  </si>
  <si>
    <t>1у-14-104 Дієтологія як складова здорового способу життя</t>
  </si>
  <si>
    <t>Практика виробнича: викладацька</t>
  </si>
  <si>
    <t>Практика виробнича: науково-дослідна</t>
  </si>
  <si>
    <t>Основи медичних знань з гігієною дітей та підлітків</t>
  </si>
  <si>
    <t>Інтегрований тестовий іспит «КРОК»</t>
  </si>
  <si>
    <t>Єдиний державний кваліфікаційний іспит</t>
  </si>
  <si>
    <t>Інтегрований тестовий іспит «Крок»</t>
  </si>
  <si>
    <t>РСу</t>
  </si>
  <si>
    <t>Гігієна та екологія</t>
  </si>
  <si>
    <t>Основи практичної діяльності у фізичній терапії та ерготерапії</t>
  </si>
  <si>
    <t>Біомеханіка з клінічною кінезіологією</t>
  </si>
  <si>
    <t>Фізична терапія та ерготерапія при захворюваннях нервової системи та рухового апарату</t>
  </si>
  <si>
    <t>Медсестринство в акушерстві та гінекології</t>
  </si>
  <si>
    <t>Акушерство та гінекологія</t>
  </si>
  <si>
    <t>Біологічна хімія рухової активності</t>
  </si>
  <si>
    <t>Доказова медицина та стандартизація медсестринської діяльності</t>
  </si>
  <si>
    <t xml:space="preserve">Етика та деонтологія </t>
  </si>
  <si>
    <t>1-ф14-4 Вікові особливості харчування</t>
  </si>
  <si>
    <t>Медсестринство   в паліативній та хоспісній  допомозі</t>
  </si>
  <si>
    <t>Динамічна анатомія</t>
  </si>
  <si>
    <t>Основи здорового способу життя та раціонального харчування</t>
  </si>
  <si>
    <t>Організація діяльності реабілітаційних закладів</t>
  </si>
  <si>
    <t>Клінічна мікробіологія та вірусологія</t>
  </si>
  <si>
    <t>Доказова медицина. Стандарти лабораторних досліджень</t>
  </si>
  <si>
    <t>Іноваційна діяльність та трансфер технологій в медсестринстві</t>
  </si>
  <si>
    <t>на 2024-2025 навчальний рік</t>
  </si>
  <si>
    <t xml:space="preserve"> 2024-2025 навчальний рік</t>
  </si>
  <si>
    <t xml:space="preserve">Обстеження та оціна стану здоров'я </t>
  </si>
  <si>
    <t>Основи догляду за хворими та неповноспроможними особами</t>
  </si>
  <si>
    <t>БСу</t>
  </si>
  <si>
    <t>6</t>
  </si>
  <si>
    <t xml:space="preserve">     </t>
  </si>
  <si>
    <t>Коваленко Євгенія Віталіївна</t>
  </si>
  <si>
    <t>старший викладач - сумісник</t>
  </si>
  <si>
    <t>Всього за ст. викладачами</t>
  </si>
  <si>
    <t>2</t>
  </si>
  <si>
    <t>10</t>
  </si>
  <si>
    <t>15</t>
  </si>
  <si>
    <t>Вальчук Сергій Іванович</t>
  </si>
  <si>
    <t>канд. мед. наук, доц.</t>
  </si>
  <si>
    <t xml:space="preserve">Ліцензійний інтегрований іспит «Крок» </t>
  </si>
  <si>
    <t>Харапонова Олена Борисівна</t>
  </si>
  <si>
    <t>Основи фізичної реабілітації та спортивної медицини</t>
  </si>
  <si>
    <t>Антонюк Степан Васильович</t>
  </si>
  <si>
    <t>1 сем.</t>
  </si>
  <si>
    <t>2 сем.</t>
  </si>
  <si>
    <t>Затверджено на засіданні кафедри загальної медицини з курсом фізичної терапії (протокол № 2   від 16.09.2024р.)</t>
  </si>
  <si>
    <t>проф. д-р біол. наук, проф.</t>
  </si>
  <si>
    <t>Затверджено на засіданні кафедри загальної медицини з курсом фізичної терапії (протокол №2 від 16.09.2024р.)</t>
  </si>
  <si>
    <t>Затверджено на засіданні кафедри загальної медицини з курсом фізичної терапії  (протокол №2 від 16.09.2024р.)</t>
  </si>
  <si>
    <t>Викон.____________________________Рожнева І.Л.</t>
  </si>
  <si>
    <t>2-223-3 Медсестринський діагноз</t>
  </si>
  <si>
    <t>1-227-2 Основи догляду за хворими та неповноспроможними особами</t>
  </si>
  <si>
    <t>2-224-5 Сучасні проблеми та наукові напрямки в охороні здоров'я</t>
  </si>
  <si>
    <t>проф.,д. біол. наук</t>
  </si>
  <si>
    <t>2-223-4 Громадське здоров`я та громадське медсестринство</t>
  </si>
  <si>
    <t>1-227-6 Основи травматології та ортопедії</t>
  </si>
  <si>
    <t>2-224-6 Антибіотики та раціональна антибіотикотерапія</t>
  </si>
  <si>
    <t>Затверджено на засіданні кафедри загальної медицини з курсом фізичної терапії (протокол № 2   від 16.09.2024р., зі змінами, протокол №3 від 7.10.2024)</t>
  </si>
  <si>
    <t>"___" ____________ 202__ р.</t>
  </si>
  <si>
    <t>проф.-сум.</t>
  </si>
  <si>
    <t>Павленко Світлана Євгеніївна</t>
  </si>
  <si>
    <t>ст.викл. сум.</t>
  </si>
  <si>
    <t>ст. викл. сум.</t>
  </si>
  <si>
    <t>доцент - сумісник</t>
  </si>
  <si>
    <t>доц. сумісник</t>
  </si>
  <si>
    <t>Шульгіна Наталія Федорівна</t>
  </si>
  <si>
    <t>проф.сум.</t>
  </si>
  <si>
    <t>доц., канд. мед.наук</t>
  </si>
  <si>
    <t>"___" ____________ 2025р.</t>
  </si>
  <si>
    <t>"___" ____________ 2025 р.</t>
  </si>
  <si>
    <t>Дудукіна Світлана Олександрівна</t>
  </si>
  <si>
    <t>Рачіба Ольга Олександрівна</t>
  </si>
  <si>
    <t>Іванець Ілля Сергійович</t>
  </si>
  <si>
    <t>доцент, канд. мед. наук,  доц.</t>
  </si>
  <si>
    <t>проф.сум.,           д-р біол.наук, професор</t>
  </si>
  <si>
    <t>Затверджено на засіданні кафедри загальної медицини з курсом фізичної терапії (протокол № 2   від 16.09.2024р., зі змінами, протокол №8 від 11.02.2025)</t>
  </si>
  <si>
    <r>
      <t>В.о. завідувача кафедри</t>
    </r>
    <r>
      <rPr>
        <sz val="11"/>
        <color indexed="8"/>
        <rFont val="Times New Roman"/>
        <family val="1"/>
        <charset val="204"/>
      </rPr>
      <t xml:space="preserve"> _________Світлана ЛАЦИНСЬКА</t>
    </r>
  </si>
  <si>
    <t>Затверджено на засіданні кафедри загальної медицини з курсом фізичної терапії (протокол №8 від 11.02.2025)</t>
  </si>
  <si>
    <t>Затверджено на засіданні кафедри загальної медицини з курсом фізичної терапії ( протокол №3 від 7.10.2024)</t>
  </si>
  <si>
    <t>Затверджено на засіданні кафедри загальної медицини з курсом фізичної терапії ( протокол №8 від 11.02.2025)</t>
  </si>
  <si>
    <r>
      <t>В.о.завідувача кафедри</t>
    </r>
    <r>
      <rPr>
        <sz val="11"/>
        <rFont val="Times New Roman"/>
        <family val="1"/>
        <charset val="204"/>
      </rPr>
      <t xml:space="preserve"> __________Лацинська С.А.</t>
    </r>
  </si>
  <si>
    <t>В.о.завідувача кафедри __________Лацинська С.А.</t>
  </si>
  <si>
    <t>"___" ____________ 202__р.</t>
  </si>
  <si>
    <t>в.о. зав.каф. 2 сем., доц., канд. мед. наук, доц.</t>
  </si>
  <si>
    <t>Затверджено на засіданні кафедри загальної медицини з курсом фізичної терапії ,(протокол №8 від 11.02.2025)</t>
  </si>
  <si>
    <t>Інше</t>
  </si>
  <si>
    <t>Розподіл ставок
по датам</t>
  </si>
  <si>
    <t>Розподіл навчального навантаження між викладачами кафедри загальної медицини з курсом фізичної терапії (РКД) на 2024-2025 навчальний рік</t>
  </si>
  <si>
    <t>зав.каф., д-р біол.наук, проф</t>
  </si>
  <si>
    <t>.по 27.01.25</t>
  </si>
  <si>
    <r>
      <t>проф., д-р біол. наук, проф.</t>
    </r>
    <r>
      <rPr>
        <b/>
        <sz val="8"/>
        <rFont val="Times New Roman"/>
        <family val="1"/>
        <charset val="204"/>
      </rPr>
      <t>з .</t>
    </r>
  </si>
  <si>
    <t>проф., д-р біол. наук, проф</t>
  </si>
  <si>
    <t>з 03.02.25</t>
  </si>
  <si>
    <t xml:space="preserve"> декан, проф., д-р біол наук, проф.</t>
  </si>
  <si>
    <t xml:space="preserve">проф.сум,       д-р мед.наук, проф. </t>
  </si>
  <si>
    <t>з 10.02.25</t>
  </si>
  <si>
    <t>1 семестр</t>
  </si>
  <si>
    <t xml:space="preserve"> з 23.09.2024 на 1 сем.</t>
  </si>
  <si>
    <t>доц., канд. біол. наук, доц.</t>
  </si>
  <si>
    <t xml:space="preserve">доцент, канд. мед. наук, доц. </t>
  </si>
  <si>
    <t xml:space="preserve">канд.мед. наук, доц. </t>
  </si>
  <si>
    <t>З 10.02.25</t>
  </si>
  <si>
    <t>З 03.02.25 переведена</t>
  </si>
  <si>
    <t>ст.викл.</t>
  </si>
  <si>
    <t>з 06.02.25</t>
  </si>
  <si>
    <t>ст. викл.сум</t>
  </si>
  <si>
    <t>ст. викл., сум</t>
  </si>
  <si>
    <t>ст. викл., сум.</t>
  </si>
  <si>
    <t xml:space="preserve">ст.викл., сум. </t>
  </si>
  <si>
    <t>З 03.02.2025</t>
  </si>
  <si>
    <t>з 25.02.25</t>
  </si>
  <si>
    <t>нпп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</si>
</sst>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1" x14ac:knownFonts="1">
    <font>
      <sz val="10"/>
      <name val="Arial"/>
    </font>
    <font>
      <sz val="9"/>
      <name val="Arial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1"/>
      <name val="Calibri"/>
      <family val="2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1"/>
      <color indexed="8"/>
      <name val="Calibri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Times New Roman Cyr"/>
      <family val="1"/>
      <charset val="204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i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color indexed="8"/>
      <name val="Arial"/>
      <family val="2"/>
      <charset val="204"/>
    </font>
    <font>
      <sz val="9"/>
      <color indexed="10"/>
      <name val="Times New Roman"/>
      <family val="1"/>
      <charset val="204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name val="Calibri"/>
      <family val="2"/>
      <charset val="204"/>
    </font>
    <font>
      <b/>
      <i/>
      <sz val="10"/>
      <name val="Times New Roman"/>
      <family val="1"/>
      <charset val="204"/>
    </font>
    <font>
      <sz val="8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2"/>
      <color rgb="FF002060"/>
      <name val="Calibri"/>
      <family val="2"/>
      <charset val="204"/>
    </font>
    <font>
      <b/>
      <sz val="11"/>
      <color rgb="FFFF0000"/>
      <name val="Arial"/>
      <family val="2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9" tint="-0.249977111117893"/>
      <name val="Times New Roman"/>
      <family val="1"/>
      <charset val="204"/>
    </font>
    <font>
      <b/>
      <i/>
      <sz val="11"/>
      <color rgb="FF002060"/>
      <name val="Calibri"/>
      <family val="2"/>
      <charset val="204"/>
    </font>
    <font>
      <sz val="11"/>
      <color theme="1"/>
      <name val="Times New Roman"/>
      <family val="1"/>
      <charset val="204"/>
    </font>
    <font>
      <sz val="10"/>
      <color theme="5" tint="-0.249977111117893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b/>
      <i/>
      <sz val="11"/>
      <color rgb="FFFF0000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9"/>
      <name val="Calibri"/>
      <family val="2"/>
      <charset val="204"/>
      <scheme val="minor"/>
    </font>
    <font>
      <sz val="9"/>
      <color indexed="8"/>
      <name val="Calibri"/>
      <family val="2"/>
      <charset val="204"/>
      <scheme val="minor"/>
    </font>
    <font>
      <sz val="9"/>
      <color rgb="FF002060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9"/>
      <color indexed="8"/>
      <name val="Calibri"/>
      <family val="2"/>
      <charset val="204"/>
      <scheme val="minor"/>
    </font>
    <font>
      <b/>
      <sz val="9"/>
      <color theme="8" tint="-0.249977111117893"/>
      <name val="Calibri"/>
      <family val="2"/>
      <charset val="204"/>
      <scheme val="minor"/>
    </font>
    <font>
      <b/>
      <sz val="9"/>
      <color rgb="FF00206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theme="9" tint="-0.499984740745262"/>
      <name val="Calibri"/>
      <family val="2"/>
      <charset val="204"/>
      <scheme val="minor"/>
    </font>
    <font>
      <sz val="9"/>
      <color theme="9" tint="-0.499984740745262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sz val="10"/>
      <name val="Arial Cyr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EEDD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</fills>
  <borders count="10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6">
    <xf numFmtId="0" fontId="0" fillId="0" borderId="0"/>
    <xf numFmtId="0" fontId="16" fillId="2" borderId="0" applyNumberFormat="0" applyBorder="0" applyAlignment="0" applyProtection="0"/>
    <xf numFmtId="0" fontId="16" fillId="4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3" borderId="0" applyNumberFormat="0" applyBorder="0" applyAlignment="0" applyProtection="0"/>
    <xf numFmtId="0" fontId="16" fillId="5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7" borderId="0" applyNumberFormat="0" applyBorder="0" applyAlignment="0" applyProtection="0"/>
    <xf numFmtId="0" fontId="16" fillId="9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8" fillId="5" borderId="1" applyNumberFormat="0" applyAlignment="0" applyProtection="0"/>
    <xf numFmtId="0" fontId="19" fillId="12" borderId="2" applyNumberFormat="0" applyAlignment="0" applyProtection="0"/>
    <xf numFmtId="0" fontId="20" fillId="12" borderId="1" applyNumberFormat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23" borderId="7" applyNumberFormat="0" applyAlignment="0" applyProtection="0"/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39" fillId="0" borderId="0"/>
    <xf numFmtId="0" fontId="21" fillId="0" borderId="0"/>
    <xf numFmtId="0" fontId="11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80" fillId="0" borderId="0"/>
  </cellStyleXfs>
  <cellXfs count="14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9" fillId="0" borderId="0" xfId="0" applyFont="1"/>
    <xf numFmtId="0" fontId="10" fillId="0" borderId="10" xfId="0" applyFont="1" applyBorder="1" applyAlignment="1">
      <alignment horizontal="center" vertical="center" textRotation="90" wrapText="1"/>
    </xf>
    <xf numFmtId="0" fontId="10" fillId="0" borderId="11" xfId="0" applyFont="1" applyBorder="1" applyAlignment="1">
      <alignment horizontal="center" vertical="center" textRotation="90" wrapText="1"/>
    </xf>
    <xf numFmtId="0" fontId="6" fillId="0" borderId="0" xfId="0" applyFont="1"/>
    <xf numFmtId="0" fontId="10" fillId="0" borderId="0" xfId="0" applyFont="1"/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49" fontId="13" fillId="0" borderId="12" xfId="0" applyNumberFormat="1" applyFont="1" applyBorder="1" applyAlignment="1">
      <alignment horizontal="center" vertical="center" shrinkToFit="1"/>
    </xf>
    <xf numFmtId="49" fontId="2" fillId="0" borderId="13" xfId="0" applyNumberFormat="1" applyFont="1" applyBorder="1" applyAlignment="1">
      <alignment horizontal="left" vertical="center" shrinkToFit="1"/>
    </xf>
    <xf numFmtId="49" fontId="14" fillId="0" borderId="11" xfId="0" applyNumberFormat="1" applyFont="1" applyBorder="1" applyAlignment="1">
      <alignment horizontal="left" vertical="center" shrinkToFit="1"/>
    </xf>
    <xf numFmtId="49" fontId="14" fillId="0" borderId="10" xfId="0" applyNumberFormat="1" applyFont="1" applyBorder="1" applyAlignment="1">
      <alignment horizontal="center" vertical="center" shrinkToFit="1"/>
    </xf>
    <xf numFmtId="1" fontId="14" fillId="0" borderId="11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14" fillId="0" borderId="14" xfId="0" applyNumberFormat="1" applyFont="1" applyBorder="1" applyAlignment="1">
      <alignment horizontal="center" vertical="center"/>
    </xf>
    <xf numFmtId="49" fontId="13" fillId="0" borderId="15" xfId="0" applyNumberFormat="1" applyFont="1" applyBorder="1" applyAlignment="1">
      <alignment horizontal="center" vertical="center" shrinkToFit="1"/>
    </xf>
    <xf numFmtId="49" fontId="14" fillId="0" borderId="16" xfId="0" applyNumberFormat="1" applyFont="1" applyBorder="1" applyAlignment="1">
      <alignment horizontal="left" vertical="center" shrinkToFit="1"/>
    </xf>
    <xf numFmtId="49" fontId="14" fillId="0" borderId="17" xfId="0" applyNumberFormat="1" applyFont="1" applyBorder="1" applyAlignment="1">
      <alignment horizontal="center" vertical="center" shrinkToFit="1"/>
    </xf>
    <xf numFmtId="1" fontId="14" fillId="0" borderId="18" xfId="0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left" vertical="center" shrinkToFit="1"/>
    </xf>
    <xf numFmtId="1" fontId="13" fillId="0" borderId="20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49" fontId="14" fillId="0" borderId="21" xfId="0" applyNumberFormat="1" applyFont="1" applyBorder="1" applyAlignment="1">
      <alignment horizontal="center" vertical="center" shrinkToFit="1"/>
    </xf>
    <xf numFmtId="1" fontId="14" fillId="0" borderId="22" xfId="0" applyNumberFormat="1" applyFont="1" applyBorder="1" applyAlignment="1">
      <alignment horizontal="center" vertical="center"/>
    </xf>
    <xf numFmtId="49" fontId="13" fillId="0" borderId="23" xfId="0" applyNumberFormat="1" applyFont="1" applyBorder="1" applyAlignment="1">
      <alignment horizontal="left" vertical="center" shrinkToFit="1"/>
    </xf>
    <xf numFmtId="1" fontId="13" fillId="0" borderId="19" xfId="0" applyNumberFormat="1" applyFont="1" applyBorder="1" applyAlignment="1">
      <alignment horizontal="center" vertical="center"/>
    </xf>
    <xf numFmtId="49" fontId="13" fillId="0" borderId="24" xfId="0" applyNumberFormat="1" applyFont="1" applyBorder="1" applyAlignment="1">
      <alignment horizontal="center" vertical="center" shrinkToFit="1"/>
    </xf>
    <xf numFmtId="1" fontId="13" fillId="0" borderId="24" xfId="0" applyNumberFormat="1" applyFont="1" applyBorder="1" applyAlignment="1">
      <alignment horizontal="center" vertical="center"/>
    </xf>
    <xf numFmtId="49" fontId="13" fillId="0" borderId="13" xfId="0" applyNumberFormat="1" applyFont="1" applyBorder="1" applyAlignment="1">
      <alignment horizontal="left" vertical="center" shrinkToFit="1"/>
    </xf>
    <xf numFmtId="49" fontId="13" fillId="0" borderId="16" xfId="0" applyNumberFormat="1" applyFont="1" applyBorder="1" applyAlignment="1">
      <alignment horizontal="left" vertical="center" shrinkToFit="1"/>
    </xf>
    <xf numFmtId="49" fontId="13" fillId="0" borderId="17" xfId="0" applyNumberFormat="1" applyFont="1" applyBorder="1" applyAlignment="1">
      <alignment horizontal="center" vertical="center" shrinkToFit="1"/>
    </xf>
    <xf numFmtId="49" fontId="13" fillId="0" borderId="25" xfId="0" applyNumberFormat="1" applyFont="1" applyBorder="1" applyAlignment="1">
      <alignment horizontal="center" vertical="center" shrinkToFit="1"/>
    </xf>
    <xf numFmtId="1" fontId="13" fillId="0" borderId="16" xfId="0" applyNumberFormat="1" applyFont="1" applyBorder="1" applyAlignment="1">
      <alignment horizontal="center" vertical="center"/>
    </xf>
    <xf numFmtId="49" fontId="14" fillId="0" borderId="26" xfId="0" applyNumberFormat="1" applyFont="1" applyBorder="1" applyAlignment="1">
      <alignment vertical="center" shrinkToFit="1"/>
    </xf>
    <xf numFmtId="49" fontId="14" fillId="0" borderId="27" xfId="0" applyNumberFormat="1" applyFont="1" applyBorder="1" applyAlignment="1">
      <alignment horizontal="center" vertical="center" shrinkToFit="1"/>
    </xf>
    <xf numFmtId="1" fontId="14" fillId="0" borderId="26" xfId="0" applyNumberFormat="1" applyFont="1" applyBorder="1" applyAlignment="1">
      <alignment horizontal="center" vertical="center"/>
    </xf>
    <xf numFmtId="1" fontId="14" fillId="0" borderId="28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49" fontId="2" fillId="0" borderId="24" xfId="0" applyNumberFormat="1" applyFont="1" applyBorder="1" applyAlignment="1">
      <alignment horizontal="center" vertical="center" shrinkToFit="1"/>
    </xf>
    <xf numFmtId="1" fontId="2" fillId="0" borderId="24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 shrinkToFit="1"/>
    </xf>
    <xf numFmtId="49" fontId="13" fillId="0" borderId="31" xfId="0" applyNumberFormat="1" applyFont="1" applyBorder="1" applyAlignment="1">
      <alignment horizontal="center" vertical="center" shrinkToFit="1"/>
    </xf>
    <xf numFmtId="1" fontId="13" fillId="0" borderId="32" xfId="0" applyNumberFormat="1" applyFont="1" applyBorder="1" applyAlignment="1">
      <alignment horizontal="center" vertical="center"/>
    </xf>
    <xf numFmtId="1" fontId="12" fillId="0" borderId="33" xfId="0" applyNumberFormat="1" applyFont="1" applyBorder="1" applyAlignment="1">
      <alignment horizontal="center" vertical="center"/>
    </xf>
    <xf numFmtId="49" fontId="13" fillId="0" borderId="34" xfId="0" applyNumberFormat="1" applyFont="1" applyBorder="1" applyAlignment="1">
      <alignment horizontal="left" vertical="center" shrinkToFit="1"/>
    </xf>
    <xf numFmtId="0" fontId="13" fillId="0" borderId="29" xfId="0" applyFont="1" applyBorder="1" applyAlignment="1">
      <alignment horizontal="center" vertical="center" shrinkToFit="1"/>
    </xf>
    <xf numFmtId="49" fontId="13" fillId="0" borderId="18" xfId="0" applyNumberFormat="1" applyFont="1" applyBorder="1" applyAlignment="1">
      <alignment horizontal="left" vertical="center" shrinkToFit="1"/>
    </xf>
    <xf numFmtId="49" fontId="14" fillId="0" borderId="35" xfId="0" applyNumberFormat="1" applyFont="1" applyBorder="1" applyAlignment="1">
      <alignment horizontal="left" vertical="center" shrinkToFit="1"/>
    </xf>
    <xf numFmtId="0" fontId="14" fillId="0" borderId="36" xfId="0" applyFont="1" applyBorder="1" applyAlignment="1">
      <alignment horizontal="center" vertical="center" shrinkToFit="1"/>
    </xf>
    <xf numFmtId="1" fontId="14" fillId="0" borderId="27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2" fillId="0" borderId="0" xfId="0" applyFont="1"/>
    <xf numFmtId="0" fontId="13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38" xfId="0" applyFont="1" applyBorder="1" applyAlignment="1">
      <alignment wrapText="1"/>
    </xf>
    <xf numFmtId="0" fontId="2" fillId="0" borderId="15" xfId="0" applyFont="1" applyBorder="1"/>
    <xf numFmtId="0" fontId="2" fillId="0" borderId="17" xfId="0" applyFont="1" applyBorder="1"/>
    <xf numFmtId="0" fontId="2" fillId="0" borderId="12" xfId="0" applyFont="1" applyBorder="1"/>
    <xf numFmtId="0" fontId="2" fillId="0" borderId="29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3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5" xfId="0" applyFont="1" applyBorder="1" applyAlignment="1">
      <alignment horizontal="right"/>
    </xf>
    <xf numFmtId="0" fontId="8" fillId="0" borderId="0" xfId="0" applyFont="1" applyAlignment="1">
      <alignment horizontal="center" vertical="center"/>
    </xf>
    <xf numFmtId="49" fontId="13" fillId="25" borderId="15" xfId="0" applyNumberFormat="1" applyFont="1" applyFill="1" applyBorder="1" applyAlignment="1">
      <alignment horizontal="center" vertical="center" shrinkToFit="1"/>
    </xf>
    <xf numFmtId="49" fontId="14" fillId="25" borderId="26" xfId="0" applyNumberFormat="1" applyFont="1" applyFill="1" applyBorder="1" applyAlignment="1">
      <alignment vertical="center" shrinkToFit="1"/>
    </xf>
    <xf numFmtId="49" fontId="14" fillId="25" borderId="27" xfId="0" applyNumberFormat="1" applyFont="1" applyFill="1" applyBorder="1" applyAlignment="1">
      <alignment horizontal="center" vertical="center" shrinkToFit="1"/>
    </xf>
    <xf numFmtId="1" fontId="14" fillId="25" borderId="26" xfId="0" applyNumberFormat="1" applyFont="1" applyFill="1" applyBorder="1" applyAlignment="1">
      <alignment horizontal="center" vertical="center"/>
    </xf>
    <xf numFmtId="1" fontId="14" fillId="0" borderId="35" xfId="0" applyNumberFormat="1" applyFont="1" applyBorder="1" applyAlignment="1">
      <alignment horizontal="center" vertical="center"/>
    </xf>
    <xf numFmtId="1" fontId="4" fillId="0" borderId="41" xfId="0" applyNumberFormat="1" applyFont="1" applyBorder="1" applyAlignment="1">
      <alignment horizontal="center" vertical="center"/>
    </xf>
    <xf numFmtId="0" fontId="2" fillId="0" borderId="42" xfId="0" applyFont="1" applyBorder="1"/>
    <xf numFmtId="49" fontId="15" fillId="25" borderId="11" xfId="0" applyNumberFormat="1" applyFont="1" applyFill="1" applyBorder="1" applyAlignment="1">
      <alignment horizontal="left" vertical="center" shrinkToFit="1"/>
    </xf>
    <xf numFmtId="49" fontId="15" fillId="25" borderId="10" xfId="0" applyNumberFormat="1" applyFont="1" applyFill="1" applyBorder="1" applyAlignment="1">
      <alignment horizontal="center" vertical="center" shrinkToFit="1"/>
    </xf>
    <xf numFmtId="0" fontId="15" fillId="25" borderId="30" xfId="0" applyFont="1" applyFill="1" applyBorder="1" applyAlignment="1">
      <alignment horizontal="center" vertical="center" shrinkToFit="1"/>
    </xf>
    <xf numFmtId="1" fontId="15" fillId="25" borderId="11" xfId="0" applyNumberFormat="1" applyFont="1" applyFill="1" applyBorder="1" applyAlignment="1">
      <alignment horizontal="center" vertical="center"/>
    </xf>
    <xf numFmtId="0" fontId="14" fillId="25" borderId="36" xfId="0" applyFont="1" applyFill="1" applyBorder="1" applyAlignment="1">
      <alignment horizontal="center" vertical="center" shrinkToFit="1"/>
    </xf>
    <xf numFmtId="1" fontId="14" fillId="25" borderId="43" xfId="0" applyNumberFormat="1" applyFont="1" applyFill="1" applyBorder="1" applyAlignment="1">
      <alignment horizontal="center" vertical="center"/>
    </xf>
    <xf numFmtId="0" fontId="14" fillId="25" borderId="26" xfId="0" applyFont="1" applyFill="1" applyBorder="1" applyAlignment="1">
      <alignment vertical="center" wrapText="1"/>
    </xf>
    <xf numFmtId="0" fontId="14" fillId="25" borderId="27" xfId="0" applyFont="1" applyFill="1" applyBorder="1" applyAlignment="1">
      <alignment horizontal="center" vertical="center" wrapText="1"/>
    </xf>
    <xf numFmtId="0" fontId="14" fillId="25" borderId="27" xfId="0" applyFont="1" applyFill="1" applyBorder="1" applyAlignment="1">
      <alignment horizontal="center" vertical="center"/>
    </xf>
    <xf numFmtId="0" fontId="14" fillId="25" borderId="36" xfId="0" applyFont="1" applyFill="1" applyBorder="1" applyAlignment="1">
      <alignment horizontal="center" vertical="center"/>
    </xf>
    <xf numFmtId="0" fontId="4" fillId="0" borderId="0" xfId="0" applyFont="1"/>
    <xf numFmtId="49" fontId="2" fillId="0" borderId="15" xfId="0" applyNumberFormat="1" applyFont="1" applyBorder="1" applyAlignment="1">
      <alignment horizontal="center" vertical="center" shrinkToFit="1"/>
    </xf>
    <xf numFmtId="49" fontId="15" fillId="0" borderId="11" xfId="0" applyNumberFormat="1" applyFont="1" applyBorder="1" applyAlignment="1">
      <alignment horizontal="left" vertical="center" shrinkToFit="1"/>
    </xf>
    <xf numFmtId="49" fontId="15" fillId="0" borderId="10" xfId="0" applyNumberFormat="1" applyFont="1" applyBorder="1" applyAlignment="1">
      <alignment horizontal="center" vertical="center" shrinkToFit="1"/>
    </xf>
    <xf numFmtId="0" fontId="15" fillId="0" borderId="30" xfId="0" applyFont="1" applyBorder="1" applyAlignment="1">
      <alignment horizontal="center" vertical="center" shrinkToFit="1"/>
    </xf>
    <xf numFmtId="1" fontId="15" fillId="0" borderId="1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" fontId="4" fillId="0" borderId="44" xfId="0" applyNumberFormat="1" applyFont="1" applyBorder="1" applyAlignment="1">
      <alignment horizontal="center" vertical="center"/>
    </xf>
    <xf numFmtId="1" fontId="14" fillId="0" borderId="45" xfId="0" applyNumberFormat="1" applyFont="1" applyBorder="1" applyAlignment="1">
      <alignment horizontal="center" vertical="center"/>
    </xf>
    <xf numFmtId="1" fontId="14" fillId="25" borderId="46" xfId="0" applyNumberFormat="1" applyFont="1" applyFill="1" applyBorder="1" applyAlignment="1">
      <alignment horizontal="center" vertical="center"/>
    </xf>
    <xf numFmtId="1" fontId="14" fillId="0" borderId="30" xfId="0" applyNumberFormat="1" applyFont="1" applyBorder="1" applyAlignment="1">
      <alignment horizontal="center" vertical="center"/>
    </xf>
    <xf numFmtId="1" fontId="15" fillId="25" borderId="47" xfId="0" applyNumberFormat="1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 shrinkToFit="1"/>
    </xf>
    <xf numFmtId="49" fontId="14" fillId="25" borderId="16" xfId="0" applyNumberFormat="1" applyFont="1" applyFill="1" applyBorder="1" applyAlignment="1">
      <alignment horizontal="left" vertical="center" shrinkToFit="1"/>
    </xf>
    <xf numFmtId="49" fontId="14" fillId="25" borderId="17" xfId="0" applyNumberFormat="1" applyFont="1" applyFill="1" applyBorder="1" applyAlignment="1">
      <alignment horizontal="center" vertical="center" shrinkToFit="1"/>
    </xf>
    <xf numFmtId="1" fontId="14" fillId="25" borderId="16" xfId="0" applyNumberFormat="1" applyFont="1" applyFill="1" applyBorder="1" applyAlignment="1">
      <alignment horizontal="center" vertical="center"/>
    </xf>
    <xf numFmtId="1" fontId="14" fillId="25" borderId="48" xfId="0" applyNumberFormat="1" applyFont="1" applyFill="1" applyBorder="1" applyAlignment="1">
      <alignment horizontal="center" vertical="center"/>
    </xf>
    <xf numFmtId="49" fontId="14" fillId="25" borderId="11" xfId="0" applyNumberFormat="1" applyFont="1" applyFill="1" applyBorder="1" applyAlignment="1">
      <alignment horizontal="left" vertical="center" shrinkToFit="1"/>
    </xf>
    <xf numFmtId="49" fontId="14" fillId="25" borderId="10" xfId="0" applyNumberFormat="1" applyFont="1" applyFill="1" applyBorder="1" applyAlignment="1">
      <alignment horizontal="center" vertical="center" shrinkToFit="1"/>
    </xf>
    <xf numFmtId="0" fontId="14" fillId="25" borderId="30" xfId="0" applyFont="1" applyFill="1" applyBorder="1" applyAlignment="1">
      <alignment horizontal="center" vertical="center" shrinkToFit="1"/>
    </xf>
    <xf numFmtId="1" fontId="14" fillId="25" borderId="11" xfId="0" applyNumberFormat="1" applyFont="1" applyFill="1" applyBorder="1" applyAlignment="1">
      <alignment horizontal="center" vertical="center"/>
    </xf>
    <xf numFmtId="1" fontId="4" fillId="25" borderId="1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" fontId="4" fillId="0" borderId="49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 shrinkToFit="1"/>
    </xf>
    <xf numFmtId="49" fontId="13" fillId="25" borderId="52" xfId="0" applyNumberFormat="1" applyFont="1" applyFill="1" applyBorder="1" applyAlignment="1">
      <alignment horizontal="center" vertical="center" shrinkToFit="1"/>
    </xf>
    <xf numFmtId="49" fontId="13" fillId="0" borderId="52" xfId="0" applyNumberFormat="1" applyFont="1" applyBorder="1" applyAlignment="1">
      <alignment horizontal="center" vertical="center" shrinkToFit="1"/>
    </xf>
    <xf numFmtId="49" fontId="14" fillId="0" borderId="50" xfId="0" applyNumberFormat="1" applyFont="1" applyBorder="1" applyAlignment="1">
      <alignment horizontal="center" vertical="center" shrinkToFit="1"/>
    </xf>
    <xf numFmtId="49" fontId="13" fillId="0" borderId="53" xfId="0" applyNumberFormat="1" applyFont="1" applyBorder="1" applyAlignment="1">
      <alignment horizontal="center" vertical="center" shrinkToFit="1"/>
    </xf>
    <xf numFmtId="49" fontId="14" fillId="0" borderId="54" xfId="0" applyNumberFormat="1" applyFont="1" applyBorder="1" applyAlignment="1">
      <alignment horizontal="center" vertical="center" shrinkToFit="1"/>
    </xf>
    <xf numFmtId="49" fontId="13" fillId="0" borderId="49" xfId="0" applyNumberFormat="1" applyFont="1" applyBorder="1" applyAlignment="1">
      <alignment horizontal="center" vertical="center" shrinkToFit="1"/>
    </xf>
    <xf numFmtId="49" fontId="13" fillId="0" borderId="48" xfId="0" applyNumberFormat="1" applyFont="1" applyBorder="1" applyAlignment="1">
      <alignment horizontal="center" vertical="center" shrinkToFit="1"/>
    </xf>
    <xf numFmtId="49" fontId="14" fillId="25" borderId="46" xfId="0" applyNumberFormat="1" applyFont="1" applyFill="1" applyBorder="1" applyAlignment="1">
      <alignment horizontal="center" vertical="center" shrinkToFit="1"/>
    </xf>
    <xf numFmtId="0" fontId="2" fillId="0" borderId="38" xfId="0" applyFont="1" applyBorder="1" applyAlignment="1">
      <alignment horizontal="left"/>
    </xf>
    <xf numFmtId="1" fontId="14" fillId="0" borderId="34" xfId="0" applyNumberFormat="1" applyFont="1" applyBorder="1" applyAlignment="1">
      <alignment horizontal="center" vertical="center"/>
    </xf>
    <xf numFmtId="1" fontId="14" fillId="0" borderId="55" xfId="0" applyNumberFormat="1" applyFont="1" applyBorder="1" applyAlignment="1">
      <alignment horizontal="center" vertical="center"/>
    </xf>
    <xf numFmtId="1" fontId="14" fillId="0" borderId="56" xfId="0" applyNumberFormat="1" applyFont="1" applyBorder="1" applyAlignment="1">
      <alignment horizontal="center" vertical="center"/>
    </xf>
    <xf numFmtId="1" fontId="14" fillId="0" borderId="17" xfId="0" applyNumberFormat="1" applyFont="1" applyBorder="1" applyAlignment="1">
      <alignment horizontal="center" vertical="center"/>
    </xf>
    <xf numFmtId="1" fontId="14" fillId="0" borderId="25" xfId="0" applyNumberFormat="1" applyFont="1" applyBorder="1" applyAlignment="1">
      <alignment horizontal="center" vertical="center"/>
    </xf>
    <xf numFmtId="49" fontId="14" fillId="25" borderId="50" xfId="0" applyNumberFormat="1" applyFont="1" applyFill="1" applyBorder="1" applyAlignment="1">
      <alignment horizontal="center" vertical="center" shrinkToFit="1"/>
    </xf>
    <xf numFmtId="49" fontId="13" fillId="25" borderId="15" xfId="0" applyNumberFormat="1" applyFont="1" applyFill="1" applyBorder="1" applyAlignment="1">
      <alignment horizontal="left" vertical="center" shrinkToFit="1"/>
    </xf>
    <xf numFmtId="1" fontId="12" fillId="0" borderId="52" xfId="0" applyNumberFormat="1" applyFont="1" applyBorder="1" applyAlignment="1">
      <alignment horizontal="center" vertical="center"/>
    </xf>
    <xf numFmtId="1" fontId="12" fillId="0" borderId="49" xfId="0" applyNumberFormat="1" applyFont="1" applyBorder="1" applyAlignment="1">
      <alignment horizontal="center" vertical="center"/>
    </xf>
    <xf numFmtId="1" fontId="13" fillId="0" borderId="49" xfId="0" applyNumberFormat="1" applyFont="1" applyBorder="1" applyAlignment="1">
      <alignment horizontal="center" vertical="center"/>
    </xf>
    <xf numFmtId="1" fontId="13" fillId="0" borderId="48" xfId="0" applyNumberFormat="1" applyFont="1" applyBorder="1" applyAlignment="1">
      <alignment horizontal="center" vertical="center"/>
    </xf>
    <xf numFmtId="1" fontId="13" fillId="0" borderId="29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49" fontId="15" fillId="0" borderId="17" xfId="0" applyNumberFormat="1" applyFont="1" applyBorder="1" applyAlignment="1">
      <alignment horizontal="center" vertical="center" shrinkToFit="1"/>
    </xf>
    <xf numFmtId="1" fontId="15" fillId="0" borderId="16" xfId="0" applyNumberFormat="1" applyFont="1" applyBorder="1" applyAlignment="1">
      <alignment horizontal="center" vertical="center"/>
    </xf>
    <xf numFmtId="1" fontId="15" fillId="0" borderId="48" xfId="0" applyNumberFormat="1" applyFont="1" applyBorder="1" applyAlignment="1">
      <alignment horizontal="center" vertical="center"/>
    </xf>
    <xf numFmtId="1" fontId="4" fillId="0" borderId="33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1" fillId="0" borderId="0" xfId="0" applyNumberFormat="1" applyFont="1"/>
    <xf numFmtId="1" fontId="2" fillId="0" borderId="0" xfId="0" applyNumberFormat="1" applyFont="1"/>
    <xf numFmtId="49" fontId="15" fillId="25" borderId="17" xfId="0" applyNumberFormat="1" applyFont="1" applyFill="1" applyBorder="1" applyAlignment="1">
      <alignment horizontal="center" vertical="center" shrinkToFit="1"/>
    </xf>
    <xf numFmtId="1" fontId="15" fillId="25" borderId="16" xfId="0" applyNumberFormat="1" applyFont="1" applyFill="1" applyBorder="1" applyAlignment="1">
      <alignment horizontal="center" vertical="center"/>
    </xf>
    <xf numFmtId="49" fontId="15" fillId="25" borderId="16" xfId="0" applyNumberFormat="1" applyFont="1" applyFill="1" applyBorder="1" applyAlignment="1">
      <alignment horizontal="left" vertical="center" shrinkToFit="1"/>
    </xf>
    <xf numFmtId="1" fontId="2" fillId="0" borderId="0" xfId="0" applyNumberFormat="1" applyFont="1" applyAlignment="1">
      <alignment vertical="center"/>
    </xf>
    <xf numFmtId="0" fontId="2" fillId="0" borderId="16" xfId="0" applyFont="1" applyBorder="1" applyAlignment="1">
      <alignment horizontal="center"/>
    </xf>
    <xf numFmtId="1" fontId="15" fillId="25" borderId="54" xfId="0" applyNumberFormat="1" applyFont="1" applyFill="1" applyBorder="1" applyAlignment="1">
      <alignment horizontal="center" vertical="center"/>
    </xf>
    <xf numFmtId="0" fontId="2" fillId="0" borderId="54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 textRotation="90" wrapText="1"/>
    </xf>
    <xf numFmtId="0" fontId="6" fillId="0" borderId="11" xfId="0" applyFont="1" applyBorder="1" applyAlignment="1">
      <alignment horizontal="center" vertical="center" textRotation="90" wrapText="1"/>
    </xf>
    <xf numFmtId="1" fontId="15" fillId="0" borderId="10" xfId="0" applyNumberFormat="1" applyFont="1" applyBorder="1" applyAlignment="1">
      <alignment horizontal="center" vertical="center"/>
    </xf>
    <xf numFmtId="1" fontId="15" fillId="0" borderId="14" xfId="0" applyNumberFormat="1" applyFont="1" applyBorder="1" applyAlignment="1">
      <alignment horizontal="center" vertical="center"/>
    </xf>
    <xf numFmtId="49" fontId="2" fillId="0" borderId="31" xfId="0" applyNumberFormat="1" applyFont="1" applyBorder="1" applyAlignment="1">
      <alignment horizontal="center" vertical="center" shrinkToFit="1"/>
    </xf>
    <xf numFmtId="1" fontId="2" fillId="0" borderId="32" xfId="0" applyNumberFormat="1" applyFont="1" applyBorder="1" applyAlignment="1">
      <alignment horizontal="center" vertical="center"/>
    </xf>
    <xf numFmtId="49" fontId="15" fillId="0" borderId="16" xfId="0" applyNumberFormat="1" applyFont="1" applyBorder="1" applyAlignment="1">
      <alignment horizontal="left" vertical="center" shrinkToFit="1"/>
    </xf>
    <xf numFmtId="49" fontId="15" fillId="0" borderId="21" xfId="0" applyNumberFormat="1" applyFont="1" applyBorder="1" applyAlignment="1">
      <alignment horizontal="center" vertical="center" shrinkToFit="1"/>
    </xf>
    <xf numFmtId="1" fontId="15" fillId="0" borderId="35" xfId="0" applyNumberFormat="1" applyFont="1" applyBorder="1" applyAlignment="1">
      <alignment horizontal="center" vertical="center"/>
    </xf>
    <xf numFmtId="1" fontId="15" fillId="0" borderId="30" xfId="0" applyNumberFormat="1" applyFont="1" applyBorder="1" applyAlignment="1">
      <alignment horizontal="center" vertical="center"/>
    </xf>
    <xf numFmtId="49" fontId="2" fillId="0" borderId="34" xfId="0" applyNumberFormat="1" applyFont="1" applyBorder="1" applyAlignment="1">
      <alignment horizontal="left" vertical="center" shrinkToFit="1"/>
    </xf>
    <xf numFmtId="1" fontId="15" fillId="0" borderId="57" xfId="0" applyNumberFormat="1" applyFont="1" applyBorder="1" applyAlignment="1">
      <alignment horizontal="center" vertical="center"/>
    </xf>
    <xf numFmtId="1" fontId="15" fillId="0" borderId="58" xfId="0" applyNumberFormat="1" applyFont="1" applyBorder="1" applyAlignment="1">
      <alignment horizontal="center" vertical="center"/>
    </xf>
    <xf numFmtId="1" fontId="15" fillId="0" borderId="59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left" vertical="center" shrinkToFit="1"/>
    </xf>
    <xf numFmtId="49" fontId="2" fillId="0" borderId="25" xfId="0" applyNumberFormat="1" applyFont="1" applyBorder="1" applyAlignment="1">
      <alignment horizontal="center" vertical="center" shrinkToFit="1"/>
    </xf>
    <xf numFmtId="1" fontId="15" fillId="0" borderId="18" xfId="0" applyNumberFormat="1" applyFont="1" applyBorder="1" applyAlignment="1">
      <alignment horizontal="center" vertical="center"/>
    </xf>
    <xf numFmtId="1" fontId="15" fillId="0" borderId="17" xfId="0" applyNumberFormat="1" applyFont="1" applyBorder="1" applyAlignment="1">
      <alignment horizontal="center" vertical="center"/>
    </xf>
    <xf numFmtId="1" fontId="15" fillId="0" borderId="25" xfId="0" applyNumberFormat="1" applyFont="1" applyBorder="1" applyAlignment="1">
      <alignment horizontal="center" vertical="center"/>
    </xf>
    <xf numFmtId="49" fontId="15" fillId="0" borderId="35" xfId="0" applyNumberFormat="1" applyFont="1" applyBorder="1" applyAlignment="1">
      <alignment horizontal="left" vertical="center" shrinkToFit="1"/>
    </xf>
    <xf numFmtId="49" fontId="15" fillId="25" borderId="26" xfId="0" applyNumberFormat="1" applyFont="1" applyFill="1" applyBorder="1" applyAlignment="1">
      <alignment vertical="center" shrinkToFit="1"/>
    </xf>
    <xf numFmtId="49" fontId="15" fillId="25" borderId="27" xfId="0" applyNumberFormat="1" applyFont="1" applyFill="1" applyBorder="1" applyAlignment="1">
      <alignment horizontal="center" vertical="center" shrinkToFit="1"/>
    </xf>
    <xf numFmtId="0" fontId="15" fillId="25" borderId="36" xfId="0" applyFont="1" applyFill="1" applyBorder="1" applyAlignment="1">
      <alignment horizontal="center" vertical="center" shrinkToFit="1"/>
    </xf>
    <xf numFmtId="1" fontId="15" fillId="25" borderId="43" xfId="0" applyNumberFormat="1" applyFont="1" applyFill="1" applyBorder="1" applyAlignment="1">
      <alignment horizontal="center" vertical="center"/>
    </xf>
    <xf numFmtId="49" fontId="15" fillId="0" borderId="26" xfId="0" applyNumberFormat="1" applyFont="1" applyBorder="1" applyAlignment="1">
      <alignment vertical="center" shrinkToFit="1"/>
    </xf>
    <xf numFmtId="49" fontId="15" fillId="0" borderId="27" xfId="0" applyNumberFormat="1" applyFont="1" applyBorder="1" applyAlignment="1">
      <alignment horizontal="center" vertical="center" shrinkToFit="1"/>
    </xf>
    <xf numFmtId="0" fontId="15" fillId="0" borderId="36" xfId="0" applyFont="1" applyBorder="1" applyAlignment="1">
      <alignment horizontal="center" vertical="center" shrinkToFit="1"/>
    </xf>
    <xf numFmtId="1" fontId="15" fillId="0" borderId="26" xfId="0" applyNumberFormat="1" applyFont="1" applyBorder="1" applyAlignment="1">
      <alignment horizontal="center" vertical="center"/>
    </xf>
    <xf numFmtId="1" fontId="15" fillId="0" borderId="27" xfId="0" applyNumberFormat="1" applyFont="1" applyBorder="1" applyAlignment="1">
      <alignment horizontal="center" vertical="center"/>
    </xf>
    <xf numFmtId="1" fontId="15" fillId="0" borderId="28" xfId="0" applyNumberFormat="1" applyFont="1" applyBorder="1" applyAlignment="1">
      <alignment horizontal="center" vertical="center"/>
    </xf>
    <xf numFmtId="0" fontId="15" fillId="25" borderId="26" xfId="0" applyFont="1" applyFill="1" applyBorder="1" applyAlignment="1">
      <alignment vertical="center" wrapText="1"/>
    </xf>
    <xf numFmtId="0" fontId="15" fillId="25" borderId="27" xfId="0" applyFont="1" applyFill="1" applyBorder="1" applyAlignment="1">
      <alignment horizontal="center" vertical="center" wrapText="1"/>
    </xf>
    <xf numFmtId="0" fontId="15" fillId="25" borderId="27" xfId="0" applyFont="1" applyFill="1" applyBorder="1" applyAlignment="1">
      <alignment horizontal="center" vertical="center"/>
    </xf>
    <xf numFmtId="0" fontId="15" fillId="25" borderId="36" xfId="0" applyFont="1" applyFill="1" applyBorder="1" applyAlignment="1">
      <alignment horizontal="center" vertical="center"/>
    </xf>
    <xf numFmtId="1" fontId="15" fillId="25" borderId="26" xfId="0" applyNumberFormat="1" applyFont="1" applyFill="1" applyBorder="1" applyAlignment="1">
      <alignment horizontal="center" vertical="center"/>
    </xf>
    <xf numFmtId="1" fontId="15" fillId="0" borderId="45" xfId="0" applyNumberFormat="1" applyFont="1" applyBorder="1" applyAlignment="1">
      <alignment horizontal="center" vertical="center"/>
    </xf>
    <xf numFmtId="1" fontId="15" fillId="0" borderId="22" xfId="0" applyNumberFormat="1" applyFont="1" applyBorder="1" applyAlignment="1">
      <alignment horizontal="center" vertical="center"/>
    </xf>
    <xf numFmtId="1" fontId="15" fillId="25" borderId="60" xfId="0" applyNumberFormat="1" applyFont="1" applyFill="1" applyBorder="1" applyAlignment="1">
      <alignment horizontal="center" vertical="center"/>
    </xf>
    <xf numFmtId="1" fontId="15" fillId="25" borderId="46" xfId="0" applyNumberFormat="1" applyFont="1" applyFill="1" applyBorder="1" applyAlignment="1">
      <alignment horizontal="center" vertical="center"/>
    </xf>
    <xf numFmtId="1" fontId="2" fillId="26" borderId="40" xfId="0" applyNumberFormat="1" applyFont="1" applyFill="1" applyBorder="1" applyAlignment="1">
      <alignment horizontal="center" vertical="center"/>
    </xf>
    <xf numFmtId="1" fontId="2" fillId="26" borderId="15" xfId="0" applyNumberFormat="1" applyFont="1" applyFill="1" applyBorder="1" applyAlignment="1">
      <alignment horizontal="center" vertical="center"/>
    </xf>
    <xf numFmtId="1" fontId="2" fillId="26" borderId="42" xfId="0" applyNumberFormat="1" applyFont="1" applyFill="1" applyBorder="1" applyAlignment="1">
      <alignment horizontal="center" vertical="center"/>
    </xf>
    <xf numFmtId="1" fontId="4" fillId="26" borderId="41" xfId="0" applyNumberFormat="1" applyFont="1" applyFill="1" applyBorder="1" applyAlignment="1">
      <alignment horizontal="center" vertical="center"/>
    </xf>
    <xf numFmtId="1" fontId="15" fillId="25" borderId="61" xfId="0" applyNumberFormat="1" applyFont="1" applyFill="1" applyBorder="1" applyAlignment="1">
      <alignment horizontal="center" vertical="center"/>
    </xf>
    <xf numFmtId="1" fontId="2" fillId="0" borderId="48" xfId="0" applyNumberFormat="1" applyFont="1" applyBorder="1" applyAlignment="1">
      <alignment horizontal="center" vertical="center"/>
    </xf>
    <xf numFmtId="1" fontId="2" fillId="0" borderId="40" xfId="0" applyNumberFormat="1" applyFont="1" applyBorder="1" applyAlignment="1">
      <alignment horizontal="center" vertical="center"/>
    </xf>
    <xf numFmtId="1" fontId="15" fillId="25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9" fillId="0" borderId="0" xfId="0" applyFont="1" applyAlignment="1">
      <alignment horizontal="center"/>
    </xf>
    <xf numFmtId="0" fontId="39" fillId="0" borderId="0" xfId="0" applyFont="1" applyAlignment="1">
      <alignment wrapText="1"/>
    </xf>
    <xf numFmtId="0" fontId="39" fillId="0" borderId="0" xfId="0" applyFont="1" applyAlignment="1">
      <alignment horizontal="center" wrapText="1"/>
    </xf>
    <xf numFmtId="0" fontId="39" fillId="0" borderId="0" xfId="0" applyFont="1"/>
    <xf numFmtId="0" fontId="40" fillId="25" borderId="40" xfId="0" applyFont="1" applyFill="1" applyBorder="1" applyAlignment="1">
      <alignment vertical="center" wrapText="1"/>
    </xf>
    <xf numFmtId="49" fontId="2" fillId="25" borderId="15" xfId="0" applyNumberFormat="1" applyFont="1" applyFill="1" applyBorder="1" applyAlignment="1">
      <alignment horizontal="center" vertical="center" shrinkToFit="1"/>
    </xf>
    <xf numFmtId="49" fontId="2" fillId="25" borderId="15" xfId="0" applyNumberFormat="1" applyFont="1" applyFill="1" applyBorder="1" applyAlignment="1">
      <alignment horizontal="left" vertical="center" shrinkToFit="1"/>
    </xf>
    <xf numFmtId="49" fontId="15" fillId="25" borderId="50" xfId="0" applyNumberFormat="1" applyFont="1" applyFill="1" applyBorder="1" applyAlignment="1">
      <alignment horizontal="center" vertical="center" shrinkToFit="1"/>
    </xf>
    <xf numFmtId="49" fontId="2" fillId="0" borderId="19" xfId="0" applyNumberFormat="1" applyFont="1" applyBorder="1" applyAlignment="1">
      <alignment horizontal="left" vertical="center" shrinkToFit="1"/>
    </xf>
    <xf numFmtId="49" fontId="2" fillId="0" borderId="53" xfId="0" applyNumberFormat="1" applyFont="1" applyBorder="1" applyAlignment="1">
      <alignment horizontal="center" vertical="center" shrinkToFit="1"/>
    </xf>
    <xf numFmtId="1" fontId="2" fillId="0" borderId="20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29" xfId="0" applyNumberFormat="1" applyFont="1" applyBorder="1" applyAlignment="1">
      <alignment horizontal="center" vertical="center"/>
    </xf>
    <xf numFmtId="49" fontId="15" fillId="0" borderId="54" xfId="0" applyNumberFormat="1" applyFont="1" applyBorder="1" applyAlignment="1">
      <alignment horizontal="center" vertical="center" shrinkToFit="1"/>
    </xf>
    <xf numFmtId="49" fontId="2" fillId="0" borderId="23" xfId="0" applyNumberFormat="1" applyFont="1" applyBorder="1" applyAlignment="1">
      <alignment horizontal="left" vertical="center" shrinkToFit="1"/>
    </xf>
    <xf numFmtId="49" fontId="2" fillId="0" borderId="49" xfId="0" applyNumberFormat="1" applyFont="1" applyBorder="1" applyAlignment="1">
      <alignment horizontal="center" vertical="center" shrinkToFit="1"/>
    </xf>
    <xf numFmtId="1" fontId="2" fillId="0" borderId="19" xfId="0" applyNumberFormat="1" applyFont="1" applyBorder="1" applyAlignment="1">
      <alignment horizontal="center" vertical="center"/>
    </xf>
    <xf numFmtId="1" fontId="2" fillId="0" borderId="49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left" vertical="center" shrinkToFit="1"/>
    </xf>
    <xf numFmtId="49" fontId="2" fillId="0" borderId="48" xfId="0" applyNumberFormat="1" applyFont="1" applyBorder="1" applyAlignment="1">
      <alignment horizontal="center" vertical="center" shrinkToFit="1"/>
    </xf>
    <xf numFmtId="49" fontId="15" fillId="0" borderId="50" xfId="0" applyNumberFormat="1" applyFont="1" applyBorder="1" applyAlignment="1">
      <alignment horizontal="center" vertical="center" shrinkToFit="1"/>
    </xf>
    <xf numFmtId="49" fontId="15" fillId="25" borderId="46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right"/>
    </xf>
    <xf numFmtId="49" fontId="2" fillId="25" borderId="52" xfId="0" applyNumberFormat="1" applyFont="1" applyFill="1" applyBorder="1" applyAlignment="1">
      <alignment horizontal="center" vertical="center" shrinkToFit="1"/>
    </xf>
    <xf numFmtId="49" fontId="2" fillId="0" borderId="52" xfId="0" applyNumberFormat="1" applyFont="1" applyBorder="1" applyAlignment="1">
      <alignment horizontal="center" vertical="center" shrinkToFit="1"/>
    </xf>
    <xf numFmtId="1" fontId="15" fillId="25" borderId="37" xfId="0" applyNumberFormat="1" applyFont="1" applyFill="1" applyBorder="1" applyAlignment="1">
      <alignment horizontal="center" vertical="center"/>
    </xf>
    <xf numFmtId="1" fontId="15" fillId="25" borderId="63" xfId="0" applyNumberFormat="1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49" fontId="2" fillId="0" borderId="29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49" fontId="2" fillId="0" borderId="39" xfId="0" applyNumberFormat="1" applyFont="1" applyBorder="1" applyAlignment="1">
      <alignment horizontal="center" vertical="center" shrinkToFit="1"/>
    </xf>
    <xf numFmtId="0" fontId="2" fillId="0" borderId="42" xfId="0" applyFont="1" applyBorder="1" applyAlignment="1">
      <alignment horizontal="center"/>
    </xf>
    <xf numFmtId="49" fontId="2" fillId="0" borderId="15" xfId="0" applyNumberFormat="1" applyFont="1" applyBorder="1" applyAlignment="1">
      <alignment horizontal="left" vertical="center" shrinkToFit="1"/>
    </xf>
    <xf numFmtId="49" fontId="2" fillId="0" borderId="64" xfId="0" applyNumberFormat="1" applyFont="1" applyBorder="1" applyAlignment="1">
      <alignment horizontal="center" vertical="center" shrinkToFit="1"/>
    </xf>
    <xf numFmtId="1" fontId="2" fillId="0" borderId="64" xfId="0" applyNumberFormat="1" applyFont="1" applyBorder="1" applyAlignment="1">
      <alignment horizontal="center" vertical="center"/>
    </xf>
    <xf numFmtId="1" fontId="15" fillId="0" borderId="65" xfId="0" applyNumberFormat="1" applyFont="1" applyBorder="1" applyAlignment="1">
      <alignment horizontal="center" vertical="center"/>
    </xf>
    <xf numFmtId="1" fontId="2" fillId="0" borderId="53" xfId="0" applyNumberFormat="1" applyFont="1" applyBorder="1" applyAlignment="1">
      <alignment horizontal="center" vertical="center"/>
    </xf>
    <xf numFmtId="1" fontId="2" fillId="0" borderId="44" xfId="0" applyNumberFormat="1" applyFont="1" applyBorder="1" applyAlignment="1">
      <alignment horizontal="center" vertical="center"/>
    </xf>
    <xf numFmtId="1" fontId="2" fillId="0" borderId="54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49" fontId="15" fillId="0" borderId="30" xfId="0" applyNumberFormat="1" applyFont="1" applyBorder="1" applyAlignment="1">
      <alignment horizontal="center" vertical="center" shrinkToFit="1"/>
    </xf>
    <xf numFmtId="1" fontId="15" fillId="0" borderId="62" xfId="0" applyNumberFormat="1" applyFont="1" applyBorder="1" applyAlignment="1">
      <alignment horizontal="center" vertical="center"/>
    </xf>
    <xf numFmtId="49" fontId="15" fillId="25" borderId="36" xfId="0" applyNumberFormat="1" applyFont="1" applyFill="1" applyBorder="1" applyAlignment="1">
      <alignment horizontal="center" vertical="center" shrinkToFit="1"/>
    </xf>
    <xf numFmtId="1" fontId="15" fillId="25" borderId="66" xfId="0" applyNumberFormat="1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 vertical="center" shrinkToFit="1"/>
    </xf>
    <xf numFmtId="1" fontId="2" fillId="0" borderId="15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1" fontId="2" fillId="0" borderId="42" xfId="0" applyNumberFormat="1" applyFont="1" applyBorder="1" applyAlignment="1">
      <alignment horizontal="center" vertical="center"/>
    </xf>
    <xf numFmtId="49" fontId="4" fillId="25" borderId="15" xfId="0" applyNumberFormat="1" applyFont="1" applyFill="1" applyBorder="1" applyAlignment="1">
      <alignment horizontal="center" vertical="center" shrinkToFit="1"/>
    </xf>
    <xf numFmtId="1" fontId="4" fillId="25" borderId="40" xfId="0" applyNumberFormat="1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 shrinkToFit="1"/>
    </xf>
    <xf numFmtId="1" fontId="15" fillId="0" borderId="68" xfId="0" applyNumberFormat="1" applyFont="1" applyBorder="1" applyAlignment="1">
      <alignment horizontal="center" vertical="center"/>
    </xf>
    <xf numFmtId="1" fontId="15" fillId="0" borderId="36" xfId="0" applyNumberFormat="1" applyFont="1" applyBorder="1" applyAlignment="1">
      <alignment horizontal="center" vertical="center"/>
    </xf>
    <xf numFmtId="0" fontId="2" fillId="0" borderId="39" xfId="0" applyFont="1" applyBorder="1" applyAlignment="1">
      <alignment horizontal="center"/>
    </xf>
    <xf numFmtId="1" fontId="15" fillId="0" borderId="34" xfId="0" applyNumberFormat="1" applyFont="1" applyBorder="1" applyAlignment="1">
      <alignment horizontal="center" vertical="center"/>
    </xf>
    <xf numFmtId="1" fontId="15" fillId="0" borderId="55" xfId="0" applyNumberFormat="1" applyFont="1" applyBorder="1" applyAlignment="1">
      <alignment horizontal="center" vertical="center"/>
    </xf>
    <xf numFmtId="1" fontId="15" fillId="0" borderId="56" xfId="0" applyNumberFormat="1" applyFont="1" applyBorder="1" applyAlignment="1">
      <alignment horizontal="center" vertical="center"/>
    </xf>
    <xf numFmtId="49" fontId="15" fillId="0" borderId="25" xfId="0" applyNumberFormat="1" applyFont="1" applyBorder="1" applyAlignment="1">
      <alignment horizontal="center" vertical="center" shrinkToFit="1"/>
    </xf>
    <xf numFmtId="49" fontId="2" fillId="0" borderId="69" xfId="0" applyNumberFormat="1" applyFont="1" applyBorder="1" applyAlignment="1">
      <alignment horizontal="left" vertical="center" shrinkToFit="1"/>
    </xf>
    <xf numFmtId="49" fontId="2" fillId="0" borderId="58" xfId="0" applyNumberFormat="1" applyFont="1" applyBorder="1" applyAlignment="1">
      <alignment horizontal="center" vertical="center" shrinkToFit="1"/>
    </xf>
    <xf numFmtId="1" fontId="2" fillId="0" borderId="69" xfId="0" applyNumberFormat="1" applyFont="1" applyBorder="1" applyAlignment="1">
      <alignment horizontal="center" vertical="center"/>
    </xf>
    <xf numFmtId="1" fontId="15" fillId="0" borderId="41" xfId="0" applyNumberFormat="1" applyFont="1" applyBorder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49" fontId="2" fillId="26" borderId="15" xfId="0" applyNumberFormat="1" applyFont="1" applyFill="1" applyBorder="1" applyAlignment="1">
      <alignment horizontal="center" vertical="center" shrinkToFit="1"/>
    </xf>
    <xf numFmtId="0" fontId="2" fillId="26" borderId="39" xfId="0" applyFont="1" applyFill="1" applyBorder="1" applyAlignment="1">
      <alignment horizontal="center" vertical="center" shrinkToFit="1"/>
    </xf>
    <xf numFmtId="49" fontId="2" fillId="0" borderId="70" xfId="0" applyNumberFormat="1" applyFont="1" applyBorder="1" applyAlignment="1">
      <alignment horizontal="center" vertical="center" shrinkToFit="1"/>
    </xf>
    <xf numFmtId="1" fontId="2" fillId="0" borderId="71" xfId="0" applyNumberFormat="1" applyFont="1" applyBorder="1" applyAlignment="1">
      <alignment horizontal="center" vertical="center"/>
    </xf>
    <xf numFmtId="1" fontId="4" fillId="0" borderId="71" xfId="0" applyNumberFormat="1" applyFont="1" applyBorder="1" applyAlignment="1">
      <alignment horizontal="center" vertical="center"/>
    </xf>
    <xf numFmtId="1" fontId="15" fillId="0" borderId="71" xfId="0" applyNumberFormat="1" applyFont="1" applyBorder="1" applyAlignment="1">
      <alignment horizontal="center" vertical="center"/>
    </xf>
    <xf numFmtId="1" fontId="15" fillId="0" borderId="46" xfId="0" applyNumberFormat="1" applyFont="1" applyBorder="1" applyAlignment="1">
      <alignment horizontal="center" vertical="center"/>
    </xf>
    <xf numFmtId="1" fontId="15" fillId="0" borderId="72" xfId="0" applyNumberFormat="1" applyFont="1" applyBorder="1" applyAlignment="1">
      <alignment horizontal="center" vertical="center"/>
    </xf>
    <xf numFmtId="49" fontId="15" fillId="27" borderId="16" xfId="0" applyNumberFormat="1" applyFont="1" applyFill="1" applyBorder="1" applyAlignment="1">
      <alignment horizontal="left" vertical="center" shrinkToFit="1"/>
    </xf>
    <xf numFmtId="49" fontId="15" fillId="27" borderId="17" xfId="0" applyNumberFormat="1" applyFont="1" applyFill="1" applyBorder="1" applyAlignment="1">
      <alignment horizontal="center" vertical="center" shrinkToFit="1"/>
    </xf>
    <xf numFmtId="49" fontId="15" fillId="27" borderId="21" xfId="0" applyNumberFormat="1" applyFont="1" applyFill="1" applyBorder="1" applyAlignment="1">
      <alignment horizontal="center" vertical="center" shrinkToFit="1"/>
    </xf>
    <xf numFmtId="1" fontId="15" fillId="27" borderId="35" xfId="0" applyNumberFormat="1" applyFont="1" applyFill="1" applyBorder="1" applyAlignment="1">
      <alignment horizontal="center" vertical="center"/>
    </xf>
    <xf numFmtId="49" fontId="15" fillId="27" borderId="10" xfId="0" applyNumberFormat="1" applyFont="1" applyFill="1" applyBorder="1" applyAlignment="1">
      <alignment horizontal="center" vertical="center" shrinkToFit="1"/>
    </xf>
    <xf numFmtId="0" fontId="15" fillId="27" borderId="30" xfId="0" applyFont="1" applyFill="1" applyBorder="1" applyAlignment="1">
      <alignment horizontal="center" vertical="center" shrinkToFit="1"/>
    </xf>
    <xf numFmtId="1" fontId="15" fillId="27" borderId="11" xfId="0" applyNumberFormat="1" applyFont="1" applyFill="1" applyBorder="1" applyAlignment="1">
      <alignment horizontal="center" vertical="center"/>
    </xf>
    <xf numFmtId="49" fontId="15" fillId="27" borderId="26" xfId="0" applyNumberFormat="1" applyFont="1" applyFill="1" applyBorder="1" applyAlignment="1">
      <alignment vertical="center" shrinkToFit="1"/>
    </xf>
    <xf numFmtId="49" fontId="15" fillId="27" borderId="27" xfId="0" applyNumberFormat="1" applyFont="1" applyFill="1" applyBorder="1" applyAlignment="1">
      <alignment horizontal="center" vertical="center" shrinkToFit="1"/>
    </xf>
    <xf numFmtId="0" fontId="15" fillId="27" borderId="36" xfId="0" applyFont="1" applyFill="1" applyBorder="1" applyAlignment="1">
      <alignment horizontal="center" vertical="center" shrinkToFit="1"/>
    </xf>
    <xf numFmtId="1" fontId="15" fillId="27" borderId="43" xfId="0" applyNumberFormat="1" applyFont="1" applyFill="1" applyBorder="1" applyAlignment="1">
      <alignment horizontal="center" vertical="center"/>
    </xf>
    <xf numFmtId="0" fontId="15" fillId="27" borderId="26" xfId="0" applyFont="1" applyFill="1" applyBorder="1" applyAlignment="1">
      <alignment vertical="center" wrapText="1"/>
    </xf>
    <xf numFmtId="0" fontId="15" fillId="27" borderId="27" xfId="0" applyFont="1" applyFill="1" applyBorder="1" applyAlignment="1">
      <alignment horizontal="center" vertical="center" wrapText="1"/>
    </xf>
    <xf numFmtId="0" fontId="15" fillId="27" borderId="27" xfId="0" applyFont="1" applyFill="1" applyBorder="1" applyAlignment="1">
      <alignment horizontal="center" vertical="center"/>
    </xf>
    <xf numFmtId="0" fontId="15" fillId="27" borderId="36" xfId="0" applyFont="1" applyFill="1" applyBorder="1" applyAlignment="1">
      <alignment horizontal="center" vertical="center"/>
    </xf>
    <xf numFmtId="1" fontId="15" fillId="27" borderId="26" xfId="0" applyNumberFormat="1" applyFont="1" applyFill="1" applyBorder="1" applyAlignment="1">
      <alignment horizontal="center" vertical="center"/>
    </xf>
    <xf numFmtId="49" fontId="15" fillId="27" borderId="30" xfId="0" applyNumberFormat="1" applyFont="1" applyFill="1" applyBorder="1" applyAlignment="1">
      <alignment horizontal="center" vertical="center" shrinkToFit="1"/>
    </xf>
    <xf numFmtId="1" fontId="15" fillId="27" borderId="16" xfId="0" applyNumberFormat="1" applyFont="1" applyFill="1" applyBorder="1" applyAlignment="1">
      <alignment horizontal="center" vertical="center"/>
    </xf>
    <xf numFmtId="49" fontId="15" fillId="27" borderId="36" xfId="0" applyNumberFormat="1" applyFont="1" applyFill="1" applyBorder="1" applyAlignment="1">
      <alignment horizontal="center" vertical="center" shrinkToFit="1"/>
    </xf>
    <xf numFmtId="0" fontId="2" fillId="0" borderId="17" xfId="0" applyFont="1" applyBorder="1" applyAlignment="1">
      <alignment horizontal="center"/>
    </xf>
    <xf numFmtId="49" fontId="15" fillId="0" borderId="18" xfId="0" applyNumberFormat="1" applyFont="1" applyBorder="1" applyAlignment="1">
      <alignment horizontal="left" vertical="center" shrinkToFit="1"/>
    </xf>
    <xf numFmtId="49" fontId="15" fillId="25" borderId="72" xfId="0" applyNumberFormat="1" applyFont="1" applyFill="1" applyBorder="1" applyAlignment="1">
      <alignment vertical="center" shrinkToFit="1"/>
    </xf>
    <xf numFmtId="1" fontId="14" fillId="25" borderId="37" xfId="0" applyNumberFormat="1" applyFont="1" applyFill="1" applyBorder="1" applyAlignment="1">
      <alignment horizontal="center" vertical="center"/>
    </xf>
    <xf numFmtId="1" fontId="40" fillId="0" borderId="34" xfId="0" applyNumberFormat="1" applyFont="1" applyBorder="1" applyAlignment="1">
      <alignment horizontal="center" vertical="center"/>
    </xf>
    <xf numFmtId="1" fontId="40" fillId="0" borderId="55" xfId="0" applyNumberFormat="1" applyFont="1" applyBorder="1" applyAlignment="1">
      <alignment horizontal="center" vertical="center"/>
    </xf>
    <xf numFmtId="1" fontId="40" fillId="0" borderId="56" xfId="0" applyNumberFormat="1" applyFont="1" applyBorder="1" applyAlignment="1">
      <alignment horizontal="center" vertical="center"/>
    </xf>
    <xf numFmtId="1" fontId="40" fillId="0" borderId="18" xfId="0" applyNumberFormat="1" applyFont="1" applyBorder="1" applyAlignment="1">
      <alignment horizontal="center" vertical="center"/>
    </xf>
    <xf numFmtId="1" fontId="40" fillId="0" borderId="17" xfId="0" applyNumberFormat="1" applyFont="1" applyBorder="1" applyAlignment="1">
      <alignment horizontal="center" vertical="center"/>
    </xf>
    <xf numFmtId="1" fontId="40" fillId="0" borderId="25" xfId="0" applyNumberFormat="1" applyFont="1" applyBorder="1" applyAlignment="1">
      <alignment horizontal="center" vertical="center"/>
    </xf>
    <xf numFmtId="1" fontId="40" fillId="0" borderId="73" xfId="0" applyNumberFormat="1" applyFont="1" applyBorder="1" applyAlignment="1">
      <alignment horizontal="center" vertical="center"/>
    </xf>
    <xf numFmtId="1" fontId="40" fillId="0" borderId="15" xfId="0" applyNumberFormat="1" applyFont="1" applyBorder="1" applyAlignment="1">
      <alignment horizontal="center" vertical="center"/>
    </xf>
    <xf numFmtId="1" fontId="40" fillId="0" borderId="35" xfId="0" applyNumberFormat="1" applyFont="1" applyBorder="1" applyAlignment="1">
      <alignment horizontal="center" vertical="center"/>
    </xf>
    <xf numFmtId="1" fontId="40" fillId="0" borderId="10" xfId="0" applyNumberFormat="1" applyFont="1" applyBorder="1" applyAlignment="1">
      <alignment horizontal="center" vertical="center"/>
    </xf>
    <xf numFmtId="1" fontId="40" fillId="0" borderId="30" xfId="0" applyNumberFormat="1" applyFont="1" applyBorder="1" applyAlignment="1">
      <alignment horizontal="center" vertical="center"/>
    </xf>
    <xf numFmtId="1" fontId="40" fillId="0" borderId="11" xfId="0" applyNumberFormat="1" applyFont="1" applyBorder="1" applyAlignment="1">
      <alignment horizontal="center" vertical="center"/>
    </xf>
    <xf numFmtId="1" fontId="40" fillId="0" borderId="50" xfId="0" applyNumberFormat="1" applyFont="1" applyBorder="1" applyAlignment="1">
      <alignment horizontal="center" vertical="center"/>
    </xf>
    <xf numFmtId="1" fontId="40" fillId="0" borderId="19" xfId="0" applyNumberFormat="1" applyFont="1" applyBorder="1" applyAlignment="1">
      <alignment horizontal="center" vertical="center"/>
    </xf>
    <xf numFmtId="1" fontId="40" fillId="0" borderId="49" xfId="0" applyNumberFormat="1" applyFont="1" applyBorder="1" applyAlignment="1">
      <alignment horizontal="center" vertical="center"/>
    </xf>
    <xf numFmtId="1" fontId="40" fillId="0" borderId="16" xfId="0" applyNumberFormat="1" applyFont="1" applyBorder="1" applyAlignment="1">
      <alignment horizontal="center" vertical="center"/>
    </xf>
    <xf numFmtId="1" fontId="40" fillId="0" borderId="48" xfId="0" applyNumberFormat="1" applyFont="1" applyBorder="1" applyAlignment="1">
      <alignment horizontal="center" vertical="center"/>
    </xf>
    <xf numFmtId="1" fontId="15" fillId="25" borderId="73" xfId="0" applyNumberFormat="1" applyFont="1" applyFill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6" fillId="0" borderId="65" xfId="0" applyFont="1" applyBorder="1" applyAlignment="1">
      <alignment horizontal="center" vertical="center" textRotation="90" wrapText="1"/>
    </xf>
    <xf numFmtId="0" fontId="2" fillId="0" borderId="4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15" fillId="25" borderId="40" xfId="0" applyFont="1" applyFill="1" applyBorder="1" applyAlignment="1">
      <alignment vertical="center" wrapText="1"/>
    </xf>
    <xf numFmtId="49" fontId="4" fillId="25" borderId="15" xfId="0" applyNumberFormat="1" applyFont="1" applyFill="1" applyBorder="1" applyAlignment="1">
      <alignment horizontal="left" vertical="center" shrinkToFit="1"/>
    </xf>
    <xf numFmtId="49" fontId="15" fillId="25" borderId="15" xfId="0" applyNumberFormat="1" applyFont="1" applyFill="1" applyBorder="1" applyAlignment="1">
      <alignment horizontal="center" vertical="center" shrinkToFit="1"/>
    </xf>
    <xf numFmtId="49" fontId="15" fillId="25" borderId="15" xfId="0" applyNumberFormat="1" applyFont="1" applyFill="1" applyBorder="1" applyAlignment="1">
      <alignment horizontal="left" vertical="center" shrinkToFit="1"/>
    </xf>
    <xf numFmtId="1" fontId="15" fillId="25" borderId="40" xfId="0" applyNumberFormat="1" applyFont="1" applyFill="1" applyBorder="1" applyAlignment="1">
      <alignment horizontal="center" vertical="center"/>
    </xf>
    <xf numFmtId="49" fontId="4" fillId="25" borderId="52" xfId="0" applyNumberFormat="1" applyFont="1" applyFill="1" applyBorder="1" applyAlignment="1">
      <alignment horizontal="center" vertical="center" shrinkToFit="1"/>
    </xf>
    <xf numFmtId="1" fontId="4" fillId="0" borderId="73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0" fontId="14" fillId="25" borderId="40" xfId="0" applyFont="1" applyFill="1" applyBorder="1" applyAlignment="1">
      <alignment vertical="center" wrapText="1"/>
    </xf>
    <xf numFmtId="1" fontId="14" fillId="25" borderId="40" xfId="0" applyNumberFormat="1" applyFont="1" applyFill="1" applyBorder="1" applyAlignment="1">
      <alignment horizontal="center" vertical="center"/>
    </xf>
    <xf numFmtId="49" fontId="15" fillId="25" borderId="39" xfId="0" applyNumberFormat="1" applyFont="1" applyFill="1" applyBorder="1" applyAlignment="1">
      <alignment horizontal="center" vertical="center" shrinkToFit="1"/>
    </xf>
    <xf numFmtId="1" fontId="15" fillId="26" borderId="11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26" borderId="15" xfId="0" applyFont="1" applyFill="1" applyBorder="1" applyAlignment="1">
      <alignment horizontal="center"/>
    </xf>
    <xf numFmtId="0" fontId="2" fillId="26" borderId="40" xfId="0" applyFont="1" applyFill="1" applyBorder="1" applyAlignment="1">
      <alignment horizontal="center"/>
    </xf>
    <xf numFmtId="0" fontId="15" fillId="27" borderId="40" xfId="0" applyFont="1" applyFill="1" applyBorder="1" applyAlignment="1">
      <alignment vertical="center" wrapText="1"/>
    </xf>
    <xf numFmtId="49" fontId="15" fillId="27" borderId="15" xfId="0" applyNumberFormat="1" applyFont="1" applyFill="1" applyBorder="1" applyAlignment="1">
      <alignment horizontal="center" vertical="center" shrinkToFit="1"/>
    </xf>
    <xf numFmtId="49" fontId="15" fillId="27" borderId="39" xfId="0" applyNumberFormat="1" applyFont="1" applyFill="1" applyBorder="1" applyAlignment="1">
      <alignment horizontal="center" vertical="center" shrinkToFit="1"/>
    </xf>
    <xf numFmtId="1" fontId="15" fillId="27" borderId="40" xfId="0" applyNumberFormat="1" applyFont="1" applyFill="1" applyBorder="1" applyAlignment="1">
      <alignment horizontal="center" vertical="center"/>
    </xf>
    <xf numFmtId="49" fontId="15" fillId="25" borderId="52" xfId="0" applyNumberFormat="1" applyFont="1" applyFill="1" applyBorder="1" applyAlignment="1">
      <alignment horizontal="center" vertical="center" shrinkToFit="1"/>
    </xf>
    <xf numFmtId="49" fontId="2" fillId="0" borderId="12" xfId="0" applyNumberFormat="1" applyFont="1" applyBorder="1" applyAlignment="1">
      <alignment horizontal="left" vertical="center" shrinkToFit="1"/>
    </xf>
    <xf numFmtId="0" fontId="2" fillId="0" borderId="52" xfId="0" applyFont="1" applyBorder="1" applyAlignment="1">
      <alignment horizontal="center"/>
    </xf>
    <xf numFmtId="0" fontId="2" fillId="26" borderId="12" xfId="0" applyFont="1" applyFill="1" applyBorder="1" applyAlignment="1">
      <alignment horizontal="center"/>
    </xf>
    <xf numFmtId="0" fontId="2" fillId="0" borderId="64" xfId="0" applyFont="1" applyBorder="1" applyAlignment="1">
      <alignment horizontal="center" vertical="center" shrinkToFit="1"/>
    </xf>
    <xf numFmtId="49" fontId="2" fillId="0" borderId="21" xfId="0" applyNumberFormat="1" applyFont="1" applyBorder="1" applyAlignment="1">
      <alignment horizontal="center" vertical="center" shrinkToFit="1"/>
    </xf>
    <xf numFmtId="0" fontId="15" fillId="0" borderId="65" xfId="0" applyFont="1" applyBorder="1" applyAlignment="1">
      <alignment horizontal="center" vertical="center" shrinkToFit="1"/>
    </xf>
    <xf numFmtId="0" fontId="15" fillId="25" borderId="68" xfId="0" applyFont="1" applyFill="1" applyBorder="1" applyAlignment="1">
      <alignment horizontal="center" vertical="center" shrinkToFit="1"/>
    </xf>
    <xf numFmtId="0" fontId="2" fillId="0" borderId="76" xfId="0" applyFont="1" applyBorder="1" applyAlignment="1">
      <alignment wrapText="1"/>
    </xf>
    <xf numFmtId="0" fontId="2" fillId="0" borderId="13" xfId="0" applyFont="1" applyBorder="1"/>
    <xf numFmtId="0" fontId="2" fillId="26" borderId="13" xfId="0" applyFont="1" applyFill="1" applyBorder="1" applyAlignment="1">
      <alignment horizontal="center"/>
    </xf>
    <xf numFmtId="0" fontId="2" fillId="0" borderId="77" xfId="0" applyFont="1" applyBorder="1"/>
    <xf numFmtId="1" fontId="15" fillId="25" borderId="78" xfId="0" applyNumberFormat="1" applyFont="1" applyFill="1" applyBorder="1" applyAlignment="1">
      <alignment horizontal="center" vertical="center"/>
    </xf>
    <xf numFmtId="0" fontId="2" fillId="26" borderId="0" xfId="0" applyFont="1" applyFill="1" applyAlignment="1">
      <alignment horizontal="left"/>
    </xf>
    <xf numFmtId="0" fontId="2" fillId="26" borderId="16" xfId="0" applyFont="1" applyFill="1" applyBorder="1" applyAlignment="1">
      <alignment horizontal="center"/>
    </xf>
    <xf numFmtId="1" fontId="4" fillId="0" borderId="32" xfId="0" applyNumberFormat="1" applyFont="1" applyBorder="1" applyAlignment="1">
      <alignment horizontal="center" vertical="center"/>
    </xf>
    <xf numFmtId="0" fontId="2" fillId="0" borderId="73" xfId="0" applyFont="1" applyBorder="1" applyAlignment="1">
      <alignment horizontal="center"/>
    </xf>
    <xf numFmtId="49" fontId="15" fillId="28" borderId="16" xfId="0" applyNumberFormat="1" applyFont="1" applyFill="1" applyBorder="1" applyAlignment="1">
      <alignment horizontal="left" vertical="center" shrinkToFit="1"/>
    </xf>
    <xf numFmtId="49" fontId="15" fillId="28" borderId="17" xfId="0" applyNumberFormat="1" applyFont="1" applyFill="1" applyBorder="1" applyAlignment="1">
      <alignment horizontal="center" vertical="center" shrinkToFit="1"/>
    </xf>
    <xf numFmtId="49" fontId="15" fillId="28" borderId="21" xfId="0" applyNumberFormat="1" applyFont="1" applyFill="1" applyBorder="1" applyAlignment="1">
      <alignment horizontal="center" vertical="center" shrinkToFit="1"/>
    </xf>
    <xf numFmtId="1" fontId="15" fillId="28" borderId="35" xfId="0" applyNumberFormat="1" applyFont="1" applyFill="1" applyBorder="1" applyAlignment="1">
      <alignment horizontal="center" vertical="center"/>
    </xf>
    <xf numFmtId="1" fontId="15" fillId="28" borderId="10" xfId="0" applyNumberFormat="1" applyFont="1" applyFill="1" applyBorder="1" applyAlignment="1">
      <alignment horizontal="center" vertical="center"/>
    </xf>
    <xf numFmtId="1" fontId="15" fillId="28" borderId="30" xfId="0" applyNumberFormat="1" applyFont="1" applyFill="1" applyBorder="1" applyAlignment="1">
      <alignment horizontal="center" vertical="center"/>
    </xf>
    <xf numFmtId="49" fontId="15" fillId="28" borderId="11" xfId="0" applyNumberFormat="1" applyFont="1" applyFill="1" applyBorder="1" applyAlignment="1">
      <alignment horizontal="left" vertical="center" shrinkToFit="1"/>
    </xf>
    <xf numFmtId="49" fontId="15" fillId="28" borderId="10" xfId="0" applyNumberFormat="1" applyFont="1" applyFill="1" applyBorder="1" applyAlignment="1">
      <alignment horizontal="center" vertical="center" shrinkToFit="1"/>
    </xf>
    <xf numFmtId="0" fontId="15" fillId="28" borderId="30" xfId="0" applyFont="1" applyFill="1" applyBorder="1" applyAlignment="1">
      <alignment horizontal="center" vertical="center" shrinkToFit="1"/>
    </xf>
    <xf numFmtId="1" fontId="15" fillId="28" borderId="11" xfId="0" applyNumberFormat="1" applyFont="1" applyFill="1" applyBorder="1" applyAlignment="1">
      <alignment horizontal="center" vertical="center"/>
    </xf>
    <xf numFmtId="1" fontId="15" fillId="28" borderId="14" xfId="0" applyNumberFormat="1" applyFont="1" applyFill="1" applyBorder="1" applyAlignment="1">
      <alignment horizontal="center" vertical="center"/>
    </xf>
    <xf numFmtId="1" fontId="2" fillId="0" borderId="15" xfId="37" applyNumberFormat="1" applyFont="1" applyBorder="1" applyAlignment="1">
      <alignment horizontal="center" vertical="center"/>
    </xf>
    <xf numFmtId="1" fontId="4" fillId="0" borderId="0" xfId="0" applyNumberFormat="1" applyFont="1"/>
    <xf numFmtId="1" fontId="15" fillId="28" borderId="16" xfId="0" applyNumberFormat="1" applyFont="1" applyFill="1" applyBorder="1" applyAlignment="1">
      <alignment horizontal="center" vertical="center"/>
    </xf>
    <xf numFmtId="49" fontId="15" fillId="28" borderId="30" xfId="0" applyNumberFormat="1" applyFont="1" applyFill="1" applyBorder="1" applyAlignment="1">
      <alignment horizontal="center" vertical="center" shrinkToFit="1"/>
    </xf>
    <xf numFmtId="1" fontId="15" fillId="28" borderId="65" xfId="0" applyNumberFormat="1" applyFont="1" applyFill="1" applyBorder="1" applyAlignment="1">
      <alignment horizontal="center" vertical="center"/>
    </xf>
    <xf numFmtId="1" fontId="15" fillId="25" borderId="48" xfId="0" applyNumberFormat="1" applyFont="1" applyFill="1" applyBorder="1" applyAlignment="1">
      <alignment horizontal="center" vertical="center"/>
    </xf>
    <xf numFmtId="0" fontId="54" fillId="0" borderId="15" xfId="0" applyFont="1" applyBorder="1" applyAlignment="1">
      <alignment horizontal="center"/>
    </xf>
    <xf numFmtId="0" fontId="2" fillId="0" borderId="16" xfId="0" applyFont="1" applyBorder="1"/>
    <xf numFmtId="0" fontId="2" fillId="0" borderId="49" xfId="0" applyFont="1" applyBorder="1" applyAlignment="1">
      <alignment horizontal="center" vertical="center" shrinkToFit="1"/>
    </xf>
    <xf numFmtId="0" fontId="2" fillId="0" borderId="3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26" borderId="17" xfId="0" applyFont="1" applyFill="1" applyBorder="1" applyAlignment="1">
      <alignment horizontal="center"/>
    </xf>
    <xf numFmtId="1" fontId="4" fillId="0" borderId="52" xfId="0" applyNumberFormat="1" applyFont="1" applyBorder="1" applyAlignment="1">
      <alignment horizontal="center" vertical="center"/>
    </xf>
    <xf numFmtId="0" fontId="2" fillId="0" borderId="64" xfId="0" applyFont="1" applyBorder="1"/>
    <xf numFmtId="0" fontId="2" fillId="0" borderId="12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/>
    </xf>
    <xf numFmtId="0" fontId="42" fillId="0" borderId="10" xfId="0" applyFont="1" applyBorder="1" applyAlignment="1">
      <alignment horizontal="center" vertical="center" textRotation="90" wrapText="1"/>
    </xf>
    <xf numFmtId="1" fontId="4" fillId="0" borderId="45" xfId="0" applyNumberFormat="1" applyFont="1" applyBorder="1" applyAlignment="1">
      <alignment horizontal="center" vertical="center"/>
    </xf>
    <xf numFmtId="0" fontId="2" fillId="0" borderId="69" xfId="0" applyFont="1" applyBorder="1" applyAlignment="1">
      <alignment horizontal="center"/>
    </xf>
    <xf numFmtId="1" fontId="4" fillId="0" borderId="22" xfId="0" applyNumberFormat="1" applyFont="1" applyBorder="1" applyAlignment="1">
      <alignment horizontal="center" vertical="center"/>
    </xf>
    <xf numFmtId="0" fontId="54" fillId="0" borderId="39" xfId="0" applyFont="1" applyBorder="1" applyAlignment="1">
      <alignment horizontal="center"/>
    </xf>
    <xf numFmtId="0" fontId="39" fillId="0" borderId="0" xfId="0" applyFont="1" applyAlignment="1">
      <alignment horizontal="left"/>
    </xf>
    <xf numFmtId="0" fontId="54" fillId="0" borderId="12" xfId="0" applyFont="1" applyBorder="1" applyAlignment="1">
      <alignment horizontal="center"/>
    </xf>
    <xf numFmtId="49" fontId="2" fillId="26" borderId="12" xfId="0" applyNumberFormat="1" applyFont="1" applyFill="1" applyBorder="1" applyAlignment="1">
      <alignment horizontal="center" vertical="center" shrinkToFit="1"/>
    </xf>
    <xf numFmtId="0" fontId="2" fillId="26" borderId="29" xfId="0" applyFont="1" applyFill="1" applyBorder="1" applyAlignment="1">
      <alignment horizontal="center" vertical="center" shrinkToFit="1"/>
    </xf>
    <xf numFmtId="0" fontId="2" fillId="26" borderId="19" xfId="0" applyFont="1" applyFill="1" applyBorder="1" applyAlignment="1">
      <alignment horizontal="center"/>
    </xf>
    <xf numFmtId="1" fontId="4" fillId="26" borderId="44" xfId="0" applyNumberFormat="1" applyFont="1" applyFill="1" applyBorder="1" applyAlignment="1">
      <alignment horizontal="center" vertical="center"/>
    </xf>
    <xf numFmtId="0" fontId="2" fillId="26" borderId="16" xfId="0" applyFont="1" applyFill="1" applyBorder="1" applyAlignment="1">
      <alignment wrapText="1"/>
    </xf>
    <xf numFmtId="0" fontId="2" fillId="0" borderId="54" xfId="0" applyFont="1" applyBorder="1"/>
    <xf numFmtId="0" fontId="2" fillId="26" borderId="73" xfId="0" applyFont="1" applyFill="1" applyBorder="1" applyAlignment="1">
      <alignment wrapText="1"/>
    </xf>
    <xf numFmtId="49" fontId="2" fillId="0" borderId="67" xfId="0" applyNumberFormat="1" applyFont="1" applyBorder="1" applyAlignment="1">
      <alignment horizontal="center" vertical="center" shrinkToFit="1"/>
    </xf>
    <xf numFmtId="0" fontId="2" fillId="0" borderId="79" xfId="0" applyFont="1" applyBorder="1" applyAlignment="1">
      <alignment horizontal="center"/>
    </xf>
    <xf numFmtId="49" fontId="2" fillId="0" borderId="15" xfId="37" applyNumberFormat="1" applyFont="1" applyBorder="1" applyAlignment="1">
      <alignment vertical="center" wrapText="1"/>
    </xf>
    <xf numFmtId="0" fontId="2" fillId="0" borderId="52" xfId="0" applyFont="1" applyBorder="1"/>
    <xf numFmtId="49" fontId="2" fillId="0" borderId="15" xfId="37" applyNumberFormat="1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/>
    </xf>
    <xf numFmtId="0" fontId="2" fillId="26" borderId="15" xfId="0" applyFont="1" applyFill="1" applyBorder="1" applyAlignment="1">
      <alignment wrapText="1"/>
    </xf>
    <xf numFmtId="49" fontId="2" fillId="26" borderId="40" xfId="0" applyNumberFormat="1" applyFont="1" applyFill="1" applyBorder="1" applyAlignment="1">
      <alignment horizontal="justify" vertical="center" shrinkToFit="1"/>
    </xf>
    <xf numFmtId="0" fontId="2" fillId="26" borderId="40" xfId="0" applyFont="1" applyFill="1" applyBorder="1" applyAlignment="1">
      <alignment wrapText="1"/>
    </xf>
    <xf numFmtId="49" fontId="15" fillId="28" borderId="25" xfId="0" applyNumberFormat="1" applyFont="1" applyFill="1" applyBorder="1" applyAlignment="1">
      <alignment horizontal="center" vertical="center" shrinkToFit="1"/>
    </xf>
    <xf numFmtId="0" fontId="2" fillId="0" borderId="75" xfId="0" applyFont="1" applyBorder="1" applyAlignment="1">
      <alignment horizontal="center"/>
    </xf>
    <xf numFmtId="2" fontId="2" fillId="26" borderId="73" xfId="0" applyNumberFormat="1" applyFont="1" applyFill="1" applyBorder="1" applyAlignment="1">
      <alignment horizontal="justify"/>
    </xf>
    <xf numFmtId="0" fontId="2" fillId="0" borderId="77" xfId="0" applyFont="1" applyBorder="1" applyAlignment="1">
      <alignment horizontal="center"/>
    </xf>
    <xf numFmtId="49" fontId="2" fillId="26" borderId="17" xfId="0" applyNumberFormat="1" applyFont="1" applyFill="1" applyBorder="1" applyAlignment="1">
      <alignment vertical="center" shrinkToFit="1"/>
    </xf>
    <xf numFmtId="49" fontId="2" fillId="26" borderId="17" xfId="0" applyNumberFormat="1" applyFont="1" applyFill="1" applyBorder="1" applyAlignment="1">
      <alignment horizontal="center" vertical="center" shrinkToFit="1"/>
    </xf>
    <xf numFmtId="0" fontId="2" fillId="26" borderId="17" xfId="0" applyFont="1" applyFill="1" applyBorder="1" applyAlignment="1">
      <alignment horizontal="center" vertical="center" shrinkToFit="1"/>
    </xf>
    <xf numFmtId="1" fontId="2" fillId="26" borderId="16" xfId="0" applyNumberFormat="1" applyFont="1" applyFill="1" applyBorder="1" applyAlignment="1">
      <alignment horizontal="center" vertical="center"/>
    </xf>
    <xf numFmtId="1" fontId="15" fillId="26" borderId="16" xfId="0" applyNumberFormat="1" applyFont="1" applyFill="1" applyBorder="1" applyAlignment="1">
      <alignment horizontal="center" vertical="center"/>
    </xf>
    <xf numFmtId="1" fontId="15" fillId="26" borderId="54" xfId="0" applyNumberFormat="1" applyFont="1" applyFill="1" applyBorder="1" applyAlignment="1">
      <alignment horizontal="center" vertical="center"/>
    </xf>
    <xf numFmtId="0" fontId="54" fillId="0" borderId="40" xfId="0" applyFont="1" applyBorder="1" applyAlignment="1">
      <alignment horizontal="center"/>
    </xf>
    <xf numFmtId="1" fontId="4" fillId="0" borderId="40" xfId="0" applyNumberFormat="1" applyFont="1" applyBorder="1" applyAlignment="1">
      <alignment horizontal="center" vertical="center"/>
    </xf>
    <xf numFmtId="0" fontId="2" fillId="26" borderId="77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17" xfId="0" applyFont="1" applyBorder="1" applyAlignment="1">
      <alignment horizontal="right"/>
    </xf>
    <xf numFmtId="0" fontId="4" fillId="25" borderId="40" xfId="0" applyFont="1" applyFill="1" applyBorder="1" applyAlignment="1">
      <alignment vertical="center" wrapText="1"/>
    </xf>
    <xf numFmtId="0" fontId="54" fillId="0" borderId="78" xfId="0" applyFont="1" applyBorder="1" applyAlignment="1">
      <alignment horizontal="center"/>
    </xf>
    <xf numFmtId="0" fontId="2" fillId="0" borderId="80" xfId="0" applyFont="1" applyBorder="1" applyAlignment="1">
      <alignment horizontal="center"/>
    </xf>
    <xf numFmtId="0" fontId="2" fillId="0" borderId="81" xfId="0" applyFont="1" applyBorder="1" applyAlignment="1">
      <alignment horizontal="center"/>
    </xf>
    <xf numFmtId="0" fontId="2" fillId="0" borderId="48" xfId="0" applyFont="1" applyBorder="1" applyAlignment="1">
      <alignment horizontal="center" vertical="center" shrinkToFit="1"/>
    </xf>
    <xf numFmtId="2" fontId="2" fillId="26" borderId="15" xfId="0" applyNumberFormat="1" applyFont="1" applyFill="1" applyBorder="1" applyAlignment="1">
      <alignment horizontal="justify"/>
    </xf>
    <xf numFmtId="1" fontId="4" fillId="26" borderId="20" xfId="0" applyNumberFormat="1" applyFont="1" applyFill="1" applyBorder="1" applyAlignment="1">
      <alignment horizontal="center" vertical="center"/>
    </xf>
    <xf numFmtId="1" fontId="2" fillId="0" borderId="41" xfId="0" applyNumberFormat="1" applyFont="1" applyBorder="1" applyAlignment="1">
      <alignment horizontal="center" vertical="center"/>
    </xf>
    <xf numFmtId="49" fontId="4" fillId="0" borderId="34" xfId="0" applyNumberFormat="1" applyFont="1" applyBorder="1" applyAlignment="1">
      <alignment horizontal="left" vertical="center" shrinkToFit="1"/>
    </xf>
    <xf numFmtId="0" fontId="2" fillId="26" borderId="54" xfId="0" applyFont="1" applyFill="1" applyBorder="1" applyAlignment="1">
      <alignment horizontal="center"/>
    </xf>
    <xf numFmtId="0" fontId="2" fillId="26" borderId="25" xfId="0" applyFont="1" applyFill="1" applyBorder="1" applyAlignment="1">
      <alignment horizontal="center" vertical="center" shrinkToFit="1"/>
    </xf>
    <xf numFmtId="0" fontId="44" fillId="0" borderId="15" xfId="0" applyFont="1" applyBorder="1" applyAlignment="1">
      <alignment horizontal="center"/>
    </xf>
    <xf numFmtId="49" fontId="44" fillId="0" borderId="15" xfId="0" applyNumberFormat="1" applyFont="1" applyBorder="1" applyAlignment="1">
      <alignment horizontal="center" vertical="center" shrinkToFit="1"/>
    </xf>
    <xf numFmtId="1" fontId="43" fillId="0" borderId="41" xfId="0" applyNumberFormat="1" applyFont="1" applyBorder="1" applyAlignment="1">
      <alignment horizontal="center" vertical="center"/>
    </xf>
    <xf numFmtId="1" fontId="43" fillId="0" borderId="44" xfId="0" applyNumberFormat="1" applyFont="1" applyBorder="1" applyAlignment="1">
      <alignment horizontal="center" vertical="center"/>
    </xf>
    <xf numFmtId="1" fontId="44" fillId="0" borderId="16" xfId="0" applyNumberFormat="1" applyFont="1" applyBorder="1" applyAlignment="1">
      <alignment horizontal="center" vertical="center"/>
    </xf>
    <xf numFmtId="0" fontId="44" fillId="0" borderId="17" xfId="0" applyFont="1" applyBorder="1" applyAlignment="1">
      <alignment horizontal="center" vertical="center" shrinkToFit="1"/>
    </xf>
    <xf numFmtId="0" fontId="44" fillId="0" borderId="25" xfId="0" applyFont="1" applyBorder="1" applyAlignment="1">
      <alignment horizontal="center" vertical="center" shrinkToFit="1"/>
    </xf>
    <xf numFmtId="0" fontId="44" fillId="0" borderId="15" xfId="0" applyFont="1" applyBorder="1" applyAlignment="1">
      <alignment horizontal="center" vertical="center" shrinkToFit="1"/>
    </xf>
    <xf numFmtId="1" fontId="44" fillId="0" borderId="15" xfId="0" applyNumberFormat="1" applyFont="1" applyBorder="1" applyAlignment="1">
      <alignment horizontal="center" vertical="center"/>
    </xf>
    <xf numFmtId="49" fontId="4" fillId="29" borderId="15" xfId="37" applyNumberFormat="1" applyFont="1" applyFill="1" applyBorder="1" applyAlignment="1">
      <alignment vertical="center" wrapText="1"/>
    </xf>
    <xf numFmtId="49" fontId="4" fillId="29" borderId="15" xfId="37" applyNumberFormat="1" applyFont="1" applyFill="1" applyBorder="1" applyAlignment="1">
      <alignment horizontal="center" vertical="center" wrapText="1"/>
    </xf>
    <xf numFmtId="1" fontId="4" fillId="29" borderId="15" xfId="37" applyNumberFormat="1" applyFont="1" applyFill="1" applyBorder="1" applyAlignment="1">
      <alignment horizontal="center" vertical="center"/>
    </xf>
    <xf numFmtId="49" fontId="4" fillId="30" borderId="15" xfId="37" applyNumberFormat="1" applyFont="1" applyFill="1" applyBorder="1" applyAlignment="1">
      <alignment vertical="center" wrapText="1"/>
    </xf>
    <xf numFmtId="49" fontId="4" fillId="30" borderId="15" xfId="37" applyNumberFormat="1" applyFont="1" applyFill="1" applyBorder="1" applyAlignment="1">
      <alignment horizontal="center" vertical="center" wrapText="1"/>
    </xf>
    <xf numFmtId="1" fontId="4" fillId="30" borderId="15" xfId="37" applyNumberFormat="1" applyFont="1" applyFill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/>
    </xf>
    <xf numFmtId="0" fontId="44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44" fillId="0" borderId="64" xfId="0" applyFont="1" applyBorder="1" applyAlignment="1">
      <alignment horizontal="center"/>
    </xf>
    <xf numFmtId="1" fontId="15" fillId="26" borderId="73" xfId="0" applyNumberFormat="1" applyFont="1" applyFill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  <xf numFmtId="1" fontId="15" fillId="31" borderId="41" xfId="0" applyNumberFormat="1" applyFont="1" applyFill="1" applyBorder="1" applyAlignment="1">
      <alignment horizontal="center" vertical="center"/>
    </xf>
    <xf numFmtId="0" fontId="54" fillId="0" borderId="24" xfId="0" applyFont="1" applyBorder="1" applyAlignment="1">
      <alignment horizontal="center"/>
    </xf>
    <xf numFmtId="0" fontId="2" fillId="0" borderId="78" xfId="0" applyFont="1" applyBorder="1" applyAlignment="1">
      <alignment horizontal="center" vertical="center"/>
    </xf>
    <xf numFmtId="1" fontId="4" fillId="26" borderId="73" xfId="0" applyNumberFormat="1" applyFont="1" applyFill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25" borderId="11" xfId="0" applyNumberFormat="1" applyFont="1" applyFill="1" applyBorder="1" applyAlignment="1">
      <alignment horizontal="center" vertical="center"/>
    </xf>
    <xf numFmtId="1" fontId="15" fillId="0" borderId="69" xfId="0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0" fontId="60" fillId="0" borderId="16" xfId="0" applyFont="1" applyBorder="1" applyAlignment="1">
      <alignment horizontal="center"/>
    </xf>
    <xf numFmtId="0" fontId="2" fillId="26" borderId="54" xfId="0" applyFont="1" applyFill="1" applyBorder="1" applyAlignment="1">
      <alignment wrapText="1"/>
    </xf>
    <xf numFmtId="1" fontId="54" fillId="0" borderId="0" xfId="0" applyNumberFormat="1" applyFont="1" applyAlignment="1">
      <alignment vertical="center"/>
    </xf>
    <xf numFmtId="1" fontId="15" fillId="27" borderId="37" xfId="0" applyNumberFormat="1" applyFont="1" applyFill="1" applyBorder="1" applyAlignment="1">
      <alignment horizontal="center" vertical="center"/>
    </xf>
    <xf numFmtId="0" fontId="46" fillId="0" borderId="15" xfId="0" applyFont="1" applyBorder="1" applyAlignment="1">
      <alignment horizontal="center"/>
    </xf>
    <xf numFmtId="49" fontId="44" fillId="0" borderId="39" xfId="0" applyNumberFormat="1" applyFont="1" applyBorder="1" applyAlignment="1">
      <alignment horizontal="center" vertical="center" shrinkToFit="1"/>
    </xf>
    <xf numFmtId="1" fontId="2" fillId="26" borderId="18" xfId="0" applyNumberFormat="1" applyFont="1" applyFill="1" applyBorder="1" applyAlignment="1">
      <alignment horizontal="center" vertical="center"/>
    </xf>
    <xf numFmtId="49" fontId="15" fillId="27" borderId="18" xfId="0" applyNumberFormat="1" applyFont="1" applyFill="1" applyBorder="1" applyAlignment="1">
      <alignment horizontal="left" vertical="center" shrinkToFit="1"/>
    </xf>
    <xf numFmtId="49" fontId="15" fillId="28" borderId="35" xfId="0" applyNumberFormat="1" applyFont="1" applyFill="1" applyBorder="1" applyAlignment="1">
      <alignment horizontal="left" vertical="center" shrinkToFit="1"/>
    </xf>
    <xf numFmtId="1" fontId="4" fillId="0" borderId="15" xfId="0" applyNumberFormat="1" applyFont="1" applyBorder="1" applyAlignment="1">
      <alignment horizontal="center" vertical="center"/>
    </xf>
    <xf numFmtId="1" fontId="2" fillId="0" borderId="39" xfId="0" applyNumberFormat="1" applyFont="1" applyBorder="1" applyAlignment="1">
      <alignment horizontal="center" vertical="center"/>
    </xf>
    <xf numFmtId="1" fontId="4" fillId="0" borderId="48" xfId="0" applyNumberFormat="1" applyFont="1" applyBorder="1" applyAlignment="1">
      <alignment horizontal="center" vertical="center"/>
    </xf>
    <xf numFmtId="1" fontId="15" fillId="27" borderId="47" xfId="0" applyNumberFormat="1" applyFont="1" applyFill="1" applyBorder="1" applyAlignment="1">
      <alignment horizontal="center" vertical="center"/>
    </xf>
    <xf numFmtId="0" fontId="2" fillId="26" borderId="15" xfId="0" applyFont="1" applyFill="1" applyBorder="1" applyAlignment="1">
      <alignment horizontal="justify"/>
    </xf>
    <xf numFmtId="0" fontId="15" fillId="25" borderId="10" xfId="0" applyFont="1" applyFill="1" applyBorder="1" applyAlignment="1">
      <alignment vertical="center" wrapText="1"/>
    </xf>
    <xf numFmtId="49" fontId="2" fillId="0" borderId="77" xfId="0" applyNumberFormat="1" applyFont="1" applyBorder="1" applyAlignment="1">
      <alignment horizontal="center" vertical="center" shrinkToFit="1"/>
    </xf>
    <xf numFmtId="1" fontId="2" fillId="0" borderId="31" xfId="0" applyNumberFormat="1" applyFont="1" applyBorder="1" applyAlignment="1">
      <alignment horizontal="center" vertical="center"/>
    </xf>
    <xf numFmtId="1" fontId="15" fillId="26" borderId="32" xfId="0" applyNumberFormat="1" applyFont="1" applyFill="1" applyBorder="1" applyAlignment="1">
      <alignment horizontal="center" vertical="center"/>
    </xf>
    <xf numFmtId="1" fontId="2" fillId="26" borderId="78" xfId="0" applyNumberFormat="1" applyFont="1" applyFill="1" applyBorder="1" applyAlignment="1">
      <alignment horizontal="center" vertical="center"/>
    </xf>
    <xf numFmtId="49" fontId="2" fillId="26" borderId="52" xfId="0" applyNumberFormat="1" applyFont="1" applyFill="1" applyBorder="1" applyAlignment="1">
      <alignment horizontal="center" vertical="center" shrinkToFit="1"/>
    </xf>
    <xf numFmtId="49" fontId="2" fillId="26" borderId="78" xfId="0" applyNumberFormat="1" applyFont="1" applyFill="1" applyBorder="1" applyAlignment="1">
      <alignment horizontal="left" vertical="center" shrinkToFit="1"/>
    </xf>
    <xf numFmtId="0" fontId="2" fillId="0" borderId="0" xfId="0" applyFont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26" borderId="17" xfId="0" applyFont="1" applyFill="1" applyBorder="1" applyAlignment="1">
      <alignment vertical="center" shrinkToFit="1"/>
    </xf>
    <xf numFmtId="0" fontId="2" fillId="26" borderId="25" xfId="0" applyFont="1" applyFill="1" applyBorder="1" applyAlignment="1">
      <alignment vertical="center" shrinkToFit="1"/>
    </xf>
    <xf numFmtId="1" fontId="2" fillId="26" borderId="54" xfId="0" applyNumberFormat="1" applyFont="1" applyFill="1" applyBorder="1" applyAlignment="1">
      <alignment horizontal="center" vertical="center"/>
    </xf>
    <xf numFmtId="0" fontId="2" fillId="0" borderId="48" xfId="0" applyFont="1" applyBorder="1"/>
    <xf numFmtId="0" fontId="2" fillId="0" borderId="83" xfId="0" applyFont="1" applyBorder="1" applyAlignment="1">
      <alignment horizontal="center"/>
    </xf>
    <xf numFmtId="0" fontId="2" fillId="0" borderId="84" xfId="0" applyFont="1" applyBorder="1" applyAlignment="1">
      <alignment horizontal="left"/>
    </xf>
    <xf numFmtId="0" fontId="2" fillId="0" borderId="17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1" fontId="15" fillId="28" borderId="11" xfId="0" applyNumberFormat="1" applyFont="1" applyFill="1" applyBorder="1" applyAlignment="1">
      <alignment horizontal="center"/>
    </xf>
    <xf numFmtId="1" fontId="15" fillId="26" borderId="41" xfId="0" applyNumberFormat="1" applyFont="1" applyFill="1" applyBorder="1" applyAlignment="1">
      <alignment horizontal="center" vertical="center"/>
    </xf>
    <xf numFmtId="0" fontId="44" fillId="0" borderId="16" xfId="0" applyFont="1" applyBorder="1" applyAlignment="1">
      <alignment vertical="center"/>
    </xf>
    <xf numFmtId="49" fontId="44" fillId="0" borderId="12" xfId="0" applyNumberFormat="1" applyFont="1" applyBorder="1" applyAlignment="1">
      <alignment horizontal="center" vertical="center" shrinkToFit="1"/>
    </xf>
    <xf numFmtId="49" fontId="2" fillId="26" borderId="10" xfId="0" applyNumberFormat="1" applyFont="1" applyFill="1" applyBorder="1" applyAlignment="1">
      <alignment horizontal="center" vertical="center" shrinkToFit="1"/>
    </xf>
    <xf numFmtId="0" fontId="2" fillId="26" borderId="16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26" borderId="75" xfId="0" applyFont="1" applyFill="1" applyBorder="1" applyAlignment="1">
      <alignment horizontal="center"/>
    </xf>
    <xf numFmtId="1" fontId="15" fillId="26" borderId="10" xfId="0" applyNumberFormat="1" applyFont="1" applyFill="1" applyBorder="1" applyAlignment="1">
      <alignment horizontal="center" vertical="center"/>
    </xf>
    <xf numFmtId="49" fontId="15" fillId="26" borderId="18" xfId="0" applyNumberFormat="1" applyFont="1" applyFill="1" applyBorder="1" applyAlignment="1">
      <alignment horizontal="left" vertical="center" shrinkToFit="1"/>
    </xf>
    <xf numFmtId="49" fontId="15" fillId="26" borderId="17" xfId="0" applyNumberFormat="1" applyFont="1" applyFill="1" applyBorder="1" applyAlignment="1">
      <alignment horizontal="center" vertical="center" shrinkToFit="1"/>
    </xf>
    <xf numFmtId="49" fontId="15" fillId="26" borderId="21" xfId="0" applyNumberFormat="1" applyFont="1" applyFill="1" applyBorder="1" applyAlignment="1">
      <alignment horizontal="center" vertical="center" shrinkToFit="1"/>
    </xf>
    <xf numFmtId="1" fontId="15" fillId="26" borderId="35" xfId="0" applyNumberFormat="1" applyFont="1" applyFill="1" applyBorder="1" applyAlignment="1">
      <alignment horizontal="center" vertical="center"/>
    </xf>
    <xf numFmtId="1" fontId="15" fillId="26" borderId="43" xfId="0" applyNumberFormat="1" applyFont="1" applyFill="1" applyBorder="1" applyAlignment="1">
      <alignment horizontal="center" vertical="center"/>
    </xf>
    <xf numFmtId="1" fontId="15" fillId="26" borderId="37" xfId="0" applyNumberFormat="1" applyFont="1" applyFill="1" applyBorder="1" applyAlignment="1">
      <alignment horizontal="center" vertical="center"/>
    </xf>
    <xf numFmtId="1" fontId="15" fillId="26" borderId="63" xfId="0" applyNumberFormat="1" applyFont="1" applyFill="1" applyBorder="1" applyAlignment="1">
      <alignment horizontal="center" vertical="center"/>
    </xf>
    <xf numFmtId="0" fontId="55" fillId="26" borderId="0" xfId="0" applyFont="1" applyFill="1" applyAlignment="1">
      <alignment vertical="center"/>
    </xf>
    <xf numFmtId="0" fontId="2" fillId="0" borderId="12" xfId="0" applyFont="1" applyBorder="1" applyAlignment="1">
      <alignment horizontal="center" vertical="center" shrinkToFit="1"/>
    </xf>
    <xf numFmtId="0" fontId="2" fillId="26" borderId="49" xfId="0" applyFont="1" applyFill="1" applyBorder="1" applyAlignment="1">
      <alignment horizontal="center"/>
    </xf>
    <xf numFmtId="0" fontId="2" fillId="26" borderId="13" xfId="0" applyFont="1" applyFill="1" applyBorder="1" applyAlignment="1">
      <alignment horizontal="center" vertical="center"/>
    </xf>
    <xf numFmtId="0" fontId="2" fillId="26" borderId="15" xfId="0" applyFont="1" applyFill="1" applyBorder="1" applyAlignment="1">
      <alignment horizontal="center" vertical="center" shrinkToFit="1"/>
    </xf>
    <xf numFmtId="0" fontId="55" fillId="0" borderId="0" xfId="0" applyFont="1" applyAlignment="1">
      <alignment vertical="center"/>
    </xf>
    <xf numFmtId="164" fontId="4" fillId="0" borderId="73" xfId="0" applyNumberFormat="1" applyFont="1" applyBorder="1" applyAlignment="1">
      <alignment horizontal="center" vertical="center"/>
    </xf>
    <xf numFmtId="164" fontId="4" fillId="0" borderId="4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2" fontId="2" fillId="26" borderId="54" xfId="0" applyNumberFormat="1" applyFont="1" applyFill="1" applyBorder="1" applyAlignment="1">
      <alignment horizontal="justify"/>
    </xf>
    <xf numFmtId="164" fontId="4" fillId="25" borderId="40" xfId="0" applyNumberFormat="1" applyFont="1" applyFill="1" applyBorder="1" applyAlignment="1">
      <alignment horizontal="center" vertical="center"/>
    </xf>
    <xf numFmtId="164" fontId="4" fillId="0" borderId="33" xfId="0" applyNumberFormat="1" applyFont="1" applyBorder="1" applyAlignment="1">
      <alignment horizontal="center" vertical="center"/>
    </xf>
    <xf numFmtId="164" fontId="15" fillId="25" borderId="46" xfId="0" applyNumberFormat="1" applyFont="1" applyFill="1" applyBorder="1" applyAlignment="1">
      <alignment horizontal="center" vertical="center"/>
    </xf>
    <xf numFmtId="164" fontId="15" fillId="25" borderId="61" xfId="0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/>
    </xf>
    <xf numFmtId="0" fontId="2" fillId="0" borderId="12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26" borderId="85" xfId="0" applyFont="1" applyFill="1" applyBorder="1" applyAlignment="1">
      <alignment wrapText="1"/>
    </xf>
    <xf numFmtId="0" fontId="62" fillId="0" borderId="40" xfId="0" applyFont="1" applyBorder="1" applyAlignment="1">
      <alignment horizontal="center"/>
    </xf>
    <xf numFmtId="0" fontId="62" fillId="0" borderId="16" xfId="0" applyFont="1" applyBorder="1" applyAlignment="1">
      <alignment horizontal="center"/>
    </xf>
    <xf numFmtId="0" fontId="2" fillId="26" borderId="38" xfId="0" applyFont="1" applyFill="1" applyBorder="1" applyAlignment="1">
      <alignment wrapText="1"/>
    </xf>
    <xf numFmtId="1" fontId="15" fillId="27" borderId="63" xfId="0" applyNumberFormat="1" applyFont="1" applyFill="1" applyBorder="1" applyAlignment="1">
      <alignment horizontal="center" vertical="center"/>
    </xf>
    <xf numFmtId="0" fontId="44" fillId="0" borderId="16" xfId="0" applyFont="1" applyBorder="1" applyAlignment="1">
      <alignment horizontal="center"/>
    </xf>
    <xf numFmtId="0" fontId="44" fillId="0" borderId="54" xfId="0" applyFont="1" applyBorder="1" applyAlignment="1">
      <alignment horizontal="center"/>
    </xf>
    <xf numFmtId="0" fontId="44" fillId="0" borderId="16" xfId="0" applyFont="1" applyBorder="1" applyAlignment="1">
      <alignment horizontal="center" vertical="center"/>
    </xf>
    <xf numFmtId="2" fontId="2" fillId="26" borderId="16" xfId="0" applyNumberFormat="1" applyFont="1" applyFill="1" applyBorder="1" applyAlignment="1">
      <alignment horizontal="justify"/>
    </xf>
    <xf numFmtId="0" fontId="44" fillId="26" borderId="73" xfId="0" applyFont="1" applyFill="1" applyBorder="1" applyAlignment="1">
      <alignment wrapText="1"/>
    </xf>
    <xf numFmtId="0" fontId="44" fillId="26" borderId="16" xfId="0" applyFont="1" applyFill="1" applyBorder="1" applyAlignment="1">
      <alignment horizontal="justify"/>
    </xf>
    <xf numFmtId="49" fontId="52" fillId="25" borderId="11" xfId="0" applyNumberFormat="1" applyFont="1" applyFill="1" applyBorder="1" applyAlignment="1">
      <alignment horizontal="left" vertical="center" shrinkToFit="1"/>
    </xf>
    <xf numFmtId="0" fontId="52" fillId="25" borderId="40" xfId="0" applyFont="1" applyFill="1" applyBorder="1" applyAlignment="1">
      <alignment vertical="center" wrapText="1"/>
    </xf>
    <xf numFmtId="1" fontId="4" fillId="26" borderId="15" xfId="0" applyNumberFormat="1" applyFont="1" applyFill="1" applyBorder="1" applyAlignment="1">
      <alignment horizontal="center" vertical="center"/>
    </xf>
    <xf numFmtId="0" fontId="60" fillId="0" borderId="54" xfId="0" applyFont="1" applyBorder="1" applyAlignment="1">
      <alignment horizontal="center"/>
    </xf>
    <xf numFmtId="164" fontId="2" fillId="26" borderId="16" xfId="0" applyNumberFormat="1" applyFont="1" applyFill="1" applyBorder="1" applyAlignment="1">
      <alignment horizontal="center" vertical="center"/>
    </xf>
    <xf numFmtId="2" fontId="2" fillId="0" borderId="86" xfId="0" applyNumberFormat="1" applyFont="1" applyBorder="1" applyAlignment="1">
      <alignment wrapText="1"/>
    </xf>
    <xf numFmtId="2" fontId="2" fillId="0" borderId="15" xfId="0" applyNumberFormat="1" applyFont="1" applyBorder="1"/>
    <xf numFmtId="2" fontId="2" fillId="0" borderId="78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 vertical="center" shrinkToFit="1"/>
    </xf>
    <xf numFmtId="2" fontId="2" fillId="0" borderId="15" xfId="0" applyNumberFormat="1" applyFont="1" applyBorder="1" applyAlignment="1">
      <alignment horizontal="right"/>
    </xf>
    <xf numFmtId="1" fontId="2" fillId="0" borderId="39" xfId="0" applyNumberFormat="1" applyFont="1" applyBorder="1" applyAlignment="1">
      <alignment horizontal="center" vertical="center" shrinkToFit="1"/>
    </xf>
    <xf numFmtId="0" fontId="44" fillId="26" borderId="16" xfId="0" applyFont="1" applyFill="1" applyBorder="1" applyAlignment="1">
      <alignment horizontal="left" wrapText="1"/>
    </xf>
    <xf numFmtId="0" fontId="44" fillId="0" borderId="17" xfId="0" applyFont="1" applyBorder="1" applyAlignment="1">
      <alignment horizontal="center"/>
    </xf>
    <xf numFmtId="49" fontId="44" fillId="0" borderId="17" xfId="0" applyNumberFormat="1" applyFont="1" applyBorder="1" applyAlignment="1">
      <alignment horizontal="center" vertical="center" shrinkToFit="1"/>
    </xf>
    <xf numFmtId="164" fontId="15" fillId="27" borderId="40" xfId="0" applyNumberFormat="1" applyFont="1" applyFill="1" applyBorder="1" applyAlignment="1">
      <alignment horizontal="center" vertical="center"/>
    </xf>
    <xf numFmtId="1" fontId="15" fillId="26" borderId="53" xfId="0" applyNumberFormat="1" applyFont="1" applyFill="1" applyBorder="1" applyAlignment="1">
      <alignment horizontal="center" vertical="center"/>
    </xf>
    <xf numFmtId="0" fontId="45" fillId="0" borderId="40" xfId="0" applyFont="1" applyBorder="1" applyAlignment="1">
      <alignment horizontal="center"/>
    </xf>
    <xf numFmtId="49" fontId="52" fillId="27" borderId="11" xfId="0" applyNumberFormat="1" applyFont="1" applyFill="1" applyBorder="1" applyAlignment="1">
      <alignment horizontal="left" vertical="center" shrinkToFit="1"/>
    </xf>
    <xf numFmtId="0" fontId="44" fillId="0" borderId="18" xfId="0" applyFont="1" applyBorder="1" applyAlignment="1">
      <alignment horizontal="justify"/>
    </xf>
    <xf numFmtId="0" fontId="44" fillId="0" borderId="39" xfId="0" applyFont="1" applyBorder="1" applyAlignment="1">
      <alignment horizontal="center" vertical="center" shrinkToFit="1"/>
    </xf>
    <xf numFmtId="1" fontId="44" fillId="0" borderId="40" xfId="0" applyNumberFormat="1" applyFont="1" applyBorder="1" applyAlignment="1">
      <alignment horizontal="center" vertical="center"/>
    </xf>
    <xf numFmtId="0" fontId="44" fillId="0" borderId="40" xfId="0" applyFont="1" applyBorder="1"/>
    <xf numFmtId="0" fontId="63" fillId="0" borderId="40" xfId="0" applyFont="1" applyBorder="1"/>
    <xf numFmtId="0" fontId="63" fillId="0" borderId="42" xfId="0" applyFont="1" applyBorder="1"/>
    <xf numFmtId="0" fontId="44" fillId="0" borderId="40" xfId="0" applyFont="1" applyBorder="1" applyAlignment="1">
      <alignment horizontal="center"/>
    </xf>
    <xf numFmtId="2" fontId="44" fillId="26" borderId="15" xfId="0" applyNumberFormat="1" applyFont="1" applyFill="1" applyBorder="1" applyAlignment="1">
      <alignment horizontal="justify"/>
    </xf>
    <xf numFmtId="0" fontId="44" fillId="0" borderId="24" xfId="0" applyFont="1" applyBorder="1" applyAlignment="1">
      <alignment horizontal="center"/>
    </xf>
    <xf numFmtId="49" fontId="44" fillId="0" borderId="24" xfId="0" applyNumberFormat="1" applyFont="1" applyBorder="1" applyAlignment="1">
      <alignment horizontal="center" vertical="center" shrinkToFit="1"/>
    </xf>
    <xf numFmtId="0" fontId="44" fillId="0" borderId="67" xfId="0" applyFont="1" applyBorder="1" applyAlignment="1">
      <alignment horizontal="center" vertical="center" shrinkToFit="1"/>
    </xf>
    <xf numFmtId="0" fontId="44" fillId="0" borderId="78" xfId="0" applyFont="1" applyBorder="1" applyAlignment="1">
      <alignment horizontal="center"/>
    </xf>
    <xf numFmtId="0" fontId="52" fillId="25" borderId="15" xfId="0" applyFont="1" applyFill="1" applyBorder="1" applyAlignment="1">
      <alignment vertical="center" wrapText="1"/>
    </xf>
    <xf numFmtId="49" fontId="52" fillId="25" borderId="15" xfId="0" applyNumberFormat="1" applyFont="1" applyFill="1" applyBorder="1" applyAlignment="1">
      <alignment horizontal="center" vertical="center" shrinkToFit="1"/>
    </xf>
    <xf numFmtId="49" fontId="52" fillId="25" borderId="39" xfId="0" applyNumberFormat="1" applyFont="1" applyFill="1" applyBorder="1" applyAlignment="1">
      <alignment horizontal="center" vertical="center" shrinkToFit="1"/>
    </xf>
    <xf numFmtId="1" fontId="52" fillId="25" borderId="40" xfId="0" applyNumberFormat="1" applyFont="1" applyFill="1" applyBorder="1" applyAlignment="1">
      <alignment horizontal="center" vertical="center"/>
    </xf>
    <xf numFmtId="1" fontId="44" fillId="0" borderId="42" xfId="0" applyNumberFormat="1" applyFont="1" applyBorder="1" applyAlignment="1">
      <alignment horizontal="center" vertical="center"/>
    </xf>
    <xf numFmtId="1" fontId="43" fillId="0" borderId="33" xfId="0" applyNumberFormat="1" applyFont="1" applyBorder="1" applyAlignment="1">
      <alignment horizontal="center" vertical="center"/>
    </xf>
    <xf numFmtId="49" fontId="44" fillId="0" borderId="25" xfId="0" applyNumberFormat="1" applyFont="1" applyBorder="1" applyAlignment="1">
      <alignment horizontal="center" vertical="center" shrinkToFit="1"/>
    </xf>
    <xf numFmtId="1" fontId="44" fillId="0" borderId="54" xfId="0" applyNumberFormat="1" applyFont="1" applyBorder="1" applyAlignment="1">
      <alignment horizontal="center" vertical="center"/>
    </xf>
    <xf numFmtId="49" fontId="52" fillId="28" borderId="16" xfId="0" applyNumberFormat="1" applyFont="1" applyFill="1" applyBorder="1" applyAlignment="1">
      <alignment horizontal="left" vertical="center" shrinkToFit="1"/>
    </xf>
    <xf numFmtId="49" fontId="52" fillId="28" borderId="17" xfId="0" applyNumberFormat="1" applyFont="1" applyFill="1" applyBorder="1" applyAlignment="1">
      <alignment horizontal="center" vertical="center" shrinkToFit="1"/>
    </xf>
    <xf numFmtId="49" fontId="52" fillId="28" borderId="30" xfId="0" applyNumberFormat="1" applyFont="1" applyFill="1" applyBorder="1" applyAlignment="1">
      <alignment horizontal="center" vertical="center" shrinkToFit="1"/>
    </xf>
    <xf numFmtId="1" fontId="52" fillId="28" borderId="16" xfId="0" applyNumberFormat="1" applyFont="1" applyFill="1" applyBorder="1" applyAlignment="1">
      <alignment horizontal="center" vertical="center"/>
    </xf>
    <xf numFmtId="49" fontId="44" fillId="0" borderId="19" xfId="0" applyNumberFormat="1" applyFont="1" applyBorder="1" applyAlignment="1">
      <alignment horizontal="left" vertical="center" shrinkToFit="1"/>
    </xf>
    <xf numFmtId="49" fontId="44" fillId="0" borderId="29" xfId="0" applyNumberFormat="1" applyFont="1" applyBorder="1" applyAlignment="1">
      <alignment horizontal="center" vertical="center" shrinkToFit="1"/>
    </xf>
    <xf numFmtId="1" fontId="44" fillId="0" borderId="20" xfId="0" applyNumberFormat="1" applyFont="1" applyBorder="1" applyAlignment="1">
      <alignment horizontal="center" vertical="center"/>
    </xf>
    <xf numFmtId="1" fontId="44" fillId="0" borderId="12" xfId="0" applyNumberFormat="1" applyFont="1" applyBorder="1" applyAlignment="1">
      <alignment horizontal="center" vertical="center"/>
    </xf>
    <xf numFmtId="1" fontId="44" fillId="0" borderId="64" xfId="0" applyNumberFormat="1" applyFont="1" applyBorder="1" applyAlignment="1">
      <alignment horizontal="center" vertical="center"/>
    </xf>
    <xf numFmtId="49" fontId="52" fillId="0" borderId="16" xfId="0" applyNumberFormat="1" applyFont="1" applyBorder="1" applyAlignment="1">
      <alignment horizontal="left" vertical="center" shrinkToFit="1"/>
    </xf>
    <xf numFmtId="49" fontId="52" fillId="0" borderId="17" xfId="0" applyNumberFormat="1" applyFont="1" applyBorder="1" applyAlignment="1">
      <alignment horizontal="center" vertical="center" shrinkToFit="1"/>
    </xf>
    <xf numFmtId="49" fontId="52" fillId="0" borderId="25" xfId="0" applyNumberFormat="1" applyFont="1" applyBorder="1" applyAlignment="1">
      <alignment horizontal="center" vertical="center" shrinkToFit="1"/>
    </xf>
    <xf numFmtId="1" fontId="52" fillId="0" borderId="35" xfId="0" applyNumberFormat="1" applyFont="1" applyBorder="1" applyAlignment="1">
      <alignment horizontal="center" vertical="center"/>
    </xf>
    <xf numFmtId="1" fontId="52" fillId="0" borderId="10" xfId="0" applyNumberFormat="1" applyFont="1" applyBorder="1" applyAlignment="1">
      <alignment horizontal="center" vertical="center"/>
    </xf>
    <xf numFmtId="1" fontId="52" fillId="0" borderId="65" xfId="0" applyNumberFormat="1" applyFont="1" applyBorder="1" applyAlignment="1">
      <alignment horizontal="center" vertical="center"/>
    </xf>
    <xf numFmtId="1" fontId="52" fillId="0" borderId="14" xfId="0" applyNumberFormat="1" applyFont="1" applyBorder="1" applyAlignment="1">
      <alignment horizontal="center" vertical="center"/>
    </xf>
    <xf numFmtId="49" fontId="44" fillId="0" borderId="23" xfId="0" applyNumberFormat="1" applyFont="1" applyBorder="1" applyAlignment="1">
      <alignment horizontal="left" vertical="center" shrinkToFit="1"/>
    </xf>
    <xf numFmtId="1" fontId="44" fillId="0" borderId="19" xfId="0" applyNumberFormat="1" applyFont="1" applyBorder="1" applyAlignment="1">
      <alignment horizontal="center" vertical="center"/>
    </xf>
    <xf numFmtId="1" fontId="44" fillId="0" borderId="53" xfId="0" applyNumberFormat="1" applyFont="1" applyBorder="1" applyAlignment="1">
      <alignment horizontal="center" vertical="center"/>
    </xf>
    <xf numFmtId="1" fontId="44" fillId="0" borderId="44" xfId="0" applyNumberFormat="1" applyFont="1" applyBorder="1" applyAlignment="1">
      <alignment horizontal="center" vertical="center"/>
    </xf>
    <xf numFmtId="49" fontId="44" fillId="0" borderId="16" xfId="0" applyNumberFormat="1" applyFont="1" applyBorder="1" applyAlignment="1">
      <alignment horizontal="left" vertical="center" shrinkToFit="1"/>
    </xf>
    <xf numFmtId="1" fontId="44" fillId="0" borderId="22" xfId="0" applyNumberFormat="1" applyFont="1" applyBorder="1" applyAlignment="1">
      <alignment horizontal="center" vertical="center"/>
    </xf>
    <xf numFmtId="49" fontId="52" fillId="0" borderId="11" xfId="0" applyNumberFormat="1" applyFont="1" applyBorder="1" applyAlignment="1">
      <alignment horizontal="left" vertical="center" shrinkToFit="1"/>
    </xf>
    <xf numFmtId="49" fontId="52" fillId="0" borderId="10" xfId="0" applyNumberFormat="1" applyFont="1" applyBorder="1" applyAlignment="1">
      <alignment horizontal="center" vertical="center" shrinkToFit="1"/>
    </xf>
    <xf numFmtId="49" fontId="52" fillId="0" borderId="30" xfId="0" applyNumberFormat="1" applyFont="1" applyBorder="1" applyAlignment="1">
      <alignment horizontal="center" vertical="center" shrinkToFit="1"/>
    </xf>
    <xf numFmtId="1" fontId="52" fillId="0" borderId="11" xfId="0" applyNumberFormat="1" applyFont="1" applyBorder="1" applyAlignment="1">
      <alignment horizontal="center" vertical="center"/>
    </xf>
    <xf numFmtId="1" fontId="52" fillId="0" borderId="62" xfId="0" applyNumberFormat="1" applyFont="1" applyBorder="1" applyAlignment="1">
      <alignment horizontal="center" vertical="center"/>
    </xf>
    <xf numFmtId="49" fontId="52" fillId="25" borderId="26" xfId="0" applyNumberFormat="1" applyFont="1" applyFill="1" applyBorder="1" applyAlignment="1">
      <alignment vertical="center" shrinkToFit="1"/>
    </xf>
    <xf numFmtId="49" fontId="52" fillId="25" borderId="27" xfId="0" applyNumberFormat="1" applyFont="1" applyFill="1" applyBorder="1" applyAlignment="1">
      <alignment horizontal="center" vertical="center" shrinkToFit="1"/>
    </xf>
    <xf numFmtId="49" fontId="52" fillId="25" borderId="36" xfId="0" applyNumberFormat="1" applyFont="1" applyFill="1" applyBorder="1" applyAlignment="1">
      <alignment horizontal="center" vertical="center" shrinkToFit="1"/>
    </xf>
    <xf numFmtId="1" fontId="52" fillId="25" borderId="26" xfId="0" applyNumberFormat="1" applyFont="1" applyFill="1" applyBorder="1" applyAlignment="1">
      <alignment horizontal="center" vertical="center"/>
    </xf>
    <xf numFmtId="0" fontId="46" fillId="0" borderId="12" xfId="0" applyFont="1" applyBorder="1" applyAlignment="1">
      <alignment horizontal="center"/>
    </xf>
    <xf numFmtId="1" fontId="6" fillId="0" borderId="44" xfId="0" applyNumberFormat="1" applyFont="1" applyBorder="1" applyAlignment="1">
      <alignment horizontal="center" vertical="center"/>
    </xf>
    <xf numFmtId="1" fontId="6" fillId="0" borderId="41" xfId="0" applyNumberFormat="1" applyFont="1" applyBorder="1" applyAlignment="1">
      <alignment horizontal="center" vertical="center"/>
    </xf>
    <xf numFmtId="0" fontId="46" fillId="0" borderId="24" xfId="0" applyFont="1" applyBorder="1" applyAlignment="1">
      <alignment horizontal="center"/>
    </xf>
    <xf numFmtId="0" fontId="46" fillId="0" borderId="48" xfId="0" applyFont="1" applyBorder="1" applyAlignment="1">
      <alignment horizontal="center" vertical="center" shrinkToFit="1"/>
    </xf>
    <xf numFmtId="0" fontId="46" fillId="0" borderId="16" xfId="0" applyFont="1" applyBorder="1" applyAlignment="1">
      <alignment horizontal="center"/>
    </xf>
    <xf numFmtId="0" fontId="46" fillId="26" borderId="16" xfId="0" applyFont="1" applyFill="1" applyBorder="1" applyAlignment="1">
      <alignment horizontal="center"/>
    </xf>
    <xf numFmtId="0" fontId="46" fillId="0" borderId="54" xfId="0" applyFont="1" applyBorder="1" applyAlignment="1">
      <alignment horizontal="center"/>
    </xf>
    <xf numFmtId="0" fontId="46" fillId="0" borderId="73" xfId="0" applyFont="1" applyBorder="1" applyAlignment="1">
      <alignment horizontal="center"/>
    </xf>
    <xf numFmtId="0" fontId="46" fillId="0" borderId="25" xfId="0" applyFont="1" applyBorder="1" applyAlignment="1">
      <alignment horizontal="center" vertical="center" shrinkToFit="1"/>
    </xf>
    <xf numFmtId="0" fontId="64" fillId="0" borderId="16" xfId="0" applyFont="1" applyBorder="1" applyAlignment="1">
      <alignment horizontal="center"/>
    </xf>
    <xf numFmtId="49" fontId="36" fillId="25" borderId="11" xfId="0" applyNumberFormat="1" applyFont="1" applyFill="1" applyBorder="1" applyAlignment="1">
      <alignment horizontal="left" vertical="center" shrinkToFit="1"/>
    </xf>
    <xf numFmtId="49" fontId="36" fillId="25" borderId="10" xfId="0" applyNumberFormat="1" applyFont="1" applyFill="1" applyBorder="1" applyAlignment="1">
      <alignment horizontal="center" vertical="center" shrinkToFit="1"/>
    </xf>
    <xf numFmtId="0" fontId="36" fillId="25" borderId="30" xfId="0" applyFont="1" applyFill="1" applyBorder="1" applyAlignment="1">
      <alignment horizontal="center" vertical="center" shrinkToFit="1"/>
    </xf>
    <xf numFmtId="1" fontId="36" fillId="25" borderId="11" xfId="0" applyNumberFormat="1" applyFont="1" applyFill="1" applyBorder="1" applyAlignment="1">
      <alignment horizontal="center" vertical="center"/>
    </xf>
    <xf numFmtId="49" fontId="46" fillId="26" borderId="15" xfId="0" applyNumberFormat="1" applyFont="1" applyFill="1" applyBorder="1" applyAlignment="1">
      <alignment horizontal="center" vertical="center" shrinkToFit="1"/>
    </xf>
    <xf numFmtId="49" fontId="46" fillId="26" borderId="17" xfId="0" applyNumberFormat="1" applyFont="1" applyFill="1" applyBorder="1" applyAlignment="1">
      <alignment horizontal="center" vertical="center" shrinkToFit="1"/>
    </xf>
    <xf numFmtId="1" fontId="36" fillId="26" borderId="41" xfId="0" applyNumberFormat="1" applyFont="1" applyFill="1" applyBorder="1" applyAlignment="1">
      <alignment horizontal="center" vertical="center"/>
    </xf>
    <xf numFmtId="1" fontId="46" fillId="0" borderId="16" xfId="0" applyNumberFormat="1" applyFont="1" applyBorder="1" applyAlignment="1">
      <alignment horizontal="center" vertical="center"/>
    </xf>
    <xf numFmtId="49" fontId="46" fillId="0" borderId="17" xfId="0" applyNumberFormat="1" applyFont="1" applyBorder="1" applyAlignment="1">
      <alignment horizontal="center" vertical="center" shrinkToFit="1"/>
    </xf>
    <xf numFmtId="49" fontId="36" fillId="28" borderId="16" xfId="0" applyNumberFormat="1" applyFont="1" applyFill="1" applyBorder="1" applyAlignment="1">
      <alignment horizontal="left" vertical="center" shrinkToFit="1"/>
    </xf>
    <xf numFmtId="49" fontId="36" fillId="28" borderId="17" xfId="0" applyNumberFormat="1" applyFont="1" applyFill="1" applyBorder="1" applyAlignment="1">
      <alignment horizontal="center" vertical="center" shrinkToFit="1"/>
    </xf>
    <xf numFmtId="49" fontId="36" fillId="28" borderId="21" xfId="0" applyNumberFormat="1" applyFont="1" applyFill="1" applyBorder="1" applyAlignment="1">
      <alignment horizontal="center" vertical="center" shrinkToFit="1"/>
    </xf>
    <xf numFmtId="1" fontId="36" fillId="28" borderId="35" xfId="0" applyNumberFormat="1" applyFont="1" applyFill="1" applyBorder="1" applyAlignment="1">
      <alignment horizontal="center" vertical="center"/>
    </xf>
    <xf numFmtId="49" fontId="36" fillId="26" borderId="16" xfId="0" applyNumberFormat="1" applyFont="1" applyFill="1" applyBorder="1" applyAlignment="1">
      <alignment horizontal="left" vertical="center" shrinkToFit="1"/>
    </xf>
    <xf numFmtId="49" fontId="36" fillId="26" borderId="17" xfId="0" applyNumberFormat="1" applyFont="1" applyFill="1" applyBorder="1" applyAlignment="1">
      <alignment horizontal="center" vertical="center" shrinkToFit="1"/>
    </xf>
    <xf numFmtId="49" fontId="36" fillId="26" borderId="21" xfId="0" applyNumberFormat="1" applyFont="1" applyFill="1" applyBorder="1" applyAlignment="1">
      <alignment horizontal="center" vertical="center" shrinkToFit="1"/>
    </xf>
    <xf numFmtId="1" fontId="36" fillId="26" borderId="35" xfId="0" applyNumberFormat="1" applyFont="1" applyFill="1" applyBorder="1" applyAlignment="1">
      <alignment horizontal="center" vertical="center"/>
    </xf>
    <xf numFmtId="49" fontId="46" fillId="0" borderId="34" xfId="0" applyNumberFormat="1" applyFont="1" applyBorder="1" applyAlignment="1">
      <alignment horizontal="left" vertical="center" shrinkToFit="1"/>
    </xf>
    <xf numFmtId="49" fontId="46" fillId="0" borderId="12" xfId="0" applyNumberFormat="1" applyFont="1" applyBorder="1" applyAlignment="1">
      <alignment horizontal="center" vertical="center" shrinkToFit="1"/>
    </xf>
    <xf numFmtId="0" fontId="46" fillId="0" borderId="29" xfId="0" applyFont="1" applyBorder="1" applyAlignment="1">
      <alignment horizontal="center" vertical="center" shrinkToFit="1"/>
    </xf>
    <xf numFmtId="1" fontId="36" fillId="0" borderId="34" xfId="0" applyNumberFormat="1" applyFont="1" applyBorder="1" applyAlignment="1">
      <alignment horizontal="center" vertical="center"/>
    </xf>
    <xf numFmtId="1" fontId="36" fillId="0" borderId="55" xfId="0" applyNumberFormat="1" applyFont="1" applyBorder="1" applyAlignment="1">
      <alignment horizontal="center" vertical="center"/>
    </xf>
    <xf numFmtId="1" fontId="36" fillId="0" borderId="56" xfId="0" applyNumberFormat="1" applyFont="1" applyBorder="1" applyAlignment="1">
      <alignment horizontal="center" vertical="center"/>
    </xf>
    <xf numFmtId="1" fontId="36" fillId="0" borderId="45" xfId="0" applyNumberFormat="1" applyFont="1" applyBorder="1" applyAlignment="1">
      <alignment horizontal="center" vertical="center"/>
    </xf>
    <xf numFmtId="49" fontId="46" fillId="0" borderId="18" xfId="0" applyNumberFormat="1" applyFont="1" applyBorder="1" applyAlignment="1">
      <alignment horizontal="left" vertical="center" shrinkToFit="1"/>
    </xf>
    <xf numFmtId="49" fontId="46" fillId="0" borderId="25" xfId="0" applyNumberFormat="1" applyFont="1" applyBorder="1" applyAlignment="1">
      <alignment horizontal="center" vertical="center" shrinkToFit="1"/>
    </xf>
    <xf numFmtId="1" fontId="36" fillId="0" borderId="18" xfId="0" applyNumberFormat="1" applyFont="1" applyBorder="1" applyAlignment="1">
      <alignment horizontal="center" vertical="center"/>
    </xf>
    <xf numFmtId="1" fontId="36" fillId="0" borderId="17" xfId="0" applyNumberFormat="1" applyFont="1" applyBorder="1" applyAlignment="1">
      <alignment horizontal="center" vertical="center"/>
    </xf>
    <xf numFmtId="1" fontId="36" fillId="0" borderId="25" xfId="0" applyNumberFormat="1" applyFont="1" applyBorder="1" applyAlignment="1">
      <alignment horizontal="center" vertical="center"/>
    </xf>
    <xf numFmtId="1" fontId="36" fillId="0" borderId="22" xfId="0" applyNumberFormat="1" applyFont="1" applyBorder="1" applyAlignment="1">
      <alignment horizontal="center" vertical="center"/>
    </xf>
    <xf numFmtId="49" fontId="36" fillId="0" borderId="35" xfId="0" applyNumberFormat="1" applyFont="1" applyBorder="1" applyAlignment="1">
      <alignment horizontal="left" vertical="center" shrinkToFit="1"/>
    </xf>
    <xf numFmtId="49" fontId="36" fillId="0" borderId="10" xfId="0" applyNumberFormat="1" applyFont="1" applyBorder="1" applyAlignment="1">
      <alignment horizontal="center" vertical="center" shrinkToFit="1"/>
    </xf>
    <xf numFmtId="0" fontId="36" fillId="0" borderId="30" xfId="0" applyFont="1" applyBorder="1" applyAlignment="1">
      <alignment horizontal="center" vertical="center" shrinkToFit="1"/>
    </xf>
    <xf numFmtId="1" fontId="36" fillId="0" borderId="35" xfId="0" applyNumberFormat="1" applyFont="1" applyBorder="1" applyAlignment="1">
      <alignment horizontal="center" vertical="center"/>
    </xf>
    <xf numFmtId="1" fontId="36" fillId="0" borderId="10" xfId="0" applyNumberFormat="1" applyFont="1" applyBorder="1" applyAlignment="1">
      <alignment horizontal="center" vertical="center"/>
    </xf>
    <xf numFmtId="1" fontId="36" fillId="0" borderId="30" xfId="0" applyNumberFormat="1" applyFont="1" applyBorder="1" applyAlignment="1">
      <alignment horizontal="center" vertical="center"/>
    </xf>
    <xf numFmtId="49" fontId="36" fillId="25" borderId="26" xfId="0" applyNumberFormat="1" applyFont="1" applyFill="1" applyBorder="1" applyAlignment="1">
      <alignment vertical="center" shrinkToFit="1"/>
    </xf>
    <xf numFmtId="49" fontId="36" fillId="25" borderId="27" xfId="0" applyNumberFormat="1" applyFont="1" applyFill="1" applyBorder="1" applyAlignment="1">
      <alignment horizontal="center" vertical="center" shrinkToFit="1"/>
    </xf>
    <xf numFmtId="0" fontId="36" fillId="25" borderId="36" xfId="0" applyFont="1" applyFill="1" applyBorder="1" applyAlignment="1">
      <alignment horizontal="center" vertical="center" shrinkToFit="1"/>
    </xf>
    <xf numFmtId="1" fontId="36" fillId="25" borderId="43" xfId="0" applyNumberFormat="1" applyFont="1" applyFill="1" applyBorder="1" applyAlignment="1">
      <alignment horizontal="center" vertical="center"/>
    </xf>
    <xf numFmtId="49" fontId="36" fillId="0" borderId="26" xfId="0" applyNumberFormat="1" applyFont="1" applyBorder="1" applyAlignment="1">
      <alignment vertical="center" shrinkToFit="1"/>
    </xf>
    <xf numFmtId="49" fontId="36" fillId="0" borderId="27" xfId="0" applyNumberFormat="1" applyFont="1" applyBorder="1" applyAlignment="1">
      <alignment horizontal="center" vertical="center" shrinkToFit="1"/>
    </xf>
    <xf numFmtId="0" fontId="36" fillId="0" borderId="36" xfId="0" applyFont="1" applyBorder="1" applyAlignment="1">
      <alignment horizontal="center" vertical="center" shrinkToFit="1"/>
    </xf>
    <xf numFmtId="1" fontId="36" fillId="0" borderId="26" xfId="0" applyNumberFormat="1" applyFont="1" applyBorder="1" applyAlignment="1">
      <alignment horizontal="center" vertical="center"/>
    </xf>
    <xf numFmtId="1" fontId="36" fillId="0" borderId="27" xfId="0" applyNumberFormat="1" applyFont="1" applyBorder="1" applyAlignment="1">
      <alignment horizontal="center" vertical="center"/>
    </xf>
    <xf numFmtId="1" fontId="36" fillId="0" borderId="28" xfId="0" applyNumberFormat="1" applyFont="1" applyBorder="1" applyAlignment="1">
      <alignment horizontal="center" vertical="center"/>
    </xf>
    <xf numFmtId="0" fontId="36" fillId="25" borderId="26" xfId="0" applyFont="1" applyFill="1" applyBorder="1" applyAlignment="1">
      <alignment vertical="center" wrapText="1"/>
    </xf>
    <xf numFmtId="0" fontId="36" fillId="25" borderId="27" xfId="0" applyFont="1" applyFill="1" applyBorder="1" applyAlignment="1">
      <alignment horizontal="center" vertical="center" wrapText="1"/>
    </xf>
    <xf numFmtId="0" fontId="36" fillId="25" borderId="27" xfId="0" applyFont="1" applyFill="1" applyBorder="1" applyAlignment="1">
      <alignment horizontal="center" vertical="center"/>
    </xf>
    <xf numFmtId="0" fontId="36" fillId="25" borderId="36" xfId="0" applyFont="1" applyFill="1" applyBorder="1" applyAlignment="1">
      <alignment horizontal="center" vertical="center"/>
    </xf>
    <xf numFmtId="1" fontId="36" fillId="25" borderId="26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164" fontId="2" fillId="0" borderId="15" xfId="0" applyNumberFormat="1" applyFont="1" applyBorder="1" applyAlignment="1">
      <alignment horizontal="center"/>
    </xf>
    <xf numFmtId="0" fontId="44" fillId="26" borderId="38" xfId="0" applyFont="1" applyFill="1" applyBorder="1" applyAlignment="1">
      <alignment horizontal="justify"/>
    </xf>
    <xf numFmtId="0" fontId="2" fillId="0" borderId="67" xfId="0" applyFont="1" applyBorder="1" applyAlignment="1">
      <alignment horizontal="center"/>
    </xf>
    <xf numFmtId="1" fontId="2" fillId="0" borderId="25" xfId="0" applyNumberFormat="1" applyFont="1" applyBorder="1" applyAlignment="1">
      <alignment horizontal="center" vertical="center"/>
    </xf>
    <xf numFmtId="0" fontId="2" fillId="0" borderId="55" xfId="0" applyFont="1" applyBorder="1"/>
    <xf numFmtId="49" fontId="2" fillId="0" borderId="55" xfId="0" applyNumberFormat="1" applyFont="1" applyBorder="1" applyAlignment="1">
      <alignment horizontal="center" vertical="center" shrinkToFit="1"/>
    </xf>
    <xf numFmtId="0" fontId="2" fillId="0" borderId="55" xfId="0" applyFont="1" applyBorder="1" applyAlignment="1">
      <alignment horizontal="center"/>
    </xf>
    <xf numFmtId="0" fontId="2" fillId="0" borderId="56" xfId="0" applyFont="1" applyBorder="1" applyAlignment="1">
      <alignment horizontal="center" vertical="center" shrinkToFit="1"/>
    </xf>
    <xf numFmtId="0" fontId="2" fillId="0" borderId="87" xfId="0" applyFont="1" applyBorder="1" applyAlignment="1">
      <alignment horizontal="center"/>
    </xf>
    <xf numFmtId="0" fontId="65" fillId="0" borderId="55" xfId="0" applyFont="1" applyBorder="1"/>
    <xf numFmtId="0" fontId="2" fillId="0" borderId="56" xfId="0" applyFont="1" applyBorder="1"/>
    <xf numFmtId="0" fontId="65" fillId="0" borderId="40" xfId="0" applyFont="1" applyBorder="1"/>
    <xf numFmtId="0" fontId="44" fillId="0" borderId="49" xfId="0" applyFont="1" applyBorder="1" applyAlignment="1">
      <alignment horizontal="center" vertical="center" shrinkToFit="1"/>
    </xf>
    <xf numFmtId="0" fontId="44" fillId="0" borderId="19" xfId="0" applyFont="1" applyBorder="1" applyAlignment="1">
      <alignment horizontal="center"/>
    </xf>
    <xf numFmtId="0" fontId="44" fillId="26" borderId="12" xfId="0" applyFont="1" applyFill="1" applyBorder="1" applyAlignment="1">
      <alignment horizontal="center"/>
    </xf>
    <xf numFmtId="0" fontId="44" fillId="26" borderId="16" xfId="0" applyFont="1" applyFill="1" applyBorder="1" applyAlignment="1">
      <alignment horizontal="center"/>
    </xf>
    <xf numFmtId="0" fontId="44" fillId="0" borderId="73" xfId="0" applyFont="1" applyBorder="1" applyAlignment="1">
      <alignment horizontal="center"/>
    </xf>
    <xf numFmtId="0" fontId="44" fillId="0" borderId="24" xfId="0" applyFont="1" applyBorder="1" applyAlignment="1">
      <alignment horizontal="center" vertical="center"/>
    </xf>
    <xf numFmtId="0" fontId="66" fillId="0" borderId="0" xfId="0" applyFont="1" applyAlignment="1">
      <alignment vertical="center"/>
    </xf>
    <xf numFmtId="0" fontId="46" fillId="0" borderId="39" xfId="0" applyFont="1" applyBorder="1" applyAlignment="1">
      <alignment horizontal="center" vertical="center" shrinkToFit="1"/>
    </xf>
    <xf numFmtId="49" fontId="67" fillId="25" borderId="11" xfId="0" applyNumberFormat="1" applyFont="1" applyFill="1" applyBorder="1" applyAlignment="1">
      <alignment horizontal="left" vertical="center" shrinkToFit="1"/>
    </xf>
    <xf numFmtId="164" fontId="2" fillId="0" borderId="0" xfId="0" applyNumberFormat="1" applyFont="1"/>
    <xf numFmtId="0" fontId="2" fillId="26" borderId="54" xfId="0" applyFont="1" applyFill="1" applyBorder="1" applyAlignment="1">
      <alignment horizontal="justify"/>
    </xf>
    <xf numFmtId="1" fontId="4" fillId="0" borderId="16" xfId="0" applyNumberFormat="1" applyFont="1" applyBorder="1" applyAlignment="1">
      <alignment horizontal="center" vertical="center"/>
    </xf>
    <xf numFmtId="1" fontId="4" fillId="0" borderId="54" xfId="0" applyNumberFormat="1" applyFont="1" applyBorder="1" applyAlignment="1">
      <alignment horizontal="center" vertical="center"/>
    </xf>
    <xf numFmtId="49" fontId="2" fillId="0" borderId="59" xfId="0" applyNumberFormat="1" applyFont="1" applyBorder="1" applyAlignment="1">
      <alignment horizontal="center" vertical="center" shrinkToFit="1"/>
    </xf>
    <xf numFmtId="1" fontId="2" fillId="0" borderId="0" xfId="0" applyNumberFormat="1" applyFont="1" applyAlignment="1">
      <alignment horizontal="center" vertical="center"/>
    </xf>
    <xf numFmtId="1" fontId="2" fillId="0" borderId="33" xfId="0" applyNumberFormat="1" applyFont="1" applyBorder="1" applyAlignment="1">
      <alignment horizontal="center" vertical="center"/>
    </xf>
    <xf numFmtId="49" fontId="15" fillId="0" borderId="65" xfId="0" applyNumberFormat="1" applyFont="1" applyBorder="1" applyAlignment="1">
      <alignment horizontal="center" vertical="center" shrinkToFit="1"/>
    </xf>
    <xf numFmtId="1" fontId="46" fillId="0" borderId="54" xfId="0" applyNumberFormat="1" applyFont="1" applyBorder="1" applyAlignment="1">
      <alignment horizontal="center" vertical="center"/>
    </xf>
    <xf numFmtId="1" fontId="36" fillId="26" borderId="16" xfId="0" applyNumberFormat="1" applyFont="1" applyFill="1" applyBorder="1" applyAlignment="1">
      <alignment horizontal="center" vertical="center"/>
    </xf>
    <xf numFmtId="49" fontId="44" fillId="26" borderId="17" xfId="0" applyNumberFormat="1" applyFont="1" applyFill="1" applyBorder="1" applyAlignment="1">
      <alignment horizontal="center" vertical="center" shrinkToFit="1"/>
    </xf>
    <xf numFmtId="0" fontId="4" fillId="26" borderId="15" xfId="37" applyFont="1" applyFill="1" applyBorder="1" applyAlignment="1">
      <alignment vertical="center"/>
    </xf>
    <xf numFmtId="0" fontId="2" fillId="26" borderId="52" xfId="0" applyFont="1" applyFill="1" applyBorder="1" applyAlignment="1">
      <alignment horizontal="center"/>
    </xf>
    <xf numFmtId="49" fontId="15" fillId="25" borderId="26" xfId="0" applyNumberFormat="1" applyFont="1" applyFill="1" applyBorder="1" applyAlignment="1">
      <alignment horizontal="left" vertical="center" shrinkToFit="1"/>
    </xf>
    <xf numFmtId="0" fontId="2" fillId="0" borderId="15" xfId="0" applyFont="1" applyBorder="1" applyAlignment="1">
      <alignment horizontal="center" vertical="center" shrinkToFit="1"/>
    </xf>
    <xf numFmtId="1" fontId="46" fillId="26" borderId="16" xfId="0" applyNumberFormat="1" applyFont="1" applyFill="1" applyBorder="1" applyAlignment="1">
      <alignment horizontal="center" vertical="center"/>
    </xf>
    <xf numFmtId="0" fontId="2" fillId="26" borderId="16" xfId="0" applyFont="1" applyFill="1" applyBorder="1" applyAlignment="1">
      <alignment horizontal="justify"/>
    </xf>
    <xf numFmtId="1" fontId="4" fillId="26" borderId="18" xfId="0" applyNumberFormat="1" applyFont="1" applyFill="1" applyBorder="1" applyAlignment="1">
      <alignment horizontal="center" vertical="center"/>
    </xf>
    <xf numFmtId="164" fontId="4" fillId="26" borderId="18" xfId="0" applyNumberFormat="1" applyFont="1" applyFill="1" applyBorder="1" applyAlignment="1">
      <alignment horizontal="center" vertical="center"/>
    </xf>
    <xf numFmtId="2" fontId="44" fillId="26" borderId="73" xfId="0" applyNumberFormat="1" applyFont="1" applyFill="1" applyBorder="1" applyAlignment="1">
      <alignment horizontal="justify"/>
    </xf>
    <xf numFmtId="0" fontId="2" fillId="26" borderId="20" xfId="0" applyFont="1" applyFill="1" applyBorder="1" applyAlignment="1">
      <alignment wrapText="1"/>
    </xf>
    <xf numFmtId="0" fontId="2" fillId="26" borderId="86" xfId="0" applyFont="1" applyFill="1" applyBorder="1" applyAlignment="1">
      <alignment wrapText="1"/>
    </xf>
    <xf numFmtId="0" fontId="2" fillId="26" borderId="54" xfId="0" applyFont="1" applyFill="1" applyBorder="1" applyAlignment="1">
      <alignment horizontal="justify" wrapText="1"/>
    </xf>
    <xf numFmtId="0" fontId="2" fillId="26" borderId="0" xfId="0" applyFont="1" applyFill="1" applyAlignment="1">
      <alignment horizontal="justify"/>
    </xf>
    <xf numFmtId="2" fontId="2" fillId="26" borderId="86" xfId="0" applyNumberFormat="1" applyFont="1" applyFill="1" applyBorder="1" applyAlignment="1">
      <alignment horizontal="justify"/>
    </xf>
    <xf numFmtId="0" fontId="2" fillId="26" borderId="88" xfId="0" applyFont="1" applyFill="1" applyBorder="1" applyAlignment="1">
      <alignment wrapText="1"/>
    </xf>
    <xf numFmtId="0" fontId="40" fillId="32" borderId="40" xfId="0" applyFont="1" applyFill="1" applyBorder="1" applyAlignment="1">
      <alignment vertical="center" wrapText="1"/>
    </xf>
    <xf numFmtId="49" fontId="2" fillId="32" borderId="15" xfId="0" applyNumberFormat="1" applyFont="1" applyFill="1" applyBorder="1" applyAlignment="1">
      <alignment horizontal="center" vertical="center" shrinkToFit="1"/>
    </xf>
    <xf numFmtId="49" fontId="2" fillId="32" borderId="15" xfId="0" applyNumberFormat="1" applyFont="1" applyFill="1" applyBorder="1" applyAlignment="1">
      <alignment horizontal="left" vertical="center" shrinkToFit="1"/>
    </xf>
    <xf numFmtId="49" fontId="2" fillId="32" borderId="52" xfId="0" applyNumberFormat="1" applyFont="1" applyFill="1" applyBorder="1" applyAlignment="1">
      <alignment horizontal="center" vertical="center" shrinkToFit="1"/>
    </xf>
    <xf numFmtId="1" fontId="15" fillId="32" borderId="40" xfId="0" applyNumberFormat="1" applyFont="1" applyFill="1" applyBorder="1" applyAlignment="1">
      <alignment horizontal="center" vertical="center"/>
    </xf>
    <xf numFmtId="49" fontId="15" fillId="32" borderId="16" xfId="0" applyNumberFormat="1" applyFont="1" applyFill="1" applyBorder="1" applyAlignment="1">
      <alignment horizontal="left" vertical="center" shrinkToFit="1"/>
    </xf>
    <xf numFmtId="49" fontId="15" fillId="32" borderId="17" xfId="0" applyNumberFormat="1" applyFont="1" applyFill="1" applyBorder="1" applyAlignment="1">
      <alignment horizontal="center" vertical="center" shrinkToFit="1"/>
    </xf>
    <xf numFmtId="49" fontId="15" fillId="32" borderId="50" xfId="0" applyNumberFormat="1" applyFont="1" applyFill="1" applyBorder="1" applyAlignment="1">
      <alignment horizontal="center" vertical="center" shrinkToFit="1"/>
    </xf>
    <xf numFmtId="1" fontId="15" fillId="32" borderId="16" xfId="0" applyNumberFormat="1" applyFont="1" applyFill="1" applyBorder="1" applyAlignment="1">
      <alignment horizontal="center" vertical="center"/>
    </xf>
    <xf numFmtId="49" fontId="15" fillId="32" borderId="26" xfId="0" applyNumberFormat="1" applyFont="1" applyFill="1" applyBorder="1" applyAlignment="1">
      <alignment vertical="center" shrinkToFit="1"/>
    </xf>
    <xf numFmtId="49" fontId="15" fillId="32" borderId="27" xfId="0" applyNumberFormat="1" applyFont="1" applyFill="1" applyBorder="1" applyAlignment="1">
      <alignment horizontal="center" vertical="center" shrinkToFit="1"/>
    </xf>
    <xf numFmtId="49" fontId="15" fillId="32" borderId="46" xfId="0" applyNumberFormat="1" applyFont="1" applyFill="1" applyBorder="1" applyAlignment="1">
      <alignment horizontal="center" vertical="center" shrinkToFit="1"/>
    </xf>
    <xf numFmtId="1" fontId="15" fillId="32" borderId="26" xfId="0" applyNumberFormat="1" applyFont="1" applyFill="1" applyBorder="1" applyAlignment="1">
      <alignment horizontal="center" vertical="center"/>
    </xf>
    <xf numFmtId="1" fontId="15" fillId="32" borderId="36" xfId="0" applyNumberFormat="1" applyFont="1" applyFill="1" applyBorder="1" applyAlignment="1">
      <alignment horizontal="center" vertical="center"/>
    </xf>
    <xf numFmtId="0" fontId="15" fillId="32" borderId="26" xfId="0" applyFont="1" applyFill="1" applyBorder="1" applyAlignment="1">
      <alignment vertical="center" wrapText="1"/>
    </xf>
    <xf numFmtId="0" fontId="15" fillId="32" borderId="27" xfId="0" applyFont="1" applyFill="1" applyBorder="1" applyAlignment="1">
      <alignment horizontal="center" vertical="center" wrapText="1"/>
    </xf>
    <xf numFmtId="0" fontId="15" fillId="32" borderId="27" xfId="0" applyFont="1" applyFill="1" applyBorder="1" applyAlignment="1">
      <alignment horizontal="center" vertical="center"/>
    </xf>
    <xf numFmtId="0" fontId="15" fillId="32" borderId="36" xfId="0" applyFont="1" applyFill="1" applyBorder="1" applyAlignment="1">
      <alignment horizontal="center" vertical="center"/>
    </xf>
    <xf numFmtId="164" fontId="15" fillId="32" borderId="46" xfId="0" applyNumberFormat="1" applyFont="1" applyFill="1" applyBorder="1" applyAlignment="1">
      <alignment horizontal="center" vertical="center"/>
    </xf>
    <xf numFmtId="0" fontId="15" fillId="32" borderId="36" xfId="0" applyFont="1" applyFill="1" applyBorder="1" applyAlignment="1">
      <alignment horizontal="center" vertical="center" shrinkToFit="1"/>
    </xf>
    <xf numFmtId="1" fontId="15" fillId="32" borderId="43" xfId="0" applyNumberFormat="1" applyFont="1" applyFill="1" applyBorder="1" applyAlignment="1">
      <alignment horizontal="center" vertical="center"/>
    </xf>
    <xf numFmtId="1" fontId="15" fillId="32" borderId="37" xfId="0" applyNumberFormat="1" applyFont="1" applyFill="1" applyBorder="1" applyAlignment="1">
      <alignment horizontal="center" vertical="center"/>
    </xf>
    <xf numFmtId="1" fontId="15" fillId="32" borderId="63" xfId="0" applyNumberFormat="1" applyFont="1" applyFill="1" applyBorder="1" applyAlignment="1">
      <alignment horizontal="center" vertical="center"/>
    </xf>
    <xf numFmtId="1" fontId="15" fillId="32" borderId="61" xfId="0" applyNumberFormat="1" applyFont="1" applyFill="1" applyBorder="1" applyAlignment="1">
      <alignment horizontal="center" vertical="center"/>
    </xf>
    <xf numFmtId="49" fontId="15" fillId="32" borderId="11" xfId="0" applyNumberFormat="1" applyFont="1" applyFill="1" applyBorder="1" applyAlignment="1">
      <alignment horizontal="left" vertical="center" shrinkToFit="1"/>
    </xf>
    <xf numFmtId="49" fontId="15" fillId="32" borderId="10" xfId="0" applyNumberFormat="1" applyFont="1" applyFill="1" applyBorder="1" applyAlignment="1">
      <alignment horizontal="center" vertical="center" shrinkToFit="1"/>
    </xf>
    <xf numFmtId="0" fontId="15" fillId="32" borderId="30" xfId="0" applyFont="1" applyFill="1" applyBorder="1" applyAlignment="1">
      <alignment horizontal="center" vertical="center" shrinkToFit="1"/>
    </xf>
    <xf numFmtId="1" fontId="15" fillId="32" borderId="11" xfId="0" applyNumberFormat="1" applyFont="1" applyFill="1" applyBorder="1" applyAlignment="1">
      <alignment horizontal="center" vertical="center"/>
    </xf>
    <xf numFmtId="49" fontId="44" fillId="0" borderId="12" xfId="0" applyNumberFormat="1" applyFont="1" applyBorder="1" applyAlignment="1">
      <alignment horizontal="left" vertical="center" shrinkToFit="1"/>
    </xf>
    <xf numFmtId="0" fontId="44" fillId="26" borderId="19" xfId="0" applyFont="1" applyFill="1" applyBorder="1" applyAlignment="1">
      <alignment horizontal="center"/>
    </xf>
    <xf numFmtId="0" fontId="44" fillId="0" borderId="19" xfId="0" applyFont="1" applyBorder="1"/>
    <xf numFmtId="49" fontId="44" fillId="0" borderId="24" xfId="0" applyNumberFormat="1" applyFont="1" applyBorder="1" applyAlignment="1">
      <alignment horizontal="left" vertical="center" shrinkToFit="1"/>
    </xf>
    <xf numFmtId="0" fontId="44" fillId="0" borderId="51" xfId="0" applyFont="1" applyBorder="1" applyAlignment="1">
      <alignment horizontal="center" vertical="center" shrinkToFit="1"/>
    </xf>
    <xf numFmtId="0" fontId="44" fillId="0" borderId="13" xfId="0" applyFont="1" applyBorder="1" applyAlignment="1">
      <alignment horizontal="center"/>
    </xf>
    <xf numFmtId="0" fontId="44" fillId="26" borderId="13" xfId="0" applyFont="1" applyFill="1" applyBorder="1" applyAlignment="1">
      <alignment horizontal="center"/>
    </xf>
    <xf numFmtId="0" fontId="44" fillId="0" borderId="13" xfId="0" applyFont="1" applyBorder="1"/>
    <xf numFmtId="0" fontId="44" fillId="0" borderId="77" xfId="0" applyFont="1" applyBorder="1"/>
    <xf numFmtId="49" fontId="44" fillId="0" borderId="15" xfId="0" applyNumberFormat="1" applyFont="1" applyBorder="1" applyAlignment="1">
      <alignment horizontal="left" vertical="center" shrinkToFit="1"/>
    </xf>
    <xf numFmtId="0" fontId="44" fillId="26" borderId="40" xfId="36" applyFont="1" applyFill="1" applyBorder="1" applyAlignment="1">
      <alignment horizontal="center"/>
    </xf>
    <xf numFmtId="164" fontId="44" fillId="26" borderId="40" xfId="36" applyNumberFormat="1" applyFont="1" applyFill="1" applyBorder="1" applyAlignment="1">
      <alignment horizontal="center"/>
    </xf>
    <xf numFmtId="0" fontId="5" fillId="25" borderId="40" xfId="0" applyFont="1" applyFill="1" applyBorder="1" applyAlignment="1">
      <alignment vertical="center" wrapText="1"/>
    </xf>
    <xf numFmtId="49" fontId="44" fillId="25" borderId="15" xfId="0" applyNumberFormat="1" applyFont="1" applyFill="1" applyBorder="1" applyAlignment="1">
      <alignment horizontal="center" vertical="center" shrinkToFit="1"/>
    </xf>
    <xf numFmtId="49" fontId="44" fillId="25" borderId="15" xfId="0" applyNumberFormat="1" applyFont="1" applyFill="1" applyBorder="1" applyAlignment="1">
      <alignment horizontal="left" vertical="center" shrinkToFit="1"/>
    </xf>
    <xf numFmtId="49" fontId="44" fillId="25" borderId="52" xfId="0" applyNumberFormat="1" applyFont="1" applyFill="1" applyBorder="1" applyAlignment="1">
      <alignment horizontal="center" vertical="center" shrinkToFit="1"/>
    </xf>
    <xf numFmtId="49" fontId="44" fillId="0" borderId="48" xfId="0" applyNumberFormat="1" applyFont="1" applyBorder="1" applyAlignment="1">
      <alignment horizontal="center" vertical="center" shrinkToFit="1"/>
    </xf>
    <xf numFmtId="0" fontId="44" fillId="0" borderId="16" xfId="0" applyFont="1" applyBorder="1"/>
    <xf numFmtId="0" fontId="44" fillId="0" borderId="54" xfId="0" applyFont="1" applyBorder="1"/>
    <xf numFmtId="49" fontId="52" fillId="25" borderId="50" xfId="0" applyNumberFormat="1" applyFont="1" applyFill="1" applyBorder="1" applyAlignment="1">
      <alignment horizontal="center" vertical="center" shrinkToFit="1"/>
    </xf>
    <xf numFmtId="49" fontId="44" fillId="0" borderId="53" xfId="0" applyNumberFormat="1" applyFont="1" applyBorder="1" applyAlignment="1">
      <alignment horizontal="center" vertical="center" shrinkToFit="1"/>
    </xf>
    <xf numFmtId="49" fontId="52" fillId="0" borderId="54" xfId="0" applyNumberFormat="1" applyFont="1" applyBorder="1" applyAlignment="1">
      <alignment horizontal="center" vertical="center" shrinkToFit="1"/>
    </xf>
    <xf numFmtId="1" fontId="52" fillId="0" borderId="30" xfId="0" applyNumberFormat="1" applyFont="1" applyBorder="1" applyAlignment="1">
      <alignment horizontal="center" vertical="center"/>
    </xf>
    <xf numFmtId="1" fontId="52" fillId="0" borderId="50" xfId="0" applyNumberFormat="1" applyFont="1" applyBorder="1" applyAlignment="1">
      <alignment horizontal="center" vertical="center"/>
    </xf>
    <xf numFmtId="49" fontId="44" fillId="0" borderId="49" xfId="0" applyNumberFormat="1" applyFont="1" applyBorder="1" applyAlignment="1">
      <alignment horizontal="center" vertical="center" shrinkToFit="1"/>
    </xf>
    <xf numFmtId="1" fontId="44" fillId="0" borderId="49" xfId="0" applyNumberFormat="1" applyFont="1" applyBorder="1" applyAlignment="1">
      <alignment horizontal="center" vertical="center"/>
    </xf>
    <xf numFmtId="1" fontId="44" fillId="0" borderId="48" xfId="0" applyNumberFormat="1" applyFont="1" applyBorder="1" applyAlignment="1">
      <alignment horizontal="center" vertical="center"/>
    </xf>
    <xf numFmtId="49" fontId="52" fillId="0" borderId="50" xfId="0" applyNumberFormat="1" applyFont="1" applyBorder="1" applyAlignment="1">
      <alignment horizontal="center" vertical="center" shrinkToFit="1"/>
    </xf>
    <xf numFmtId="49" fontId="52" fillId="25" borderId="46" xfId="0" applyNumberFormat="1" applyFont="1" applyFill="1" applyBorder="1" applyAlignment="1">
      <alignment horizontal="center" vertical="center" shrinkToFit="1"/>
    </xf>
    <xf numFmtId="1" fontId="52" fillId="25" borderId="46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6" fillId="0" borderId="11" xfId="0" applyFont="1" applyBorder="1" applyAlignment="1">
      <alignment horizontal="center" vertical="center" textRotation="90" wrapText="1"/>
    </xf>
    <xf numFmtId="0" fontId="46" fillId="0" borderId="10" xfId="0" applyFont="1" applyBorder="1" applyAlignment="1">
      <alignment horizontal="center" vertical="center" textRotation="90" wrapText="1"/>
    </xf>
    <xf numFmtId="0" fontId="2" fillId="0" borderId="17" xfId="0" applyFont="1" applyBorder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2" fillId="26" borderId="19" xfId="0" applyFont="1" applyFill="1" applyBorder="1" applyAlignment="1">
      <alignment horizontal="center" vertical="center"/>
    </xf>
    <xf numFmtId="0" fontId="2" fillId="26" borderId="12" xfId="0" applyFont="1" applyFill="1" applyBorder="1" applyAlignment="1">
      <alignment horizontal="center" vertical="center"/>
    </xf>
    <xf numFmtId="0" fontId="2" fillId="26" borderId="17" xfId="0" applyFont="1" applyFill="1" applyBorder="1" applyAlignment="1">
      <alignment horizontal="center" vertical="center"/>
    </xf>
    <xf numFmtId="1" fontId="4" fillId="0" borderId="39" xfId="0" applyNumberFormat="1" applyFont="1" applyBorder="1" applyAlignment="1">
      <alignment horizontal="center" vertical="center"/>
    </xf>
    <xf numFmtId="0" fontId="54" fillId="26" borderId="73" xfId="0" applyFont="1" applyFill="1" applyBorder="1" applyAlignment="1">
      <alignment horizontal="left" wrapText="1"/>
    </xf>
    <xf numFmtId="49" fontId="2" fillId="0" borderId="15" xfId="37" applyNumberFormat="1" applyFont="1" applyBorder="1" applyAlignment="1">
      <alignment horizontal="left" vertical="center" wrapText="1"/>
    </xf>
    <xf numFmtId="0" fontId="2" fillId="0" borderId="73" xfId="0" applyFont="1" applyBorder="1" applyAlignment="1">
      <alignment horizontal="center" vertical="center"/>
    </xf>
    <xf numFmtId="49" fontId="2" fillId="0" borderId="78" xfId="0" applyNumberFormat="1" applyFont="1" applyBorder="1" applyAlignment="1">
      <alignment horizontal="center" vertical="center" shrinkToFit="1"/>
    </xf>
    <xf numFmtId="2" fontId="2" fillId="26" borderId="78" xfId="0" applyNumberFormat="1" applyFont="1" applyFill="1" applyBorder="1" applyAlignment="1">
      <alignment horizontal="center" vertical="center"/>
    </xf>
    <xf numFmtId="0" fontId="2" fillId="26" borderId="89" xfId="0" applyFont="1" applyFill="1" applyBorder="1" applyAlignment="1">
      <alignment horizontal="center"/>
    </xf>
    <xf numFmtId="0" fontId="54" fillId="26" borderId="54" xfId="0" applyFont="1" applyFill="1" applyBorder="1" applyAlignment="1">
      <alignment wrapText="1"/>
    </xf>
    <xf numFmtId="0" fontId="44" fillId="26" borderId="13" xfId="36" applyFont="1" applyFill="1" applyBorder="1" applyAlignment="1">
      <alignment horizontal="center"/>
    </xf>
    <xf numFmtId="164" fontId="44" fillId="26" borderId="13" xfId="36" applyNumberFormat="1" applyFont="1" applyFill="1" applyBorder="1" applyAlignment="1">
      <alignment horizontal="center"/>
    </xf>
    <xf numFmtId="164" fontId="15" fillId="25" borderId="26" xfId="0" applyNumberFormat="1" applyFont="1" applyFill="1" applyBorder="1" applyAlignment="1">
      <alignment horizontal="center" vertical="center"/>
    </xf>
    <xf numFmtId="0" fontId="2" fillId="0" borderId="40" xfId="0" applyFont="1" applyBorder="1" applyAlignment="1">
      <alignment vertical="center"/>
    </xf>
    <xf numFmtId="0" fontId="2" fillId="0" borderId="78" xfId="0" applyFont="1" applyBorder="1" applyAlignment="1">
      <alignment vertical="center"/>
    </xf>
    <xf numFmtId="0" fontId="54" fillId="26" borderId="39" xfId="0" applyFont="1" applyFill="1" applyBorder="1" applyAlignment="1">
      <alignment wrapText="1"/>
    </xf>
    <xf numFmtId="0" fontId="2" fillId="26" borderId="40" xfId="0" applyFont="1" applyFill="1" applyBorder="1" applyAlignment="1">
      <alignment horizontal="center" vertical="center"/>
    </xf>
    <xf numFmtId="1" fontId="15" fillId="26" borderId="19" xfId="0" applyNumberFormat="1" applyFont="1" applyFill="1" applyBorder="1" applyAlignment="1">
      <alignment horizontal="center" vertical="center"/>
    </xf>
    <xf numFmtId="1" fontId="36" fillId="26" borderId="54" xfId="0" applyNumberFormat="1" applyFont="1" applyFill="1" applyBorder="1" applyAlignment="1">
      <alignment horizontal="center" vertical="center"/>
    </xf>
    <xf numFmtId="0" fontId="46" fillId="26" borderId="25" xfId="0" applyFont="1" applyFill="1" applyBorder="1" applyAlignment="1">
      <alignment horizontal="center" vertical="center" shrinkToFit="1"/>
    </xf>
    <xf numFmtId="0" fontId="2" fillId="26" borderId="15" xfId="0" applyFont="1" applyFill="1" applyBorder="1" applyAlignment="1">
      <alignment horizontal="center" vertical="center"/>
    </xf>
    <xf numFmtId="0" fontId="2" fillId="26" borderId="17" xfId="0" applyFont="1" applyFill="1" applyBorder="1" applyAlignment="1">
      <alignment wrapText="1"/>
    </xf>
    <xf numFmtId="0" fontId="44" fillId="26" borderId="40" xfId="0" applyFont="1" applyFill="1" applyBorder="1" applyAlignment="1">
      <alignment wrapText="1"/>
    </xf>
    <xf numFmtId="164" fontId="4" fillId="26" borderId="41" xfId="0" applyNumberFormat="1" applyFont="1" applyFill="1" applyBorder="1" applyAlignment="1">
      <alignment horizontal="center" vertical="center"/>
    </xf>
    <xf numFmtId="0" fontId="44" fillId="0" borderId="16" xfId="0" applyFont="1" applyBorder="1" applyAlignment="1">
      <alignment horizontal="justify"/>
    </xf>
    <xf numFmtId="0" fontId="44" fillId="26" borderId="16" xfId="0" applyFont="1" applyFill="1" applyBorder="1" applyAlignment="1">
      <alignment wrapText="1"/>
    </xf>
    <xf numFmtId="0" fontId="68" fillId="0" borderId="17" xfId="0" applyFont="1" applyBorder="1" applyAlignment="1">
      <alignment horizontal="center"/>
    </xf>
    <xf numFmtId="0" fontId="68" fillId="0" borderId="25" xfId="0" applyFont="1" applyBorder="1" applyAlignment="1">
      <alignment horizontal="center" vertical="center" shrinkToFit="1"/>
    </xf>
    <xf numFmtId="0" fontId="68" fillId="0" borderId="16" xfId="0" applyFont="1" applyBorder="1" applyAlignment="1">
      <alignment horizontal="center"/>
    </xf>
    <xf numFmtId="49" fontId="2" fillId="0" borderId="56" xfId="0" applyNumberFormat="1" applyFont="1" applyBorder="1" applyAlignment="1">
      <alignment horizontal="center" vertical="center" shrinkToFit="1"/>
    </xf>
    <xf numFmtId="164" fontId="46" fillId="26" borderId="16" xfId="0" applyNumberFormat="1" applyFont="1" applyFill="1" applyBorder="1" applyAlignment="1">
      <alignment horizontal="center" vertical="center"/>
    </xf>
    <xf numFmtId="0" fontId="44" fillId="26" borderId="54" xfId="0" applyFont="1" applyFill="1" applyBorder="1" applyAlignment="1">
      <alignment horizontal="justify" wrapText="1"/>
    </xf>
    <xf numFmtId="0" fontId="44" fillId="26" borderId="0" xfId="0" applyFont="1" applyFill="1" applyAlignment="1">
      <alignment horizontal="justify"/>
    </xf>
    <xf numFmtId="2" fontId="2" fillId="26" borderId="90" xfId="0" applyNumberFormat="1" applyFont="1" applyFill="1" applyBorder="1" applyAlignment="1">
      <alignment horizontal="justify"/>
    </xf>
    <xf numFmtId="164" fontId="44" fillId="0" borderId="15" xfId="0" applyNumberFormat="1" applyFont="1" applyBorder="1" applyAlignment="1">
      <alignment horizontal="center" vertical="center"/>
    </xf>
    <xf numFmtId="164" fontId="43" fillId="0" borderId="41" xfId="0" applyNumberFormat="1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40" xfId="0" applyFont="1" applyBorder="1" applyAlignment="1">
      <alignment horizontal="center" vertical="center"/>
    </xf>
    <xf numFmtId="164" fontId="2" fillId="26" borderId="40" xfId="0" applyNumberFormat="1" applyFont="1" applyFill="1" applyBorder="1" applyAlignment="1">
      <alignment horizontal="center" vertical="center"/>
    </xf>
    <xf numFmtId="164" fontId="44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/>
    </xf>
    <xf numFmtId="49" fontId="44" fillId="26" borderId="16" xfId="0" applyNumberFormat="1" applyFont="1" applyFill="1" applyBorder="1" applyAlignment="1">
      <alignment horizontal="justify" vertical="center" shrinkToFit="1"/>
    </xf>
    <xf numFmtId="0" fontId="44" fillId="26" borderId="15" xfId="0" applyFont="1" applyFill="1" applyBorder="1" applyAlignment="1">
      <alignment wrapText="1"/>
    </xf>
    <xf numFmtId="164" fontId="2" fillId="0" borderId="19" xfId="0" applyNumberFormat="1" applyFont="1" applyBorder="1" applyAlignment="1">
      <alignment horizontal="center" vertical="center"/>
    </xf>
    <xf numFmtId="164" fontId="2" fillId="0" borderId="40" xfId="0" applyNumberFormat="1" applyFont="1" applyBorder="1" applyAlignment="1">
      <alignment horizontal="center" vertical="center"/>
    </xf>
    <xf numFmtId="164" fontId="36" fillId="25" borderId="26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" fontId="43" fillId="0" borderId="52" xfId="0" applyNumberFormat="1" applyFont="1" applyBorder="1" applyAlignment="1">
      <alignment horizontal="center" vertical="center"/>
    </xf>
    <xf numFmtId="1" fontId="43" fillId="0" borderId="49" xfId="0" applyNumberFormat="1" applyFont="1" applyBorder="1" applyAlignment="1">
      <alignment horizontal="center" vertical="center"/>
    </xf>
    <xf numFmtId="0" fontId="2" fillId="26" borderId="78" xfId="0" applyFont="1" applyFill="1" applyBorder="1" applyAlignment="1">
      <alignment horizontal="center"/>
    </xf>
    <xf numFmtId="1" fontId="4" fillId="25" borderId="35" xfId="0" applyNumberFormat="1" applyFont="1" applyFill="1" applyBorder="1" applyAlignment="1">
      <alignment horizontal="center" vertical="center"/>
    </xf>
    <xf numFmtId="1" fontId="4" fillId="0" borderId="69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left" vertical="center" shrinkToFit="1"/>
    </xf>
    <xf numFmtId="0" fontId="45" fillId="0" borderId="16" xfId="0" applyFont="1" applyBorder="1" applyAlignment="1">
      <alignment horizontal="center"/>
    </xf>
    <xf numFmtId="0" fontId="44" fillId="26" borderId="91" xfId="0" applyFont="1" applyFill="1" applyBorder="1" applyAlignment="1">
      <alignment horizontal="justify"/>
    </xf>
    <xf numFmtId="0" fontId="2" fillId="26" borderId="38" xfId="0" applyFont="1" applyFill="1" applyBorder="1" applyAlignment="1">
      <alignment horizontal="justify"/>
    </xf>
    <xf numFmtId="0" fontId="2" fillId="26" borderId="20" xfId="0" applyFont="1" applyFill="1" applyBorder="1" applyAlignment="1">
      <alignment horizontal="justify" vertical="center"/>
    </xf>
    <xf numFmtId="0" fontId="2" fillId="26" borderId="73" xfId="0" applyFont="1" applyFill="1" applyBorder="1" applyAlignment="1">
      <alignment horizontal="justify" vertical="center"/>
    </xf>
    <xf numFmtId="0" fontId="44" fillId="26" borderId="108" xfId="0" applyFont="1" applyFill="1" applyBorder="1"/>
    <xf numFmtId="0" fontId="2" fillId="26" borderId="15" xfId="0" applyFont="1" applyFill="1" applyBorder="1" applyAlignment="1">
      <alignment vertical="center" wrapText="1"/>
    </xf>
    <xf numFmtId="0" fontId="2" fillId="26" borderId="92" xfId="0" applyFont="1" applyFill="1" applyBorder="1" applyAlignment="1">
      <alignment vertical="center" wrapText="1"/>
    </xf>
    <xf numFmtId="0" fontId="2" fillId="26" borderId="108" xfId="0" applyFont="1" applyFill="1" applyBorder="1" applyAlignment="1">
      <alignment horizontal="justify"/>
    </xf>
    <xf numFmtId="0" fontId="2" fillId="26" borderId="93" xfId="0" applyFont="1" applyFill="1" applyBorder="1" applyAlignment="1">
      <alignment horizontal="justify"/>
    </xf>
    <xf numFmtId="0" fontId="2" fillId="26" borderId="49" xfId="0" applyFont="1" applyFill="1" applyBorder="1" applyAlignment="1">
      <alignment horizontal="center" vertical="center" shrinkToFit="1"/>
    </xf>
    <xf numFmtId="0" fontId="45" fillId="26" borderId="20" xfId="0" applyFont="1" applyFill="1" applyBorder="1" applyAlignment="1">
      <alignment horizontal="justify"/>
    </xf>
    <xf numFmtId="0" fontId="45" fillId="26" borderId="73" xfId="0" applyFont="1" applyFill="1" applyBorder="1" applyAlignment="1">
      <alignment horizontal="justify"/>
    </xf>
    <xf numFmtId="0" fontId="2" fillId="0" borderId="16" xfId="0" applyFont="1" applyBorder="1" applyAlignment="1">
      <alignment horizontal="left"/>
    </xf>
    <xf numFmtId="0" fontId="45" fillId="26" borderId="38" xfId="0" applyFont="1" applyFill="1" applyBorder="1" applyAlignment="1">
      <alignment horizontal="justify"/>
    </xf>
    <xf numFmtId="0" fontId="45" fillId="26" borderId="0" xfId="0" applyFont="1" applyFill="1" applyAlignment="1">
      <alignment horizontal="justify"/>
    </xf>
    <xf numFmtId="0" fontId="45" fillId="26" borderId="15" xfId="0" applyFont="1" applyFill="1" applyBorder="1" applyAlignment="1">
      <alignment horizontal="justify"/>
    </xf>
    <xf numFmtId="0" fontId="45" fillId="26" borderId="40" xfId="0" applyFont="1" applyFill="1" applyBorder="1" applyAlignment="1">
      <alignment horizontal="justify"/>
    </xf>
    <xf numFmtId="0" fontId="45" fillId="26" borderId="94" xfId="0" applyFont="1" applyFill="1" applyBorder="1" applyAlignment="1">
      <alignment horizontal="justify"/>
    </xf>
    <xf numFmtId="0" fontId="2" fillId="26" borderId="95" xfId="0" applyFont="1" applyFill="1" applyBorder="1" applyAlignment="1">
      <alignment wrapText="1"/>
    </xf>
    <xf numFmtId="0" fontId="2" fillId="26" borderId="42" xfId="0" applyFont="1" applyFill="1" applyBorder="1" applyAlignment="1">
      <alignment wrapText="1"/>
    </xf>
    <xf numFmtId="0" fontId="45" fillId="26" borderId="75" xfId="0" applyFont="1" applyFill="1" applyBorder="1" applyAlignment="1">
      <alignment horizontal="justify"/>
    </xf>
    <xf numFmtId="49" fontId="44" fillId="26" borderId="15" xfId="0" applyNumberFormat="1" applyFont="1" applyFill="1" applyBorder="1" applyAlignment="1">
      <alignment horizontal="left" vertical="center" shrinkToFit="1"/>
    </xf>
    <xf numFmtId="49" fontId="44" fillId="26" borderId="15" xfId="0" applyNumberFormat="1" applyFont="1" applyFill="1" applyBorder="1" applyAlignment="1">
      <alignment horizontal="justify" vertical="center" shrinkToFit="1"/>
    </xf>
    <xf numFmtId="49" fontId="44" fillId="26" borderId="40" xfId="0" applyNumberFormat="1" applyFont="1" applyFill="1" applyBorder="1" applyAlignment="1">
      <alignment horizontal="justify" vertical="center" shrinkToFit="1"/>
    </xf>
    <xf numFmtId="0" fontId="2" fillId="26" borderId="12" xfId="0" applyFont="1" applyFill="1" applyBorder="1" applyAlignment="1">
      <alignment wrapText="1"/>
    </xf>
    <xf numFmtId="164" fontId="2" fillId="0" borderId="40" xfId="0" applyNumberFormat="1" applyFont="1" applyBorder="1" applyAlignment="1">
      <alignment horizontal="center"/>
    </xf>
    <xf numFmtId="2" fontId="2" fillId="26" borderId="40" xfId="0" applyNumberFormat="1" applyFont="1" applyFill="1" applyBorder="1" applyAlignment="1">
      <alignment horizontal="justify"/>
    </xf>
    <xf numFmtId="164" fontId="15" fillId="32" borderId="72" xfId="0" applyNumberFormat="1" applyFont="1" applyFill="1" applyBorder="1" applyAlignment="1">
      <alignment horizontal="center" vertical="center"/>
    </xf>
    <xf numFmtId="164" fontId="15" fillId="32" borderId="16" xfId="0" applyNumberFormat="1" applyFont="1" applyFill="1" applyBorder="1" applyAlignment="1">
      <alignment horizontal="center" vertical="center"/>
    </xf>
    <xf numFmtId="164" fontId="15" fillId="27" borderId="26" xfId="0" applyNumberFormat="1" applyFont="1" applyFill="1" applyBorder="1" applyAlignment="1">
      <alignment horizontal="center" vertical="center"/>
    </xf>
    <xf numFmtId="164" fontId="2" fillId="0" borderId="15" xfId="37" applyNumberFormat="1" applyFont="1" applyBorder="1" applyAlignment="1">
      <alignment horizontal="center" vertical="center"/>
    </xf>
    <xf numFmtId="0" fontId="44" fillId="26" borderId="54" xfId="0" applyFont="1" applyFill="1" applyBorder="1" applyAlignment="1">
      <alignment wrapText="1"/>
    </xf>
    <xf numFmtId="0" fontId="2" fillId="26" borderId="96" xfId="0" applyFont="1" applyFill="1" applyBorder="1" applyAlignment="1">
      <alignment wrapText="1"/>
    </xf>
    <xf numFmtId="0" fontId="15" fillId="28" borderId="40" xfId="0" applyFont="1" applyFill="1" applyBorder="1" applyAlignment="1">
      <alignment vertical="center" wrapText="1"/>
    </xf>
    <xf numFmtId="49" fontId="15" fillId="28" borderId="15" xfId="0" applyNumberFormat="1" applyFont="1" applyFill="1" applyBorder="1" applyAlignment="1">
      <alignment horizontal="center" vertical="center" shrinkToFit="1"/>
    </xf>
    <xf numFmtId="49" fontId="15" fillId="28" borderId="39" xfId="0" applyNumberFormat="1" applyFont="1" applyFill="1" applyBorder="1" applyAlignment="1">
      <alignment horizontal="center" vertical="center" shrinkToFit="1"/>
    </xf>
    <xf numFmtId="1" fontId="15" fillId="28" borderId="40" xfId="0" applyNumberFormat="1" applyFont="1" applyFill="1" applyBorder="1" applyAlignment="1">
      <alignment horizontal="center" vertical="center"/>
    </xf>
    <xf numFmtId="49" fontId="15" fillId="28" borderId="26" xfId="0" applyNumberFormat="1" applyFont="1" applyFill="1" applyBorder="1" applyAlignment="1">
      <alignment vertical="center" shrinkToFit="1"/>
    </xf>
    <xf numFmtId="49" fontId="15" fillId="28" borderId="27" xfId="0" applyNumberFormat="1" applyFont="1" applyFill="1" applyBorder="1" applyAlignment="1">
      <alignment horizontal="center" vertical="center" shrinkToFit="1"/>
    </xf>
    <xf numFmtId="49" fontId="15" fillId="28" borderId="36" xfId="0" applyNumberFormat="1" applyFont="1" applyFill="1" applyBorder="1" applyAlignment="1">
      <alignment horizontal="center" vertical="center" shrinkToFit="1"/>
    </xf>
    <xf numFmtId="1" fontId="15" fillId="28" borderId="26" xfId="0" applyNumberFormat="1" applyFont="1" applyFill="1" applyBorder="1" applyAlignment="1">
      <alignment horizontal="center" vertical="center"/>
    </xf>
    <xf numFmtId="1" fontId="15" fillId="28" borderId="62" xfId="0" applyNumberFormat="1" applyFont="1" applyFill="1" applyBorder="1" applyAlignment="1">
      <alignment horizontal="center" vertical="center"/>
    </xf>
    <xf numFmtId="49" fontId="15" fillId="28" borderId="18" xfId="0" applyNumberFormat="1" applyFont="1" applyFill="1" applyBorder="1" applyAlignment="1">
      <alignment horizontal="left" vertical="center" shrinkToFit="1"/>
    </xf>
    <xf numFmtId="0" fontId="15" fillId="28" borderId="36" xfId="0" applyFont="1" applyFill="1" applyBorder="1" applyAlignment="1">
      <alignment horizontal="center" vertical="center" shrinkToFit="1"/>
    </xf>
    <xf numFmtId="1" fontId="15" fillId="28" borderId="43" xfId="0" applyNumberFormat="1" applyFont="1" applyFill="1" applyBorder="1" applyAlignment="1">
      <alignment horizontal="center" vertical="center"/>
    </xf>
    <xf numFmtId="0" fontId="15" fillId="28" borderId="26" xfId="0" applyFont="1" applyFill="1" applyBorder="1" applyAlignment="1">
      <alignment vertical="center" wrapText="1"/>
    </xf>
    <xf numFmtId="0" fontId="15" fillId="28" borderId="27" xfId="0" applyFont="1" applyFill="1" applyBorder="1" applyAlignment="1">
      <alignment horizontal="center" vertical="center" wrapText="1"/>
    </xf>
    <xf numFmtId="0" fontId="15" fillId="28" borderId="27" xfId="0" applyFont="1" applyFill="1" applyBorder="1" applyAlignment="1">
      <alignment horizontal="center" vertical="center"/>
    </xf>
    <xf numFmtId="0" fontId="15" fillId="28" borderId="36" xfId="0" applyFont="1" applyFill="1" applyBorder="1" applyAlignment="1">
      <alignment horizontal="center" vertical="center"/>
    </xf>
    <xf numFmtId="1" fontId="15" fillId="28" borderId="47" xfId="0" applyNumberFormat="1" applyFont="1" applyFill="1" applyBorder="1" applyAlignment="1">
      <alignment horizontal="center" vertical="center"/>
    </xf>
    <xf numFmtId="2" fontId="2" fillId="0" borderId="40" xfId="0" applyNumberFormat="1" applyFont="1" applyBorder="1" applyAlignment="1">
      <alignment horizontal="center"/>
    </xf>
    <xf numFmtId="164" fontId="15" fillId="25" borderId="28" xfId="0" applyNumberFormat="1" applyFont="1" applyFill="1" applyBorder="1" applyAlignment="1">
      <alignment horizontal="center" vertical="center"/>
    </xf>
    <xf numFmtId="0" fontId="2" fillId="26" borderId="73" xfId="0" applyFont="1" applyFill="1" applyBorder="1" applyAlignment="1">
      <alignment horizontal="justify"/>
    </xf>
    <xf numFmtId="0" fontId="44" fillId="0" borderId="0" xfId="0" applyFont="1" applyAlignment="1">
      <alignment horizontal="justify"/>
    </xf>
    <xf numFmtId="0" fontId="44" fillId="0" borderId="97" xfId="0" applyFont="1" applyBorder="1" applyAlignment="1">
      <alignment horizontal="justify"/>
    </xf>
    <xf numFmtId="0" fontId="44" fillId="0" borderId="86" xfId="0" applyFont="1" applyBorder="1" applyAlignment="1">
      <alignment wrapText="1"/>
    </xf>
    <xf numFmtId="0" fontId="44" fillId="0" borderId="20" xfId="0" applyFont="1" applyBorder="1" applyAlignment="1">
      <alignment wrapText="1"/>
    </xf>
    <xf numFmtId="2" fontId="2" fillId="26" borderId="20" xfId="0" applyNumberFormat="1" applyFont="1" applyFill="1" applyBorder="1" applyAlignment="1">
      <alignment horizontal="justify"/>
    </xf>
    <xf numFmtId="0" fontId="44" fillId="26" borderId="20" xfId="0" applyFont="1" applyFill="1" applyBorder="1" applyAlignment="1">
      <alignment horizontal="left" wrapText="1"/>
    </xf>
    <xf numFmtId="0" fontId="46" fillId="26" borderId="54" xfId="0" applyFont="1" applyFill="1" applyBorder="1" applyAlignment="1">
      <alignment horizontal="left" wrapText="1"/>
    </xf>
    <xf numFmtId="0" fontId="46" fillId="26" borderId="54" xfId="0" applyFont="1" applyFill="1" applyBorder="1" applyAlignment="1">
      <alignment wrapText="1"/>
    </xf>
    <xf numFmtId="0" fontId="46" fillId="26" borderId="86" xfId="0" applyFont="1" applyFill="1" applyBorder="1" applyAlignment="1">
      <alignment wrapText="1"/>
    </xf>
    <xf numFmtId="49" fontId="46" fillId="26" borderId="16" xfId="0" applyNumberFormat="1" applyFont="1" applyFill="1" applyBorder="1" applyAlignment="1">
      <alignment horizontal="left" vertical="center" shrinkToFit="1"/>
    </xf>
    <xf numFmtId="0" fontId="2" fillId="0" borderId="97" xfId="0" applyFont="1" applyBorder="1" applyAlignment="1">
      <alignment horizontal="justify"/>
    </xf>
    <xf numFmtId="164" fontId="2" fillId="26" borderId="13" xfId="0" applyNumberFormat="1" applyFont="1" applyFill="1" applyBorder="1" applyAlignment="1">
      <alignment horizontal="center"/>
    </xf>
    <xf numFmtId="0" fontId="44" fillId="26" borderId="20" xfId="0" applyFont="1" applyFill="1" applyBorder="1" applyAlignment="1">
      <alignment wrapText="1"/>
    </xf>
    <xf numFmtId="0" fontId="44" fillId="26" borderId="85" xfId="0" applyFont="1" applyFill="1" applyBorder="1" applyAlignment="1">
      <alignment wrapText="1"/>
    </xf>
    <xf numFmtId="0" fontId="44" fillId="26" borderId="54" xfId="0" applyFont="1" applyFill="1" applyBorder="1" applyAlignment="1">
      <alignment horizontal="justify"/>
    </xf>
    <xf numFmtId="0" fontId="2" fillId="26" borderId="29" xfId="0" applyFont="1" applyFill="1" applyBorder="1" applyAlignment="1">
      <alignment wrapText="1"/>
    </xf>
    <xf numFmtId="0" fontId="2" fillId="26" borderId="39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44" fillId="26" borderId="42" xfId="0" applyFont="1" applyFill="1" applyBorder="1" applyAlignment="1">
      <alignment horizontal="justify" wrapText="1"/>
    </xf>
    <xf numFmtId="164" fontId="6" fillId="30" borderId="15" xfId="37" applyNumberFormat="1" applyFont="1" applyFill="1" applyBorder="1" applyAlignment="1">
      <alignment horizontal="center" vertical="center"/>
    </xf>
    <xf numFmtId="2" fontId="2" fillId="26" borderId="98" xfId="0" applyNumberFormat="1" applyFont="1" applyFill="1" applyBorder="1" applyAlignment="1">
      <alignment horizontal="justify"/>
    </xf>
    <xf numFmtId="0" fontId="54" fillId="0" borderId="16" xfId="0" applyFont="1" applyBorder="1" applyAlignment="1">
      <alignment horizontal="center"/>
    </xf>
    <xf numFmtId="0" fontId="15" fillId="26" borderId="26" xfId="0" applyFont="1" applyFill="1" applyBorder="1" applyAlignment="1">
      <alignment vertical="center" wrapText="1"/>
    </xf>
    <xf numFmtId="49" fontId="15" fillId="26" borderId="35" xfId="0" applyNumberFormat="1" applyFont="1" applyFill="1" applyBorder="1" applyAlignment="1">
      <alignment vertical="center" shrinkToFit="1"/>
    </xf>
    <xf numFmtId="0" fontId="2" fillId="26" borderId="24" xfId="0" applyFont="1" applyFill="1" applyBorder="1" applyAlignment="1">
      <alignment horizontal="center"/>
    </xf>
    <xf numFmtId="0" fontId="2" fillId="26" borderId="51" xfId="0" applyFont="1" applyFill="1" applyBorder="1" applyAlignment="1">
      <alignment horizontal="center" vertical="center" shrinkToFit="1"/>
    </xf>
    <xf numFmtId="0" fontId="54" fillId="0" borderId="13" xfId="0" applyFont="1" applyBorder="1" applyAlignment="1">
      <alignment horizontal="center"/>
    </xf>
    <xf numFmtId="49" fontId="44" fillId="26" borderId="54" xfId="0" applyNumberFormat="1" applyFont="1" applyFill="1" applyBorder="1" applyAlignment="1">
      <alignment horizontal="left" vertical="center" shrinkToFit="1"/>
    </xf>
    <xf numFmtId="49" fontId="44" fillId="26" borderId="48" xfId="0" applyNumberFormat="1" applyFont="1" applyFill="1" applyBorder="1" applyAlignment="1">
      <alignment horizontal="center" vertical="center" shrinkToFit="1"/>
    </xf>
    <xf numFmtId="0" fontId="5" fillId="28" borderId="40" xfId="0" applyFont="1" applyFill="1" applyBorder="1" applyAlignment="1">
      <alignment vertical="center" wrapText="1"/>
    </xf>
    <xf numFmtId="49" fontId="44" fillId="28" borderId="15" xfId="0" applyNumberFormat="1" applyFont="1" applyFill="1" applyBorder="1" applyAlignment="1">
      <alignment horizontal="center" vertical="center" shrinkToFit="1"/>
    </xf>
    <xf numFmtId="49" fontId="44" fillId="28" borderId="15" xfId="0" applyNumberFormat="1" applyFont="1" applyFill="1" applyBorder="1" applyAlignment="1">
      <alignment horizontal="left" vertical="center" shrinkToFit="1"/>
    </xf>
    <xf numFmtId="49" fontId="44" fillId="28" borderId="52" xfId="0" applyNumberFormat="1" applyFont="1" applyFill="1" applyBorder="1" applyAlignment="1">
      <alignment horizontal="center" vertical="center" shrinkToFit="1"/>
    </xf>
    <xf numFmtId="1" fontId="52" fillId="28" borderId="40" xfId="0" applyNumberFormat="1" applyFont="1" applyFill="1" applyBorder="1" applyAlignment="1">
      <alignment horizontal="center" vertical="center"/>
    </xf>
    <xf numFmtId="1" fontId="52" fillId="26" borderId="86" xfId="0" applyNumberFormat="1" applyFont="1" applyFill="1" applyBorder="1" applyAlignment="1">
      <alignment horizontal="center" vertical="center"/>
    </xf>
    <xf numFmtId="0" fontId="62" fillId="26" borderId="15" xfId="0" applyFont="1" applyFill="1" applyBorder="1" applyAlignment="1">
      <alignment horizontal="left" wrapText="1"/>
    </xf>
    <xf numFmtId="0" fontId="62" fillId="26" borderId="16" xfId="0" applyFont="1" applyFill="1" applyBorder="1" applyAlignment="1">
      <alignment wrapText="1"/>
    </xf>
    <xf numFmtId="0" fontId="2" fillId="0" borderId="73" xfId="0" applyFont="1" applyBorder="1" applyAlignment="1">
      <alignment wrapText="1"/>
    </xf>
    <xf numFmtId="0" fontId="44" fillId="0" borderId="73" xfId="0" applyFont="1" applyBorder="1" applyAlignment="1">
      <alignment wrapText="1"/>
    </xf>
    <xf numFmtId="1" fontId="6" fillId="30" borderId="15" xfId="37" applyNumberFormat="1" applyFont="1" applyFill="1" applyBorder="1" applyAlignment="1">
      <alignment horizontal="center" vertical="center"/>
    </xf>
    <xf numFmtId="0" fontId="2" fillId="26" borderId="97" xfId="0" applyFont="1" applyFill="1" applyBorder="1"/>
    <xf numFmtId="0" fontId="2" fillId="26" borderId="99" xfId="0" applyFont="1" applyFill="1" applyBorder="1"/>
    <xf numFmtId="0" fontId="2" fillId="26" borderId="53" xfId="0" applyFont="1" applyFill="1" applyBorder="1" applyAlignment="1">
      <alignment horizontal="center"/>
    </xf>
    <xf numFmtId="164" fontId="52" fillId="25" borderId="26" xfId="0" applyNumberFormat="1" applyFont="1" applyFill="1" applyBorder="1" applyAlignment="1">
      <alignment horizontal="center" vertical="center"/>
    </xf>
    <xf numFmtId="164" fontId="52" fillId="28" borderId="16" xfId="0" applyNumberFormat="1" applyFont="1" applyFill="1" applyBorder="1" applyAlignment="1">
      <alignment horizontal="center" vertical="center"/>
    </xf>
    <xf numFmtId="164" fontId="2" fillId="26" borderId="75" xfId="0" applyNumberFormat="1" applyFont="1" applyFill="1" applyBorder="1" applyAlignment="1">
      <alignment horizontal="center"/>
    </xf>
    <xf numFmtId="164" fontId="2" fillId="0" borderId="13" xfId="0" applyNumberFormat="1" applyFont="1" applyBorder="1" applyAlignment="1">
      <alignment horizontal="center" vertical="center"/>
    </xf>
    <xf numFmtId="1" fontId="44" fillId="26" borderId="16" xfId="0" applyNumberFormat="1" applyFont="1" applyFill="1" applyBorder="1" applyAlignment="1">
      <alignment horizontal="center" vertical="center"/>
    </xf>
    <xf numFmtId="1" fontId="44" fillId="26" borderId="54" xfId="0" applyNumberFormat="1" applyFont="1" applyFill="1" applyBorder="1" applyAlignment="1">
      <alignment horizontal="center" vertical="center"/>
    </xf>
    <xf numFmtId="164" fontId="44" fillId="26" borderId="16" xfId="0" applyNumberFormat="1" applyFont="1" applyFill="1" applyBorder="1" applyAlignment="1">
      <alignment horizontal="center" vertical="center"/>
    </xf>
    <xf numFmtId="0" fontId="44" fillId="26" borderId="54" xfId="0" applyFont="1" applyFill="1" applyBorder="1" applyAlignment="1">
      <alignment vertical="center" wrapText="1"/>
    </xf>
    <xf numFmtId="49" fontId="2" fillId="0" borderId="57" xfId="0" applyNumberFormat="1" applyFont="1" applyBorder="1" applyAlignment="1">
      <alignment horizontal="left" vertical="center" shrinkToFit="1"/>
    </xf>
    <xf numFmtId="0" fontId="2" fillId="0" borderId="31" xfId="0" applyFont="1" applyBorder="1" applyAlignment="1">
      <alignment horizontal="center" vertical="center" shrinkToFit="1"/>
    </xf>
    <xf numFmtId="49" fontId="15" fillId="0" borderId="20" xfId="0" applyNumberFormat="1" applyFont="1" applyBorder="1" applyAlignment="1">
      <alignment horizontal="left" vertical="center" shrinkToFit="1"/>
    </xf>
    <xf numFmtId="49" fontId="2" fillId="0" borderId="73" xfId="0" applyNumberFormat="1" applyFont="1" applyBorder="1" applyAlignment="1">
      <alignment horizontal="left" vertical="center" shrinkToFit="1"/>
    </xf>
    <xf numFmtId="49" fontId="15" fillId="0" borderId="15" xfId="0" applyNumberFormat="1" applyFont="1" applyBorder="1" applyAlignment="1">
      <alignment horizontal="center" vertical="center" shrinkToFit="1"/>
    </xf>
    <xf numFmtId="49" fontId="15" fillId="0" borderId="42" xfId="0" applyNumberFormat="1" applyFont="1" applyBorder="1" applyAlignment="1">
      <alignment horizontal="center" vertical="center" shrinkToFit="1"/>
    </xf>
    <xf numFmtId="1" fontId="15" fillId="0" borderId="73" xfId="0" applyNumberFormat="1" applyFont="1" applyBorder="1" applyAlignment="1">
      <alignment horizontal="center" vertical="center"/>
    </xf>
    <xf numFmtId="1" fontId="15" fillId="0" borderId="15" xfId="0" applyNumberFormat="1" applyFont="1" applyBorder="1" applyAlignment="1">
      <alignment horizontal="center" vertical="center"/>
    </xf>
    <xf numFmtId="1" fontId="15" fillId="0" borderId="39" xfId="0" applyNumberFormat="1" applyFont="1" applyBorder="1" applyAlignment="1">
      <alignment horizontal="center" vertical="center"/>
    </xf>
    <xf numFmtId="1" fontId="15" fillId="0" borderId="5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49" fontId="52" fillId="26" borderId="39" xfId="0" applyNumberFormat="1" applyFont="1" applyFill="1" applyBorder="1" applyAlignment="1">
      <alignment horizontal="center" vertical="center" shrinkToFit="1"/>
    </xf>
    <xf numFmtId="1" fontId="52" fillId="26" borderId="40" xfId="0" applyNumberFormat="1" applyFont="1" applyFill="1" applyBorder="1" applyAlignment="1">
      <alignment horizontal="center" vertical="center"/>
    </xf>
    <xf numFmtId="1" fontId="52" fillId="26" borderId="78" xfId="0" applyNumberFormat="1" applyFont="1" applyFill="1" applyBorder="1" applyAlignment="1">
      <alignment horizontal="center" vertical="center"/>
    </xf>
    <xf numFmtId="0" fontId="44" fillId="26" borderId="40" xfId="0" applyFont="1" applyFill="1" applyBorder="1" applyAlignment="1">
      <alignment vertical="center" wrapText="1"/>
    </xf>
    <xf numFmtId="49" fontId="44" fillId="26" borderId="15" xfId="0" applyNumberFormat="1" applyFont="1" applyFill="1" applyBorder="1" applyAlignment="1">
      <alignment horizontal="center" vertical="center" shrinkToFit="1"/>
    </xf>
    <xf numFmtId="1" fontId="44" fillId="26" borderId="40" xfId="0" applyNumberFormat="1" applyFont="1" applyFill="1" applyBorder="1" applyAlignment="1">
      <alignment horizontal="center" vertical="center"/>
    </xf>
    <xf numFmtId="1" fontId="43" fillId="26" borderId="86" xfId="0" applyNumberFormat="1" applyFont="1" applyFill="1" applyBorder="1" applyAlignment="1">
      <alignment horizontal="center" vertical="center"/>
    </xf>
    <xf numFmtId="1" fontId="43" fillId="26" borderId="88" xfId="0" applyNumberFormat="1" applyFont="1" applyFill="1" applyBorder="1" applyAlignment="1">
      <alignment horizontal="center" vertical="center"/>
    </xf>
    <xf numFmtId="164" fontId="4" fillId="0" borderId="44" xfId="0" applyNumberFormat="1" applyFont="1" applyBorder="1" applyAlignment="1">
      <alignment horizontal="center" vertical="center"/>
    </xf>
    <xf numFmtId="1" fontId="46" fillId="0" borderId="16" xfId="0" applyNumberFormat="1" applyFont="1" applyBorder="1" applyAlignment="1">
      <alignment horizontal="center"/>
    </xf>
    <xf numFmtId="0" fontId="2" fillId="26" borderId="0" xfId="0" applyFont="1" applyFill="1" applyAlignment="1">
      <alignment wrapText="1"/>
    </xf>
    <xf numFmtId="0" fontId="2" fillId="0" borderId="19" xfId="0" applyFont="1" applyBorder="1"/>
    <xf numFmtId="0" fontId="2" fillId="26" borderId="10" xfId="0" applyFont="1" applyFill="1" applyBorder="1" applyAlignment="1">
      <alignment wrapText="1"/>
    </xf>
    <xf numFmtId="0" fontId="2" fillId="0" borderId="30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/>
    </xf>
    <xf numFmtId="0" fontId="2" fillId="0" borderId="11" xfId="0" applyFont="1" applyBorder="1"/>
    <xf numFmtId="49" fontId="2" fillId="26" borderId="0" xfId="0" applyNumberFormat="1" applyFont="1" applyFill="1" applyAlignment="1">
      <alignment horizontal="center" vertical="center" shrinkToFit="1"/>
    </xf>
    <xf numFmtId="49" fontId="2" fillId="26" borderId="20" xfId="0" applyNumberFormat="1" applyFont="1" applyFill="1" applyBorder="1" applyAlignment="1">
      <alignment horizontal="justify" vertical="center" shrinkToFit="1"/>
    </xf>
    <xf numFmtId="0" fontId="44" fillId="0" borderId="17" xfId="0" applyFont="1" applyBorder="1" applyAlignment="1">
      <alignment horizontal="center" vertical="center"/>
    </xf>
    <xf numFmtId="164" fontId="52" fillId="25" borderId="40" xfId="0" applyNumberFormat="1" applyFont="1" applyFill="1" applyBorder="1" applyAlignment="1">
      <alignment horizontal="center" vertical="center"/>
    </xf>
    <xf numFmtId="164" fontId="52" fillId="25" borderId="46" xfId="0" applyNumberFormat="1" applyFont="1" applyFill="1" applyBorder="1" applyAlignment="1">
      <alignment horizontal="center" vertical="center"/>
    </xf>
    <xf numFmtId="164" fontId="15" fillId="25" borderId="16" xfId="0" applyNumberFormat="1" applyFont="1" applyFill="1" applyBorder="1" applyAlignment="1">
      <alignment horizontal="center" vertical="center"/>
    </xf>
    <xf numFmtId="164" fontId="15" fillId="25" borderId="43" xfId="0" applyNumberFormat="1" applyFont="1" applyFill="1" applyBorder="1" applyAlignment="1">
      <alignment horizontal="center" vertical="center"/>
    </xf>
    <xf numFmtId="164" fontId="14" fillId="25" borderId="46" xfId="0" applyNumberFormat="1" applyFont="1" applyFill="1" applyBorder="1" applyAlignment="1">
      <alignment horizontal="center" vertical="center"/>
    </xf>
    <xf numFmtId="164" fontId="46" fillId="0" borderId="16" xfId="0" applyNumberFormat="1" applyFont="1" applyBorder="1" applyAlignment="1">
      <alignment horizontal="center"/>
    </xf>
    <xf numFmtId="165" fontId="46" fillId="0" borderId="16" xfId="0" applyNumberFormat="1" applyFont="1" applyBorder="1" applyAlignment="1">
      <alignment horizontal="center"/>
    </xf>
    <xf numFmtId="2" fontId="2" fillId="0" borderId="15" xfId="37" applyNumberFormat="1" applyFont="1" applyBorder="1" applyAlignment="1">
      <alignment horizontal="center" vertical="center"/>
    </xf>
    <xf numFmtId="1" fontId="36" fillId="25" borderId="62" xfId="0" applyNumberFormat="1" applyFont="1" applyFill="1" applyBorder="1" applyAlignment="1">
      <alignment horizontal="center" vertical="center"/>
    </xf>
    <xf numFmtId="1" fontId="36" fillId="28" borderId="100" xfId="0" applyNumberFormat="1" applyFont="1" applyFill="1" applyBorder="1" applyAlignment="1">
      <alignment horizontal="center" vertical="center"/>
    </xf>
    <xf numFmtId="1" fontId="36" fillId="26" borderId="100" xfId="0" applyNumberFormat="1" applyFont="1" applyFill="1" applyBorder="1" applyAlignment="1">
      <alignment horizontal="center" vertical="center"/>
    </xf>
    <xf numFmtId="1" fontId="36" fillId="0" borderId="101" xfId="0" applyNumberFormat="1" applyFont="1" applyBorder="1" applyAlignment="1">
      <alignment horizontal="center" vertical="center"/>
    </xf>
    <xf numFmtId="1" fontId="36" fillId="0" borderId="33" xfId="0" applyNumberFormat="1" applyFont="1" applyBorder="1" applyAlignment="1">
      <alignment horizontal="center" vertical="center"/>
    </xf>
    <xf numFmtId="1" fontId="36" fillId="26" borderId="20" xfId="0" applyNumberFormat="1" applyFont="1" applyFill="1" applyBorder="1" applyAlignment="1">
      <alignment horizontal="center" vertical="center"/>
    </xf>
    <xf numFmtId="164" fontId="15" fillId="32" borderId="26" xfId="0" applyNumberFormat="1" applyFont="1" applyFill="1" applyBorder="1" applyAlignment="1">
      <alignment horizontal="center" vertical="center"/>
    </xf>
    <xf numFmtId="49" fontId="15" fillId="28" borderId="26" xfId="0" applyNumberFormat="1" applyFont="1" applyFill="1" applyBorder="1" applyAlignment="1">
      <alignment horizontal="left" vertical="center" shrinkToFit="1"/>
    </xf>
    <xf numFmtId="0" fontId="44" fillId="26" borderId="99" xfId="0" applyFont="1" applyFill="1" applyBorder="1" applyAlignment="1">
      <alignment wrapText="1"/>
    </xf>
    <xf numFmtId="0" fontId="44" fillId="0" borderId="12" xfId="0" applyFont="1" applyBorder="1" applyAlignment="1">
      <alignment horizontal="center" vertical="center"/>
    </xf>
    <xf numFmtId="0" fontId="44" fillId="0" borderId="29" xfId="0" applyFont="1" applyBorder="1" applyAlignment="1">
      <alignment horizontal="center" vertical="center" shrinkToFit="1"/>
    </xf>
    <xf numFmtId="0" fontId="44" fillId="0" borderId="20" xfId="0" applyFont="1" applyBorder="1" applyAlignment="1">
      <alignment horizontal="center"/>
    </xf>
    <xf numFmtId="1" fontId="43" fillId="26" borderId="44" xfId="0" applyNumberFormat="1" applyFont="1" applyFill="1" applyBorder="1" applyAlignment="1">
      <alignment horizontal="center" vertical="center"/>
    </xf>
    <xf numFmtId="0" fontId="44" fillId="26" borderId="86" xfId="0" applyFont="1" applyFill="1" applyBorder="1" applyAlignment="1">
      <alignment wrapText="1"/>
    </xf>
    <xf numFmtId="0" fontId="44" fillId="26" borderId="15" xfId="0" applyFont="1" applyFill="1" applyBorder="1" applyAlignment="1">
      <alignment horizontal="center"/>
    </xf>
    <xf numFmtId="49" fontId="52" fillId="25" borderId="10" xfId="0" applyNumberFormat="1" applyFont="1" applyFill="1" applyBorder="1" applyAlignment="1">
      <alignment horizontal="center" vertical="center" shrinkToFit="1"/>
    </xf>
    <xf numFmtId="0" fontId="52" fillId="25" borderId="30" xfId="0" applyFont="1" applyFill="1" applyBorder="1" applyAlignment="1">
      <alignment horizontal="center" vertical="center" shrinkToFit="1"/>
    </xf>
    <xf numFmtId="1" fontId="52" fillId="25" borderId="11" xfId="0" applyNumberFormat="1" applyFont="1" applyFill="1" applyBorder="1" applyAlignment="1">
      <alignment horizontal="center" vertical="center"/>
    </xf>
    <xf numFmtId="49" fontId="44" fillId="26" borderId="20" xfId="0" applyNumberFormat="1" applyFont="1" applyFill="1" applyBorder="1" applyAlignment="1">
      <alignment horizontal="left" vertical="center" shrinkToFit="1"/>
    </xf>
    <xf numFmtId="49" fontId="44" fillId="26" borderId="12" xfId="0" applyNumberFormat="1" applyFont="1" applyFill="1" applyBorder="1" applyAlignment="1">
      <alignment horizontal="center" vertical="center" shrinkToFit="1"/>
    </xf>
    <xf numFmtId="0" fontId="44" fillId="26" borderId="29" xfId="0" applyFont="1" applyFill="1" applyBorder="1" applyAlignment="1">
      <alignment horizontal="center" vertical="center" shrinkToFit="1"/>
    </xf>
    <xf numFmtId="1" fontId="44" fillId="26" borderId="19" xfId="0" applyNumberFormat="1" applyFont="1" applyFill="1" applyBorder="1" applyAlignment="1">
      <alignment horizontal="center" vertical="center"/>
    </xf>
    <xf numFmtId="164" fontId="44" fillId="26" borderId="19" xfId="0" applyNumberFormat="1" applyFont="1" applyFill="1" applyBorder="1" applyAlignment="1">
      <alignment horizontal="center" vertical="center"/>
    </xf>
    <xf numFmtId="1" fontId="44" fillId="26" borderId="49" xfId="0" applyNumberFormat="1" applyFont="1" applyFill="1" applyBorder="1" applyAlignment="1">
      <alignment horizontal="center" vertical="center"/>
    </xf>
    <xf numFmtId="49" fontId="44" fillId="26" borderId="73" xfId="0" applyNumberFormat="1" applyFont="1" applyFill="1" applyBorder="1" applyAlignment="1">
      <alignment horizontal="left" vertical="center" shrinkToFit="1"/>
    </xf>
    <xf numFmtId="0" fontId="44" fillId="26" borderId="39" xfId="0" applyFont="1" applyFill="1" applyBorder="1" applyAlignment="1">
      <alignment horizontal="center" vertical="center" shrinkToFit="1"/>
    </xf>
    <xf numFmtId="164" fontId="44" fillId="26" borderId="40" xfId="0" applyNumberFormat="1" applyFont="1" applyFill="1" applyBorder="1" applyAlignment="1">
      <alignment horizontal="center" vertical="center"/>
    </xf>
    <xf numFmtId="1" fontId="44" fillId="26" borderId="52" xfId="0" applyNumberFormat="1" applyFont="1" applyFill="1" applyBorder="1" applyAlignment="1">
      <alignment horizontal="center" vertical="center"/>
    </xf>
    <xf numFmtId="1" fontId="43" fillId="26" borderId="41" xfId="0" applyNumberFormat="1" applyFont="1" applyFill="1" applyBorder="1" applyAlignment="1">
      <alignment horizontal="center" vertical="center"/>
    </xf>
    <xf numFmtId="2" fontId="2" fillId="0" borderId="15" xfId="37" applyNumberFormat="1" applyFont="1" applyBorder="1" applyAlignment="1">
      <alignment vertical="center"/>
    </xf>
    <xf numFmtId="2" fontId="4" fillId="29" borderId="15" xfId="37" applyNumberFormat="1" applyFont="1" applyFill="1" applyBorder="1" applyAlignment="1">
      <alignment horizontal="center" vertical="center"/>
    </xf>
    <xf numFmtId="164" fontId="43" fillId="26" borderId="41" xfId="0" applyNumberFormat="1" applyFont="1" applyFill="1" applyBorder="1" applyAlignment="1">
      <alignment horizontal="center" vertical="center"/>
    </xf>
    <xf numFmtId="164" fontId="55" fillId="26" borderId="16" xfId="0" applyNumberFormat="1" applyFont="1" applyFill="1" applyBorder="1" applyAlignment="1">
      <alignment horizontal="center" vertical="center"/>
    </xf>
    <xf numFmtId="164" fontId="79" fillId="26" borderId="40" xfId="0" applyNumberFormat="1" applyFont="1" applyFill="1" applyBorder="1" applyAlignment="1">
      <alignment horizontal="center" vertical="center"/>
    </xf>
    <xf numFmtId="1" fontId="36" fillId="25" borderId="37" xfId="0" applyNumberFormat="1" applyFont="1" applyFill="1" applyBorder="1" applyAlignment="1">
      <alignment horizontal="center" vertical="center"/>
    </xf>
    <xf numFmtId="1" fontId="36" fillId="25" borderId="63" xfId="0" applyNumberFormat="1" applyFont="1" applyFill="1" applyBorder="1" applyAlignment="1">
      <alignment horizontal="center" vertical="center"/>
    </xf>
    <xf numFmtId="1" fontId="36" fillId="28" borderId="10" xfId="0" applyNumberFormat="1" applyFont="1" applyFill="1" applyBorder="1" applyAlignment="1">
      <alignment horizontal="center" vertical="center"/>
    </xf>
    <xf numFmtId="1" fontId="36" fillId="28" borderId="30" xfId="0" applyNumberFormat="1" applyFont="1" applyFill="1" applyBorder="1" applyAlignment="1">
      <alignment horizontal="center" vertical="center"/>
    </xf>
    <xf numFmtId="0" fontId="44" fillId="0" borderId="16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44" fillId="0" borderId="54" xfId="0" applyFont="1" applyBorder="1" applyAlignment="1">
      <alignment wrapText="1"/>
    </xf>
    <xf numFmtId="0" fontId="36" fillId="0" borderId="15" xfId="37" applyFont="1" applyBorder="1" applyAlignment="1">
      <alignment horizontal="center" vertical="center" wrapText="1"/>
    </xf>
    <xf numFmtId="49" fontId="36" fillId="0" borderId="15" xfId="37" applyNumberFormat="1" applyFont="1" applyBorder="1" applyAlignment="1">
      <alignment horizontal="center" vertical="center"/>
    </xf>
    <xf numFmtId="1" fontId="2" fillId="0" borderId="15" xfId="37" applyNumberFormat="1" applyFont="1" applyBorder="1" applyAlignment="1">
      <alignment horizontal="center" vertical="center" wrapText="1"/>
    </xf>
    <xf numFmtId="0" fontId="43" fillId="0" borderId="15" xfId="37" applyFont="1" applyBorder="1" applyAlignment="1">
      <alignment horizontal="center"/>
    </xf>
    <xf numFmtId="0" fontId="36" fillId="0" borderId="15" xfId="37" applyFont="1" applyBorder="1" applyAlignment="1">
      <alignment horizontal="center" vertical="center"/>
    </xf>
    <xf numFmtId="164" fontId="4" fillId="29" borderId="15" xfId="37" applyNumberFormat="1" applyFont="1" applyFill="1" applyBorder="1" applyAlignment="1">
      <alignment horizontal="center" vertical="center"/>
    </xf>
    <xf numFmtId="0" fontId="10" fillId="0" borderId="15" xfId="45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49" fontId="4" fillId="29" borderId="15" xfId="37" applyNumberFormat="1" applyFont="1" applyFill="1" applyBorder="1" applyAlignment="1">
      <alignment horizontal="left" vertical="center" wrapText="1"/>
    </xf>
    <xf numFmtId="49" fontId="4" fillId="30" borderId="15" xfId="37" applyNumberFormat="1" applyFont="1" applyFill="1" applyBorder="1" applyAlignment="1">
      <alignment horizontal="left" vertical="center" wrapText="1"/>
    </xf>
    <xf numFmtId="164" fontId="42" fillId="29" borderId="15" xfId="37" applyNumberFormat="1" applyFont="1" applyFill="1" applyBorder="1" applyAlignment="1">
      <alignment horizontal="center" vertical="center"/>
    </xf>
    <xf numFmtId="164" fontId="53" fillId="29" borderId="15" xfId="37" applyNumberFormat="1" applyFont="1" applyFill="1" applyBorder="1" applyAlignment="1">
      <alignment horizontal="center" vertical="center"/>
    </xf>
    <xf numFmtId="164" fontId="44" fillId="29" borderId="15" xfId="37" applyNumberFormat="1" applyFont="1" applyFill="1" applyBorder="1" applyAlignment="1">
      <alignment horizontal="center" vertical="center"/>
    </xf>
    <xf numFmtId="1" fontId="53" fillId="29" borderId="15" xfId="37" applyNumberFormat="1" applyFont="1" applyFill="1" applyBorder="1" applyAlignment="1">
      <alignment horizontal="center" vertical="center"/>
    </xf>
    <xf numFmtId="2" fontId="2" fillId="29" borderId="15" xfId="37" applyNumberFormat="1" applyFont="1" applyFill="1" applyBorder="1" applyAlignment="1">
      <alignment horizontal="center" vertical="center"/>
    </xf>
    <xf numFmtId="1" fontId="53" fillId="29" borderId="15" xfId="37" applyNumberFormat="1" applyFont="1" applyFill="1" applyBorder="1" applyAlignment="1">
      <alignment horizontal="center" vertical="center" wrapText="1"/>
    </xf>
    <xf numFmtId="164" fontId="53" fillId="29" borderId="15" xfId="37" applyNumberFormat="1" applyFont="1" applyFill="1" applyBorder="1" applyAlignment="1">
      <alignment horizontal="center" vertical="center" wrapText="1"/>
    </xf>
    <xf numFmtId="2" fontId="2" fillId="30" borderId="15" xfId="37" applyNumberFormat="1" applyFont="1" applyFill="1" applyBorder="1" applyAlignment="1">
      <alignment horizontal="center" vertical="center"/>
    </xf>
    <xf numFmtId="0" fontId="21" fillId="26" borderId="15" xfId="37" applyFill="1" applyBorder="1" applyAlignment="1">
      <alignment horizontal="center"/>
    </xf>
    <xf numFmtId="0" fontId="21" fillId="26" borderId="15" xfId="37" applyFill="1" applyBorder="1" applyAlignment="1">
      <alignment wrapText="1"/>
    </xf>
    <xf numFmtId="0" fontId="21" fillId="26" borderId="15" xfId="37" applyFill="1" applyBorder="1" applyAlignment="1">
      <alignment horizontal="center" wrapText="1"/>
    </xf>
    <xf numFmtId="1" fontId="21" fillId="26" borderId="15" xfId="37" applyNumberFormat="1" applyFill="1" applyBorder="1" applyAlignment="1">
      <alignment horizontal="center"/>
    </xf>
    <xf numFmtId="0" fontId="9" fillId="26" borderId="15" xfId="37" applyFont="1" applyFill="1" applyBorder="1" applyAlignment="1">
      <alignment horizontal="center"/>
    </xf>
    <xf numFmtId="0" fontId="9" fillId="26" borderId="15" xfId="37" applyFont="1" applyFill="1" applyBorder="1"/>
    <xf numFmtId="0" fontId="21" fillId="26" borderId="15" xfId="37" applyFill="1" applyBorder="1"/>
    <xf numFmtId="0" fontId="41" fillId="0" borderId="15" xfId="37" applyFont="1" applyBorder="1" applyAlignment="1">
      <alignment horizontal="center" vertical="center"/>
    </xf>
    <xf numFmtId="0" fontId="7" fillId="0" borderId="15" xfId="37" applyFont="1" applyBorder="1" applyAlignment="1">
      <alignment horizontal="center" vertical="center"/>
    </xf>
    <xf numFmtId="0" fontId="34" fillId="0" borderId="15" xfId="37" applyFont="1" applyBorder="1" applyAlignment="1">
      <alignment horizontal="center" vertical="center"/>
    </xf>
    <xf numFmtId="0" fontId="34" fillId="0" borderId="15" xfId="37" applyFont="1" applyBorder="1" applyAlignment="1">
      <alignment vertical="center"/>
    </xf>
    <xf numFmtId="0" fontId="43" fillId="0" borderId="15" xfId="37" applyFont="1" applyBorder="1" applyAlignment="1">
      <alignment horizontal="center" vertical="center" wrapText="1"/>
    </xf>
    <xf numFmtId="0" fontId="6" fillId="0" borderId="15" xfId="37" applyFont="1" applyBorder="1"/>
    <xf numFmtId="0" fontId="10" fillId="0" borderId="15" xfId="37" applyFont="1" applyBorder="1"/>
    <xf numFmtId="1" fontId="43" fillId="0" borderId="15" xfId="37" applyNumberFormat="1" applyFont="1" applyBorder="1" applyAlignment="1">
      <alignment horizontal="center" vertical="center" wrapText="1"/>
    </xf>
    <xf numFmtId="0" fontId="43" fillId="26" borderId="15" xfId="37" applyFont="1" applyFill="1" applyBorder="1" applyAlignment="1">
      <alignment horizontal="center" vertical="center" wrapText="1"/>
    </xf>
    <xf numFmtId="0" fontId="36" fillId="0" borderId="15" xfId="38" applyFont="1" applyBorder="1" applyAlignment="1">
      <alignment horizontal="center" vertical="center" wrapText="1"/>
    </xf>
    <xf numFmtId="1" fontId="36" fillId="0" borderId="15" xfId="37" applyNumberFormat="1" applyFont="1" applyBorder="1" applyAlignment="1">
      <alignment horizontal="center" vertical="center" wrapText="1"/>
    </xf>
    <xf numFmtId="0" fontId="36" fillId="26" borderId="15" xfId="37" applyFont="1" applyFill="1" applyBorder="1" applyAlignment="1">
      <alignment horizontal="center" vertical="center" wrapText="1"/>
    </xf>
    <xf numFmtId="0" fontId="36" fillId="0" borderId="15" xfId="37" applyFont="1" applyBorder="1"/>
    <xf numFmtId="0" fontId="35" fillId="0" borderId="15" xfId="37" applyFont="1" applyBorder="1"/>
    <xf numFmtId="1" fontId="35" fillId="0" borderId="15" xfId="37" applyNumberFormat="1" applyFont="1" applyBorder="1"/>
    <xf numFmtId="1" fontId="15" fillId="0" borderId="15" xfId="37" applyNumberFormat="1" applyFont="1" applyBorder="1" applyAlignment="1">
      <alignment horizontal="center" vertical="center" wrapText="1"/>
    </xf>
    <xf numFmtId="1" fontId="4" fillId="0" borderId="15" xfId="37" applyNumberFormat="1" applyFont="1" applyBorder="1" applyAlignment="1">
      <alignment horizontal="center" vertical="center" wrapText="1"/>
    </xf>
    <xf numFmtId="49" fontId="2" fillId="0" borderId="15" xfId="37" applyNumberFormat="1" applyFont="1" applyBorder="1" applyAlignment="1">
      <alignment horizontal="center" vertical="center"/>
    </xf>
    <xf numFmtId="0" fontId="13" fillId="0" borderId="15" xfId="37" applyFont="1" applyBorder="1" applyAlignment="1">
      <alignment vertical="center"/>
    </xf>
    <xf numFmtId="1" fontId="13" fillId="0" borderId="15" xfId="37" applyNumberFormat="1" applyFont="1" applyBorder="1" applyAlignment="1">
      <alignment vertical="center"/>
    </xf>
    <xf numFmtId="1" fontId="55" fillId="0" borderId="15" xfId="37" applyNumberFormat="1" applyFont="1" applyBorder="1" applyAlignment="1">
      <alignment vertical="center"/>
    </xf>
    <xf numFmtId="1" fontId="12" fillId="0" borderId="15" xfId="37" applyNumberFormat="1" applyFont="1" applyBorder="1" applyAlignment="1">
      <alignment vertical="center"/>
    </xf>
    <xf numFmtId="0" fontId="12" fillId="0" borderId="15" xfId="37" applyFont="1" applyBorder="1" applyAlignment="1">
      <alignment vertical="center"/>
    </xf>
    <xf numFmtId="2" fontId="2" fillId="26" borderId="15" xfId="37" applyNumberFormat="1" applyFont="1" applyFill="1" applyBorder="1" applyAlignment="1">
      <alignment horizontal="center" vertical="center"/>
    </xf>
    <xf numFmtId="1" fontId="2" fillId="26" borderId="15" xfId="37" applyNumberFormat="1" applyFont="1" applyFill="1" applyBorder="1" applyAlignment="1">
      <alignment horizontal="center" vertical="center"/>
    </xf>
    <xf numFmtId="164" fontId="2" fillId="26" borderId="15" xfId="37" applyNumberFormat="1" applyFont="1" applyFill="1" applyBorder="1" applyAlignment="1">
      <alignment horizontal="center" vertical="center"/>
    </xf>
    <xf numFmtId="1" fontId="2" fillId="0" borderId="15" xfId="37" applyNumberFormat="1" applyFont="1" applyBorder="1" applyAlignment="1">
      <alignment vertical="center"/>
    </xf>
    <xf numFmtId="0" fontId="55" fillId="0" borderId="15" xfId="37" applyFont="1" applyBorder="1" applyAlignment="1">
      <alignment vertical="center"/>
    </xf>
    <xf numFmtId="49" fontId="4" fillId="29" borderId="15" xfId="37" applyNumberFormat="1" applyFont="1" applyFill="1" applyBorder="1" applyAlignment="1">
      <alignment horizontal="center" vertical="center"/>
    </xf>
    <xf numFmtId="2" fontId="13" fillId="0" borderId="15" xfId="37" applyNumberFormat="1" applyFont="1" applyBorder="1" applyAlignment="1">
      <alignment vertical="center"/>
    </xf>
    <xf numFmtId="0" fontId="2" fillId="26" borderId="15" xfId="37" applyFont="1" applyFill="1" applyBorder="1" applyAlignment="1">
      <alignment horizontal="center" vertical="center"/>
    </xf>
    <xf numFmtId="1" fontId="37" fillId="0" borderId="15" xfId="37" applyNumberFormat="1" applyFont="1" applyBorder="1" applyAlignment="1">
      <alignment vertical="center"/>
    </xf>
    <xf numFmtId="49" fontId="4" fillId="30" borderId="15" xfId="37" applyNumberFormat="1" applyFont="1" applyFill="1" applyBorder="1" applyAlignment="1">
      <alignment horizontal="center" vertical="center"/>
    </xf>
    <xf numFmtId="0" fontId="12" fillId="0" borderId="15" xfId="37" applyFont="1" applyBorder="1"/>
    <xf numFmtId="0" fontId="13" fillId="0" borderId="15" xfId="37" applyFont="1" applyBorder="1"/>
    <xf numFmtId="1" fontId="13" fillId="0" borderId="15" xfId="37" applyNumberFormat="1" applyFont="1" applyBorder="1"/>
    <xf numFmtId="0" fontId="2" fillId="0" borderId="15" xfId="37" applyFont="1" applyBorder="1"/>
    <xf numFmtId="2" fontId="2" fillId="0" borderId="15" xfId="37" applyNumberFormat="1" applyFont="1" applyBorder="1"/>
    <xf numFmtId="1" fontId="2" fillId="0" borderId="15" xfId="37" applyNumberFormat="1" applyFont="1" applyBorder="1"/>
    <xf numFmtId="0" fontId="13" fillId="0" borderId="15" xfId="37" applyFont="1" applyBorder="1" applyAlignment="1">
      <alignment horizontal="left"/>
    </xf>
    <xf numFmtId="2" fontId="13" fillId="0" borderId="15" xfId="37" applyNumberFormat="1" applyFont="1" applyBorder="1" applyAlignment="1">
      <alignment horizontal="left"/>
    </xf>
    <xf numFmtId="1" fontId="13" fillId="0" borderId="15" xfId="37" applyNumberFormat="1" applyFont="1" applyBorder="1" applyAlignment="1">
      <alignment horizontal="left"/>
    </xf>
    <xf numFmtId="1" fontId="4" fillId="0" borderId="15" xfId="37" applyNumberFormat="1" applyFont="1" applyBorder="1"/>
    <xf numFmtId="0" fontId="13" fillId="0" borderId="15" xfId="37" applyFont="1" applyBorder="1" applyAlignment="1">
      <alignment horizontal="center"/>
    </xf>
    <xf numFmtId="0" fontId="2" fillId="0" borderId="15" xfId="37" applyFont="1" applyBorder="1" applyAlignment="1">
      <alignment horizontal="center"/>
    </xf>
    <xf numFmtId="0" fontId="4" fillId="0" borderId="15" xfId="37" applyFont="1" applyBorder="1"/>
    <xf numFmtId="0" fontId="21" fillId="0" borderId="15" xfId="37" applyBorder="1" applyAlignment="1">
      <alignment horizontal="center"/>
    </xf>
    <xf numFmtId="0" fontId="21" fillId="0" borderId="15" xfId="37" applyBorder="1"/>
    <xf numFmtId="0" fontId="5" fillId="0" borderId="15" xfId="37" applyFont="1" applyBorder="1" applyAlignment="1">
      <alignment horizontal="center"/>
    </xf>
    <xf numFmtId="1" fontId="59" fillId="0" borderId="15" xfId="37" applyNumberFormat="1" applyFont="1" applyBorder="1"/>
    <xf numFmtId="2" fontId="13" fillId="0" borderId="15" xfId="37" applyNumberFormat="1" applyFont="1" applyBorder="1"/>
    <xf numFmtId="1" fontId="12" fillId="0" borderId="15" xfId="37" applyNumberFormat="1" applyFont="1" applyBorder="1" applyAlignment="1">
      <alignment horizontal="center"/>
    </xf>
    <xf numFmtId="1" fontId="4" fillId="0" borderId="15" xfId="37" applyNumberFormat="1" applyFont="1" applyBorder="1" applyAlignment="1">
      <alignment horizontal="center"/>
    </xf>
    <xf numFmtId="1" fontId="21" fillId="0" borderId="15" xfId="37" applyNumberFormat="1" applyBorder="1" applyAlignment="1">
      <alignment horizontal="center"/>
    </xf>
    <xf numFmtId="1" fontId="57" fillId="0" borderId="15" xfId="37" applyNumberFormat="1" applyFont="1" applyBorder="1" applyAlignment="1">
      <alignment horizontal="center"/>
    </xf>
    <xf numFmtId="1" fontId="47" fillId="0" borderId="15" xfId="37" applyNumberFormat="1" applyFont="1" applyBorder="1" applyAlignment="1">
      <alignment horizontal="center"/>
    </xf>
    <xf numFmtId="0" fontId="69" fillId="0" borderId="15" xfId="37" applyFont="1" applyBorder="1" applyAlignment="1">
      <alignment wrapText="1"/>
    </xf>
    <xf numFmtId="0" fontId="70" fillId="0" borderId="15" xfId="37" applyFont="1" applyBorder="1" applyAlignment="1">
      <alignment horizontal="center" wrapText="1"/>
    </xf>
    <xf numFmtId="0" fontId="71" fillId="0" borderId="15" xfId="37" applyFont="1" applyBorder="1" applyAlignment="1">
      <alignment horizontal="center" wrapText="1"/>
    </xf>
    <xf numFmtId="0" fontId="71" fillId="0" borderId="15" xfId="37" applyFont="1" applyBorder="1" applyAlignment="1">
      <alignment horizontal="center"/>
    </xf>
    <xf numFmtId="164" fontId="72" fillId="0" borderId="15" xfId="37" applyNumberFormat="1" applyFont="1" applyBorder="1" applyAlignment="1">
      <alignment horizontal="center"/>
    </xf>
    <xf numFmtId="0" fontId="73" fillId="0" borderId="15" xfId="37" applyFont="1" applyBorder="1" applyAlignment="1">
      <alignment wrapText="1"/>
    </xf>
    <xf numFmtId="164" fontId="74" fillId="0" borderId="15" xfId="37" applyNumberFormat="1" applyFont="1" applyBorder="1" applyAlignment="1">
      <alignment horizontal="center"/>
    </xf>
    <xf numFmtId="164" fontId="75" fillId="0" borderId="15" xfId="37" applyNumberFormat="1" applyFont="1" applyBorder="1" applyAlignment="1">
      <alignment horizontal="center"/>
    </xf>
    <xf numFmtId="0" fontId="9" fillId="0" borderId="15" xfId="37" applyFont="1" applyBorder="1"/>
    <xf numFmtId="0" fontId="59" fillId="0" borderId="15" xfId="37" applyFont="1" applyBorder="1"/>
    <xf numFmtId="0" fontId="70" fillId="0" borderId="15" xfId="37" applyFont="1" applyBorder="1" applyAlignment="1">
      <alignment wrapText="1"/>
    </xf>
    <xf numFmtId="0" fontId="69" fillId="0" borderId="15" xfId="37" applyFont="1" applyBorder="1"/>
    <xf numFmtId="0" fontId="58" fillId="0" borderId="15" xfId="37" applyFont="1" applyBorder="1"/>
    <xf numFmtId="0" fontId="70" fillId="0" borderId="15" xfId="37" applyFont="1" applyBorder="1" applyAlignment="1">
      <alignment horizontal="center"/>
    </xf>
    <xf numFmtId="0" fontId="75" fillId="0" borderId="15" xfId="37" applyFont="1" applyBorder="1" applyAlignment="1">
      <alignment horizontal="center"/>
    </xf>
    <xf numFmtId="1" fontId="75" fillId="0" borderId="15" xfId="37" applyNumberFormat="1" applyFont="1" applyBorder="1" applyAlignment="1">
      <alignment horizontal="center"/>
    </xf>
    <xf numFmtId="1" fontId="75" fillId="26" borderId="15" xfId="37" applyNumberFormat="1" applyFont="1" applyFill="1" applyBorder="1" applyAlignment="1">
      <alignment horizontal="center"/>
    </xf>
    <xf numFmtId="0" fontId="76" fillId="0" borderId="15" xfId="37" applyFont="1" applyBorder="1" applyAlignment="1">
      <alignment horizontal="center"/>
    </xf>
    <xf numFmtId="1" fontId="69" fillId="33" borderId="15" xfId="37" applyNumberFormat="1" applyFont="1" applyFill="1" applyBorder="1" applyAlignment="1">
      <alignment horizontal="center"/>
    </xf>
    <xf numFmtId="0" fontId="75" fillId="0" borderId="15" xfId="37" applyFont="1" applyBorder="1" applyAlignment="1">
      <alignment wrapText="1"/>
    </xf>
    <xf numFmtId="0" fontId="77" fillId="0" borderId="15" xfId="37" applyFont="1" applyBorder="1" applyAlignment="1">
      <alignment wrapText="1"/>
    </xf>
    <xf numFmtId="0" fontId="78" fillId="0" borderId="15" xfId="37" applyFont="1" applyBorder="1" applyAlignment="1">
      <alignment horizontal="center" wrapText="1"/>
    </xf>
    <xf numFmtId="0" fontId="78" fillId="0" borderId="15" xfId="37" applyFont="1" applyBorder="1" applyAlignment="1">
      <alignment horizontal="center"/>
    </xf>
    <xf numFmtId="0" fontId="75" fillId="0" borderId="15" xfId="37" applyFont="1" applyBorder="1"/>
    <xf numFmtId="1" fontId="72" fillId="0" borderId="15" xfId="37" applyNumberFormat="1" applyFont="1" applyBorder="1" applyAlignment="1">
      <alignment horizontal="center"/>
    </xf>
    <xf numFmtId="0" fontId="61" fillId="0" borderId="15" xfId="37" applyFont="1" applyBorder="1" applyAlignment="1">
      <alignment horizontal="center"/>
    </xf>
    <xf numFmtId="0" fontId="72" fillId="0" borderId="15" xfId="37" applyFont="1" applyBorder="1" applyAlignment="1">
      <alignment horizontal="center"/>
    </xf>
    <xf numFmtId="0" fontId="75" fillId="26" borderId="15" xfId="37" applyFont="1" applyFill="1" applyBorder="1" applyAlignment="1">
      <alignment horizontal="center"/>
    </xf>
    <xf numFmtId="1" fontId="9" fillId="0" borderId="15" xfId="37" applyNumberFormat="1" applyFont="1" applyBorder="1"/>
    <xf numFmtId="164" fontId="71" fillId="0" borderId="15" xfId="37" applyNumberFormat="1" applyFont="1" applyBorder="1" applyAlignment="1">
      <alignment horizontal="center"/>
    </xf>
    <xf numFmtId="0" fontId="49" fillId="0" borderId="15" xfId="37" applyFont="1" applyBorder="1" applyAlignment="1">
      <alignment wrapText="1"/>
    </xf>
    <xf numFmtId="0" fontId="50" fillId="0" borderId="15" xfId="37" applyFont="1" applyBorder="1" applyAlignment="1">
      <alignment horizontal="center" wrapText="1"/>
    </xf>
    <xf numFmtId="0" fontId="50" fillId="0" borderId="15" xfId="37" applyFont="1" applyBorder="1" applyAlignment="1">
      <alignment horizontal="center"/>
    </xf>
    <xf numFmtId="1" fontId="50" fillId="0" borderId="15" xfId="37" applyNumberFormat="1" applyFont="1" applyBorder="1" applyAlignment="1">
      <alignment horizontal="center"/>
    </xf>
    <xf numFmtId="0" fontId="51" fillId="0" borderId="15" xfId="37" applyFont="1" applyBorder="1"/>
    <xf numFmtId="1" fontId="56" fillId="0" borderId="15" xfId="37" applyNumberFormat="1" applyFont="1" applyBorder="1" applyAlignment="1">
      <alignment horizontal="center"/>
    </xf>
    <xf numFmtId="0" fontId="21" fillId="0" borderId="15" xfId="37" applyBorder="1" applyAlignment="1">
      <alignment wrapText="1"/>
    </xf>
    <xf numFmtId="0" fontId="21" fillId="0" borderId="15" xfId="37" applyBorder="1" applyAlignment="1">
      <alignment horizontal="center" wrapText="1"/>
    </xf>
    <xf numFmtId="0" fontId="21" fillId="24" borderId="15" xfId="37" applyFill="1" applyBorder="1" applyAlignment="1">
      <alignment wrapText="1"/>
    </xf>
    <xf numFmtId="0" fontId="21" fillId="24" borderId="15" xfId="37" applyFill="1" applyBorder="1" applyAlignment="1">
      <alignment horizontal="center" wrapText="1"/>
    </xf>
    <xf numFmtId="0" fontId="21" fillId="24" borderId="15" xfId="37" applyFill="1" applyBorder="1" applyAlignment="1">
      <alignment horizontal="center"/>
    </xf>
    <xf numFmtId="1" fontId="21" fillId="24" borderId="15" xfId="37" applyNumberFormat="1" applyFill="1" applyBorder="1" applyAlignment="1">
      <alignment horizontal="center"/>
    </xf>
    <xf numFmtId="0" fontId="9" fillId="24" borderId="15" xfId="37" applyFont="1" applyFill="1" applyBorder="1"/>
    <xf numFmtId="0" fontId="21" fillId="24" borderId="15" xfId="37" applyFill="1" applyBorder="1"/>
    <xf numFmtId="49" fontId="4" fillId="29" borderId="15" xfId="37" applyNumberFormat="1" applyFont="1" applyFill="1" applyBorder="1" applyAlignment="1">
      <alignment horizontal="left" vertical="center" wrapText="1"/>
    </xf>
    <xf numFmtId="49" fontId="2" fillId="0" borderId="15" xfId="37" applyNumberFormat="1" applyFont="1" applyBorder="1" applyAlignment="1">
      <alignment horizontal="left" vertical="center" wrapText="1"/>
    </xf>
    <xf numFmtId="49" fontId="44" fillId="0" borderId="15" xfId="37" applyNumberFormat="1" applyFont="1" applyBorder="1" applyAlignment="1">
      <alignment horizontal="left" vertical="center" wrapText="1"/>
    </xf>
    <xf numFmtId="0" fontId="2" fillId="0" borderId="15" xfId="37" applyFont="1" applyBorder="1" applyAlignment="1">
      <alignment horizontal="center" vertical="center"/>
    </xf>
    <xf numFmtId="49" fontId="2" fillId="26" borderId="15" xfId="37" applyNumberFormat="1" applyFont="1" applyFill="1" applyBorder="1" applyAlignment="1">
      <alignment horizontal="left" vertical="center" wrapText="1"/>
    </xf>
    <xf numFmtId="49" fontId="46" fillId="0" borderId="15" xfId="37" applyNumberFormat="1" applyFont="1" applyBorder="1" applyAlignment="1">
      <alignment horizontal="center" vertical="center" wrapText="1"/>
    </xf>
    <xf numFmtId="49" fontId="4" fillId="29" borderId="15" xfId="37" applyNumberFormat="1" applyFont="1" applyFill="1" applyBorder="1" applyAlignment="1">
      <alignment horizontal="center" vertical="center" wrapText="1"/>
    </xf>
    <xf numFmtId="49" fontId="2" fillId="0" borderId="15" xfId="37" applyNumberFormat="1" applyFont="1" applyBorder="1" applyAlignment="1">
      <alignment horizontal="center" vertical="center" wrapText="1"/>
    </xf>
    <xf numFmtId="0" fontId="4" fillId="29" borderId="15" xfId="37" applyFont="1" applyFill="1" applyBorder="1" applyAlignment="1">
      <alignment horizontal="center" vertical="center"/>
    </xf>
    <xf numFmtId="0" fontId="2" fillId="26" borderId="15" xfId="37" applyFont="1" applyFill="1" applyBorder="1" applyAlignment="1">
      <alignment horizontal="center" vertical="center"/>
    </xf>
    <xf numFmtId="0" fontId="4" fillId="30" borderId="15" xfId="37" applyFont="1" applyFill="1" applyBorder="1" applyAlignment="1">
      <alignment horizontal="center" vertical="center"/>
    </xf>
    <xf numFmtId="49" fontId="4" fillId="30" borderId="15" xfId="37" applyNumberFormat="1" applyFont="1" applyFill="1" applyBorder="1" applyAlignment="1">
      <alignment horizontal="left" vertical="center" wrapText="1"/>
    </xf>
    <xf numFmtId="49" fontId="44" fillId="0" borderId="15" xfId="37" applyNumberFormat="1" applyFont="1" applyBorder="1" applyAlignment="1">
      <alignment horizontal="center" vertical="center" wrapText="1"/>
    </xf>
    <xf numFmtId="0" fontId="41" fillId="0" borderId="15" xfId="37" applyFont="1" applyBorder="1" applyAlignment="1">
      <alignment horizontal="center" vertical="center"/>
    </xf>
    <xf numFmtId="0" fontId="34" fillId="0" borderId="15" xfId="37" applyFont="1" applyBorder="1" applyAlignment="1">
      <alignment horizontal="center" vertical="center"/>
    </xf>
    <xf numFmtId="0" fontId="6" fillId="0" borderId="15" xfId="37" applyFont="1" applyBorder="1" applyAlignment="1">
      <alignment horizontal="center" vertical="center" textRotation="90"/>
    </xf>
    <xf numFmtId="0" fontId="6" fillId="0" borderId="15" xfId="38" applyFont="1" applyBorder="1" applyAlignment="1">
      <alignment horizontal="center" vertical="center" wrapText="1"/>
    </xf>
    <xf numFmtId="0" fontId="43" fillId="0" borderId="15" xfId="38" applyFont="1" applyBorder="1" applyAlignment="1">
      <alignment horizontal="center" vertical="center" wrapText="1"/>
    </xf>
    <xf numFmtId="0" fontId="43" fillId="0" borderId="15" xfId="37" applyFont="1" applyBorder="1" applyAlignment="1">
      <alignment horizontal="center"/>
    </xf>
    <xf numFmtId="0" fontId="43" fillId="0" borderId="15" xfId="37" applyFont="1" applyBorder="1" applyAlignment="1">
      <alignment horizontal="center" vertical="center" wrapText="1"/>
    </xf>
    <xf numFmtId="0" fontId="43" fillId="0" borderId="15" xfId="37" applyFont="1" applyBorder="1" applyAlignment="1">
      <alignment horizontal="center" vertical="center"/>
    </xf>
    <xf numFmtId="49" fontId="43" fillId="0" borderId="15" xfId="37" applyNumberFormat="1" applyFont="1" applyBorder="1" applyAlignment="1">
      <alignment horizontal="center" vertical="center"/>
    </xf>
    <xf numFmtId="0" fontId="46" fillId="0" borderId="15" xfId="37" applyFont="1" applyBorder="1" applyAlignment="1">
      <alignment horizontal="center" vertical="center"/>
    </xf>
    <xf numFmtId="0" fontId="2" fillId="26" borderId="15" xfId="37" applyFont="1" applyFill="1" applyBorder="1" applyAlignment="1">
      <alignment horizontal="justify" vertical="center"/>
    </xf>
    <xf numFmtId="49" fontId="53" fillId="0" borderId="15" xfId="37" applyNumberFormat="1" applyFont="1" applyBorder="1" applyAlignment="1">
      <alignment horizontal="left" vertical="center" wrapText="1"/>
    </xf>
    <xf numFmtId="49" fontId="46" fillId="0" borderId="15" xfId="37" applyNumberFormat="1" applyFont="1" applyBorder="1" applyAlignment="1">
      <alignment horizontal="left" vertical="center" wrapText="1"/>
    </xf>
    <xf numFmtId="49" fontId="2" fillId="0" borderId="15" xfId="37" applyNumberFormat="1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9" fillId="0" borderId="66" xfId="0" applyFont="1" applyBorder="1" applyAlignment="1">
      <alignment horizontal="center"/>
    </xf>
    <xf numFmtId="0" fontId="6" fillId="0" borderId="34" xfId="0" applyFont="1" applyBorder="1" applyAlignment="1">
      <alignment horizontal="center" vertical="center" textRotation="90"/>
    </xf>
    <xf numFmtId="0" fontId="6" fillId="0" borderId="72" xfId="0" applyFont="1" applyBorder="1" applyAlignment="1">
      <alignment horizontal="center" vertical="center" textRotation="90"/>
    </xf>
    <xf numFmtId="0" fontId="6" fillId="0" borderId="12" xfId="38" applyFont="1" applyBorder="1" applyAlignment="1">
      <alignment horizontal="center" vertical="center" wrapText="1"/>
    </xf>
    <xf numFmtId="0" fontId="6" fillId="0" borderId="10" xfId="38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textRotation="90"/>
    </xf>
    <xf numFmtId="0" fontId="6" fillId="0" borderId="27" xfId="0" applyFont="1" applyBorder="1" applyAlignment="1">
      <alignment horizontal="center" vertical="center" textRotation="90"/>
    </xf>
    <xf numFmtId="0" fontId="6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textRotation="90" wrapText="1"/>
    </xf>
    <xf numFmtId="0" fontId="6" fillId="0" borderId="10" xfId="0" applyFont="1" applyBorder="1" applyAlignment="1">
      <alignment horizontal="center" vertical="center" textRotation="90" wrapText="1"/>
    </xf>
    <xf numFmtId="49" fontId="6" fillId="0" borderId="12" xfId="0" applyNumberFormat="1" applyFont="1" applyBorder="1" applyAlignment="1">
      <alignment horizontal="center" vertical="center" textRotation="90"/>
    </xf>
    <xf numFmtId="49" fontId="6" fillId="0" borderId="10" xfId="0" applyNumberFormat="1" applyFont="1" applyBorder="1" applyAlignment="1">
      <alignment horizontal="center" vertical="center" textRotation="90"/>
    </xf>
    <xf numFmtId="49" fontId="6" fillId="0" borderId="55" xfId="0" applyNumberFormat="1" applyFont="1" applyBorder="1" applyAlignment="1">
      <alignment horizontal="center" vertical="center" textRotation="90"/>
    </xf>
    <xf numFmtId="49" fontId="6" fillId="0" borderId="27" xfId="0" applyNumberFormat="1" applyFont="1" applyBorder="1" applyAlignment="1">
      <alignment horizontal="center" vertical="center" textRotation="90"/>
    </xf>
    <xf numFmtId="0" fontId="6" fillId="0" borderId="29" xfId="0" applyFont="1" applyBorder="1" applyAlignment="1">
      <alignment horizontal="center" vertical="center" textRotation="90" wrapText="1"/>
    </xf>
    <xf numFmtId="0" fontId="6" fillId="0" borderId="30" xfId="0" applyFont="1" applyBorder="1" applyAlignment="1">
      <alignment horizontal="center" vertical="center" textRotation="90" wrapText="1"/>
    </xf>
    <xf numFmtId="0" fontId="6" fillId="0" borderId="19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4" fillId="0" borderId="102" xfId="0" applyFont="1" applyBorder="1" applyAlignment="1">
      <alignment horizontal="center" vertical="center"/>
    </xf>
    <xf numFmtId="0" fontId="4" fillId="0" borderId="103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2" fontId="2" fillId="0" borderId="56" xfId="0" applyNumberFormat="1" applyFont="1" applyBorder="1" applyAlignment="1">
      <alignment horizontal="center" vertical="center" textRotation="90"/>
    </xf>
    <xf numFmtId="2" fontId="2" fillId="0" borderId="59" xfId="0" applyNumberFormat="1" applyFont="1" applyBorder="1" applyAlignment="1">
      <alignment horizontal="center" vertical="center" textRotation="90"/>
    </xf>
    <xf numFmtId="2" fontId="2" fillId="0" borderId="36" xfId="0" applyNumberFormat="1" applyFont="1" applyBorder="1" applyAlignment="1">
      <alignment horizontal="center" vertical="center" textRotation="90"/>
    </xf>
    <xf numFmtId="0" fontId="6" fillId="0" borderId="44" xfId="0" applyFont="1" applyBorder="1" applyAlignment="1">
      <alignment horizontal="center" vertical="center" textRotation="90"/>
    </xf>
    <xf numFmtId="0" fontId="6" fillId="0" borderId="14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04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4" fillId="0" borderId="10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vertical="center" textRotation="90"/>
    </xf>
    <xf numFmtId="0" fontId="2" fillId="0" borderId="7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58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2" fontId="2" fillId="0" borderId="15" xfId="0" applyNumberFormat="1" applyFont="1" applyBorder="1" applyAlignment="1">
      <alignment horizontal="center" vertical="center" textRotation="90"/>
    </xf>
    <xf numFmtId="2" fontId="2" fillId="0" borderId="24" xfId="0" applyNumberFormat="1" applyFont="1" applyBorder="1" applyAlignment="1">
      <alignment horizontal="center" vertical="center" textRotation="90"/>
    </xf>
    <xf numFmtId="2" fontId="2" fillId="0" borderId="10" xfId="0" applyNumberFormat="1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106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2" fontId="2" fillId="0" borderId="82" xfId="0" applyNumberFormat="1" applyFont="1" applyBorder="1" applyAlignment="1">
      <alignment horizontal="justify" vertical="center"/>
    </xf>
    <xf numFmtId="2" fontId="2" fillId="0" borderId="45" xfId="0" applyNumberFormat="1" applyFont="1" applyBorder="1" applyAlignment="1">
      <alignment horizontal="justify" vertical="center"/>
    </xf>
    <xf numFmtId="0" fontId="39" fillId="0" borderId="45" xfId="0" applyFont="1" applyBorder="1"/>
    <xf numFmtId="0" fontId="39" fillId="0" borderId="28" xfId="0" applyFont="1" applyBorder="1"/>
    <xf numFmtId="2" fontId="2" fillId="0" borderId="82" xfId="0" applyNumberFormat="1" applyFont="1" applyBorder="1" applyAlignment="1">
      <alignment horizontal="center" vertical="center" textRotation="90"/>
    </xf>
    <xf numFmtId="2" fontId="2" fillId="0" borderId="45" xfId="0" applyNumberFormat="1" applyFont="1" applyBorder="1" applyAlignment="1">
      <alignment horizontal="center" vertical="center" textRotation="90"/>
    </xf>
    <xf numFmtId="2" fontId="2" fillId="0" borderId="28" xfId="0" applyNumberFormat="1" applyFont="1" applyBorder="1" applyAlignment="1">
      <alignment horizontal="center" vertical="center" textRotation="90"/>
    </xf>
    <xf numFmtId="0" fontId="44" fillId="0" borderId="73" xfId="0" applyFont="1" applyBorder="1" applyAlignment="1">
      <alignment horizontal="center" vertical="center"/>
    </xf>
    <xf numFmtId="0" fontId="44" fillId="0" borderId="32" xfId="0" applyFont="1" applyBorder="1" applyAlignment="1">
      <alignment horizontal="center" vertical="center"/>
    </xf>
    <xf numFmtId="0" fontId="44" fillId="0" borderId="18" xfId="0" applyFont="1" applyBorder="1" applyAlignment="1">
      <alignment horizontal="center" vertical="center"/>
    </xf>
    <xf numFmtId="0" fontId="44" fillId="0" borderId="35" xfId="0" applyFont="1" applyBorder="1" applyAlignment="1">
      <alignment horizontal="center" vertical="center"/>
    </xf>
    <xf numFmtId="0" fontId="44" fillId="0" borderId="17" xfId="0" applyFont="1" applyBorder="1" applyAlignment="1">
      <alignment horizontal="center" vertical="center" wrapText="1"/>
    </xf>
    <xf numFmtId="0" fontId="44" fillId="0" borderId="58" xfId="0" applyFont="1" applyBorder="1" applyAlignment="1">
      <alignment horizontal="center" vertical="center" wrapText="1"/>
    </xf>
    <xf numFmtId="0" fontId="44" fillId="0" borderId="27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left" vertical="center" wrapText="1"/>
    </xf>
    <xf numFmtId="0" fontId="44" fillId="0" borderId="24" xfId="0" applyFont="1" applyBorder="1" applyAlignment="1">
      <alignment horizontal="left" vertical="center" wrapText="1"/>
    </xf>
    <xf numFmtId="0" fontId="44" fillId="0" borderId="17" xfId="0" applyFont="1" applyBorder="1" applyAlignment="1">
      <alignment horizontal="left" vertical="center" wrapText="1"/>
    </xf>
    <xf numFmtId="0" fontId="44" fillId="0" borderId="10" xfId="0" applyFont="1" applyBorder="1" applyAlignment="1">
      <alignment horizontal="left" vertical="center" wrapText="1"/>
    </xf>
    <xf numFmtId="2" fontId="44" fillId="0" borderId="39" xfId="0" applyNumberFormat="1" applyFont="1" applyBorder="1" applyAlignment="1">
      <alignment horizontal="center" vertical="center" textRotation="90"/>
    </xf>
    <xf numFmtId="2" fontId="44" fillId="0" borderId="67" xfId="0" applyNumberFormat="1" applyFont="1" applyBorder="1" applyAlignment="1">
      <alignment horizontal="center" vertical="center" textRotation="90"/>
    </xf>
    <xf numFmtId="2" fontId="44" fillId="0" borderId="30" xfId="0" applyNumberFormat="1" applyFont="1" applyBorder="1" applyAlignment="1">
      <alignment horizontal="center" vertical="center" textRotation="90"/>
    </xf>
    <xf numFmtId="0" fontId="44" fillId="0" borderId="0" xfId="0" applyFont="1" applyAlignment="1">
      <alignment horizontal="left"/>
    </xf>
    <xf numFmtId="0" fontId="43" fillId="0" borderId="0" xfId="0" applyFont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 wrapText="1"/>
    </xf>
    <xf numFmtId="2" fontId="2" fillId="0" borderId="29" xfId="0" applyNumberFormat="1" applyFont="1" applyBorder="1" applyAlignment="1">
      <alignment horizontal="center" vertical="center" textRotation="90"/>
    </xf>
    <xf numFmtId="2" fontId="2" fillId="0" borderId="67" xfId="0" applyNumberFormat="1" applyFont="1" applyBorder="1" applyAlignment="1">
      <alignment horizontal="center" vertical="center" textRotation="90"/>
    </xf>
    <xf numFmtId="2" fontId="2" fillId="0" borderId="39" xfId="0" applyNumberFormat="1" applyFont="1" applyBorder="1" applyAlignment="1">
      <alignment horizontal="center" vertical="center" textRotation="90"/>
    </xf>
    <xf numFmtId="2" fontId="2" fillId="0" borderId="30" xfId="0" applyNumberFormat="1" applyFont="1" applyBorder="1" applyAlignment="1">
      <alignment horizontal="center" vertical="center" textRotation="90"/>
    </xf>
    <xf numFmtId="0" fontId="6" fillId="0" borderId="55" xfId="0" applyFont="1" applyBorder="1" applyAlignment="1">
      <alignment horizontal="center" vertical="center" textRotation="90" wrapText="1"/>
    </xf>
    <xf numFmtId="0" fontId="6" fillId="0" borderId="58" xfId="0" applyFont="1" applyBorder="1" applyAlignment="1">
      <alignment horizontal="center" vertical="center" textRotation="90" wrapText="1"/>
    </xf>
    <xf numFmtId="0" fontId="6" fillId="0" borderId="27" xfId="0" applyFont="1" applyBorder="1" applyAlignment="1">
      <alignment horizontal="center" vertical="center" textRotation="90" wrapText="1"/>
    </xf>
    <xf numFmtId="0" fontId="6" fillId="0" borderId="82" xfId="38" applyFont="1" applyBorder="1" applyAlignment="1">
      <alignment horizontal="center" vertical="center" wrapText="1"/>
    </xf>
    <xf numFmtId="0" fontId="6" fillId="0" borderId="45" xfId="38" applyFont="1" applyBorder="1" applyAlignment="1">
      <alignment horizontal="center" vertical="center" wrapText="1"/>
    </xf>
    <xf numFmtId="0" fontId="6" fillId="0" borderId="28" xfId="38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textRotation="90"/>
    </xf>
    <xf numFmtId="0" fontId="6" fillId="0" borderId="101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77" xfId="0" applyFont="1" applyBorder="1" applyAlignment="1">
      <alignment horizontal="center"/>
    </xf>
    <xf numFmtId="0" fontId="6" fillId="0" borderId="82" xfId="0" applyFont="1" applyBorder="1" applyAlignment="1">
      <alignment horizontal="center" vertical="center" textRotation="90"/>
    </xf>
    <xf numFmtId="0" fontId="6" fillId="0" borderId="45" xfId="0" applyFont="1" applyBorder="1" applyAlignment="1">
      <alignment horizontal="center" vertical="center" textRotation="90"/>
    </xf>
    <xf numFmtId="0" fontId="6" fillId="0" borderId="28" xfId="0" applyFont="1" applyBorder="1" applyAlignment="1">
      <alignment horizontal="center" vertical="center" textRotation="90"/>
    </xf>
    <xf numFmtId="49" fontId="6" fillId="0" borderId="58" xfId="0" applyNumberFormat="1" applyFont="1" applyBorder="1" applyAlignment="1">
      <alignment horizontal="center" vertical="center" textRotation="90"/>
    </xf>
    <xf numFmtId="0" fontId="2" fillId="0" borderId="10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2" fontId="2" fillId="0" borderId="22" xfId="0" applyNumberFormat="1" applyFont="1" applyBorder="1" applyAlignment="1">
      <alignment horizontal="justify" vertical="center"/>
    </xf>
    <xf numFmtId="2" fontId="2" fillId="0" borderId="22" xfId="0" applyNumberFormat="1" applyFont="1" applyBorder="1" applyAlignment="1">
      <alignment horizontal="center" vertical="center" textRotation="90"/>
    </xf>
    <xf numFmtId="2" fontId="2" fillId="0" borderId="17" xfId="0" applyNumberFormat="1" applyFont="1" applyBorder="1" applyAlignment="1">
      <alignment horizontal="justify" vertical="center"/>
    </xf>
    <xf numFmtId="2" fontId="2" fillId="0" borderId="58" xfId="0" applyNumberFormat="1" applyFont="1" applyBorder="1" applyAlignment="1">
      <alignment horizontal="justify" vertical="center"/>
    </xf>
    <xf numFmtId="0" fontId="39" fillId="0" borderId="58" xfId="0" applyFont="1" applyBorder="1"/>
    <xf numFmtId="0" fontId="39" fillId="0" borderId="27" xfId="0" applyFont="1" applyBorder="1"/>
    <xf numFmtId="0" fontId="12" fillId="0" borderId="0" xfId="0" applyFont="1" applyAlignment="1">
      <alignment horizontal="left"/>
    </xf>
    <xf numFmtId="0" fontId="12" fillId="0" borderId="10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71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3" fillId="0" borderId="72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2" fontId="13" fillId="0" borderId="82" xfId="0" applyNumberFormat="1" applyFont="1" applyBorder="1" applyAlignment="1">
      <alignment horizontal="justify" vertical="center"/>
    </xf>
    <xf numFmtId="2" fontId="13" fillId="0" borderId="45" xfId="0" applyNumberFormat="1" applyFont="1" applyBorder="1" applyAlignment="1">
      <alignment horizontal="justify" vertical="center"/>
    </xf>
    <xf numFmtId="0" fontId="0" fillId="0" borderId="45" xfId="0" applyBorder="1"/>
    <xf numFmtId="0" fontId="0" fillId="0" borderId="28" xfId="0" applyBorder="1"/>
    <xf numFmtId="2" fontId="12" fillId="0" borderId="82" xfId="0" applyNumberFormat="1" applyFont="1" applyBorder="1" applyAlignment="1">
      <alignment horizontal="center" vertical="center" textRotation="90"/>
    </xf>
    <xf numFmtId="2" fontId="12" fillId="0" borderId="45" xfId="0" applyNumberFormat="1" applyFont="1" applyBorder="1" applyAlignment="1">
      <alignment horizontal="center" vertical="center" textRotation="90"/>
    </xf>
    <xf numFmtId="2" fontId="12" fillId="0" borderId="28" xfId="0" applyNumberFormat="1" applyFont="1" applyBorder="1" applyAlignment="1">
      <alignment horizontal="center" vertical="center" textRotation="90"/>
    </xf>
    <xf numFmtId="0" fontId="13" fillId="0" borderId="0" xfId="0" applyFont="1" applyAlignment="1">
      <alignment horizontal="left"/>
    </xf>
    <xf numFmtId="49" fontId="10" fillId="0" borderId="12" xfId="0" applyNumberFormat="1" applyFont="1" applyBorder="1" applyAlignment="1">
      <alignment horizontal="center" vertical="center" textRotation="90"/>
    </xf>
    <xf numFmtId="49" fontId="10" fillId="0" borderId="10" xfId="0" applyNumberFormat="1" applyFont="1" applyBorder="1" applyAlignment="1">
      <alignment horizontal="center" vertical="center" textRotation="90"/>
    </xf>
    <xf numFmtId="49" fontId="10" fillId="0" borderId="55" xfId="0" applyNumberFormat="1" applyFont="1" applyBorder="1" applyAlignment="1">
      <alignment horizontal="center" vertical="center" textRotation="90"/>
    </xf>
    <xf numFmtId="49" fontId="10" fillId="0" borderId="27" xfId="0" applyNumberFormat="1" applyFont="1" applyBorder="1" applyAlignment="1">
      <alignment horizontal="center" vertical="center" textRotation="90"/>
    </xf>
    <xf numFmtId="0" fontId="10" fillId="0" borderId="12" xfId="0" applyFont="1" applyBorder="1" applyAlignment="1">
      <alignment horizontal="center" vertical="center" textRotation="90" wrapText="1"/>
    </xf>
    <xf numFmtId="0" fontId="10" fillId="0" borderId="10" xfId="0" applyFont="1" applyBorder="1" applyAlignment="1">
      <alignment horizontal="center" vertical="center" textRotation="90" wrapText="1"/>
    </xf>
    <xf numFmtId="0" fontId="10" fillId="0" borderId="29" xfId="0" applyFont="1" applyBorder="1" applyAlignment="1">
      <alignment horizontal="center" vertical="center" textRotation="90" wrapText="1"/>
    </xf>
    <xf numFmtId="0" fontId="10" fillId="0" borderId="30" xfId="0" applyFont="1" applyBorder="1" applyAlignment="1">
      <alignment horizontal="center" vertical="center" textRotation="90" wrapText="1"/>
    </xf>
    <xf numFmtId="0" fontId="10" fillId="0" borderId="19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3" fillId="0" borderId="20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73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2" fontId="13" fillId="0" borderId="29" xfId="0" applyNumberFormat="1" applyFont="1" applyBorder="1" applyAlignment="1">
      <alignment horizontal="center" vertical="center" textRotation="90"/>
    </xf>
    <xf numFmtId="2" fontId="13" fillId="0" borderId="67" xfId="0" applyNumberFormat="1" applyFont="1" applyBorder="1" applyAlignment="1">
      <alignment horizontal="center" vertical="center" textRotation="90"/>
    </xf>
    <xf numFmtId="2" fontId="13" fillId="0" borderId="39" xfId="0" applyNumberFormat="1" applyFont="1" applyBorder="1" applyAlignment="1">
      <alignment horizontal="center" vertical="center" textRotation="90"/>
    </xf>
    <xf numFmtId="2" fontId="13" fillId="0" borderId="30" xfId="0" applyNumberFormat="1" applyFont="1" applyBorder="1" applyAlignment="1">
      <alignment horizontal="center" vertical="center" textRotation="90"/>
    </xf>
    <xf numFmtId="0" fontId="10" fillId="0" borderId="34" xfId="0" applyFont="1" applyBorder="1" applyAlignment="1">
      <alignment horizontal="center" vertical="center" textRotation="90"/>
    </xf>
    <xf numFmtId="0" fontId="10" fillId="0" borderId="72" xfId="0" applyFont="1" applyBorder="1" applyAlignment="1">
      <alignment horizontal="center" vertical="center" textRotation="90"/>
    </xf>
    <xf numFmtId="0" fontId="10" fillId="0" borderId="55" xfId="0" applyFont="1" applyBorder="1" applyAlignment="1">
      <alignment horizontal="center" vertical="center" textRotation="90"/>
    </xf>
    <xf numFmtId="0" fontId="10" fillId="0" borderId="27" xfId="0" applyFont="1" applyBorder="1" applyAlignment="1">
      <alignment horizontal="center" vertical="center" textRotation="90"/>
    </xf>
    <xf numFmtId="0" fontId="10" fillId="0" borderId="1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textRotation="90"/>
    </xf>
    <xf numFmtId="0" fontId="10" fillId="0" borderId="14" xfId="0" applyFont="1" applyBorder="1" applyAlignment="1">
      <alignment horizontal="center" vertical="center" textRotation="90"/>
    </xf>
    <xf numFmtId="0" fontId="12" fillId="0" borderId="0" xfId="0" applyFont="1" applyAlignment="1">
      <alignment horizontal="center"/>
    </xf>
    <xf numFmtId="0" fontId="12" fillId="0" borderId="104" xfId="0" applyFont="1" applyBorder="1" applyAlignment="1">
      <alignment horizontal="center" vertical="center"/>
    </xf>
    <xf numFmtId="0" fontId="12" fillId="0" borderId="74" xfId="0" applyFont="1" applyBorder="1" applyAlignment="1">
      <alignment horizontal="center" vertical="center"/>
    </xf>
    <xf numFmtId="0" fontId="12" fillId="0" borderId="105" xfId="0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43" fillId="0" borderId="0" xfId="0" applyFont="1" applyAlignment="1">
      <alignment horizontal="left"/>
    </xf>
    <xf numFmtId="0" fontId="44" fillId="0" borderId="20" xfId="0" applyFont="1" applyBorder="1" applyAlignment="1">
      <alignment horizontal="center" vertical="center"/>
    </xf>
    <xf numFmtId="0" fontId="44" fillId="0" borderId="5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left" vertical="center" wrapText="1"/>
    </xf>
    <xf numFmtId="2" fontId="44" fillId="0" borderId="29" xfId="0" applyNumberFormat="1" applyFont="1" applyBorder="1" applyAlignment="1">
      <alignment horizontal="center" vertical="center" textRotation="90"/>
    </xf>
    <xf numFmtId="2" fontId="2" fillId="0" borderId="21" xfId="0" applyNumberFormat="1" applyFont="1" applyBorder="1" applyAlignment="1">
      <alignment horizontal="center" vertical="center" textRotation="90"/>
    </xf>
    <xf numFmtId="2" fontId="2" fillId="0" borderId="70" xfId="0" applyNumberFormat="1" applyFont="1" applyBorder="1" applyAlignment="1">
      <alignment horizontal="center" vertical="center" textRotation="90"/>
    </xf>
    <xf numFmtId="2" fontId="2" fillId="0" borderId="58" xfId="0" applyNumberFormat="1" applyFont="1" applyBorder="1" applyAlignment="1">
      <alignment horizontal="center" vertical="center" textRotation="90"/>
    </xf>
    <xf numFmtId="2" fontId="2" fillId="0" borderId="27" xfId="0" applyNumberFormat="1" applyFont="1" applyBorder="1" applyAlignment="1">
      <alignment horizontal="center" vertical="center" textRotation="90"/>
    </xf>
    <xf numFmtId="2" fontId="2" fillId="0" borderId="42" xfId="0" applyNumberFormat="1" applyFont="1" applyBorder="1" applyAlignment="1">
      <alignment horizontal="center" vertical="center" textRotation="90"/>
    </xf>
    <xf numFmtId="2" fontId="2" fillId="0" borderId="31" xfId="0" applyNumberFormat="1" applyFont="1" applyBorder="1" applyAlignment="1">
      <alignment horizontal="center" vertical="center" textRotation="90"/>
    </xf>
    <xf numFmtId="0" fontId="2" fillId="0" borderId="21" xfId="0" applyFont="1" applyBorder="1" applyAlignment="1">
      <alignment horizontal="center" vertical="center" wrapText="1"/>
    </xf>
    <xf numFmtId="0" fontId="2" fillId="0" borderId="70" xfId="0" applyFont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textRotation="90"/>
    </xf>
    <xf numFmtId="0" fontId="44" fillId="0" borderId="57" xfId="0" applyFont="1" applyBorder="1" applyAlignment="1">
      <alignment horizontal="center" vertical="center"/>
    </xf>
    <xf numFmtId="0" fontId="44" fillId="0" borderId="58" xfId="0" applyFont="1" applyBorder="1" applyAlignment="1">
      <alignment horizontal="left" vertical="center" wrapText="1"/>
    </xf>
    <xf numFmtId="0" fontId="2" fillId="0" borderId="55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2" fontId="2" fillId="0" borderId="101" xfId="0" applyNumberFormat="1" applyFont="1" applyBorder="1" applyAlignment="1">
      <alignment horizontal="center" vertical="center" textRotation="90"/>
    </xf>
    <xf numFmtId="0" fontId="2" fillId="0" borderId="25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2" fontId="2" fillId="0" borderId="55" xfId="0" applyNumberFormat="1" applyFont="1" applyBorder="1" applyAlignment="1">
      <alignment horizontal="justify" vertical="center"/>
    </xf>
    <xf numFmtId="0" fontId="39" fillId="0" borderId="24" xfId="0" applyFont="1" applyBorder="1"/>
    <xf numFmtId="0" fontId="44" fillId="0" borderId="72" xfId="0" applyFont="1" applyBorder="1" applyAlignment="1">
      <alignment horizontal="center" vertical="center"/>
    </xf>
    <xf numFmtId="0" fontId="44" fillId="0" borderId="27" xfId="0" applyFont="1" applyBorder="1" applyAlignment="1">
      <alignment horizontal="left" vertical="center" wrapText="1"/>
    </xf>
    <xf numFmtId="2" fontId="44" fillId="0" borderId="17" xfId="0" applyNumberFormat="1" applyFont="1" applyBorder="1" applyAlignment="1">
      <alignment horizontal="center" vertical="center" textRotation="90"/>
    </xf>
    <xf numFmtId="2" fontId="44" fillId="0" borderId="58" xfId="0" applyNumberFormat="1" applyFont="1" applyBorder="1" applyAlignment="1">
      <alignment horizontal="center" vertical="center" textRotation="90"/>
    </xf>
    <xf numFmtId="2" fontId="44" fillId="0" borderId="27" xfId="0" applyNumberFormat="1" applyFont="1" applyBorder="1" applyAlignment="1">
      <alignment horizontal="center" vertical="center" textRotation="90"/>
    </xf>
    <xf numFmtId="0" fontId="6" fillId="0" borderId="10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46" fillId="0" borderId="18" xfId="0" applyFont="1" applyBorder="1" applyAlignment="1">
      <alignment horizontal="center" vertical="center"/>
    </xf>
    <xf numFmtId="0" fontId="46" fillId="0" borderId="57" xfId="0" applyFont="1" applyBorder="1" applyAlignment="1">
      <alignment horizontal="center" vertical="center"/>
    </xf>
    <xf numFmtId="0" fontId="46" fillId="0" borderId="72" xfId="0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 wrapText="1"/>
    </xf>
    <xf numFmtId="0" fontId="46" fillId="0" borderId="58" xfId="0" applyFont="1" applyBorder="1" applyAlignment="1">
      <alignment horizontal="center" vertical="center" wrapText="1"/>
    </xf>
    <xf numFmtId="0" fontId="46" fillId="0" borderId="27" xfId="0" applyFont="1" applyBorder="1" applyAlignment="1">
      <alignment horizontal="center" vertical="center" wrapText="1"/>
    </xf>
    <xf numFmtId="0" fontId="46" fillId="0" borderId="25" xfId="0" applyFont="1" applyBorder="1" applyAlignment="1">
      <alignment horizontal="center" vertical="center" wrapText="1"/>
    </xf>
    <xf numFmtId="0" fontId="46" fillId="0" borderId="59" xfId="0" applyFont="1" applyBorder="1" applyAlignment="1">
      <alignment horizontal="center" vertical="center" wrapText="1"/>
    </xf>
    <xf numFmtId="0" fontId="46" fillId="0" borderId="36" xfId="0" applyFont="1" applyBorder="1" applyAlignment="1">
      <alignment horizontal="center" vertical="center" wrapText="1"/>
    </xf>
    <xf numFmtId="2" fontId="46" fillId="0" borderId="22" xfId="0" applyNumberFormat="1" applyFont="1" applyBorder="1" applyAlignment="1">
      <alignment horizontal="center" vertical="center" textRotation="90"/>
    </xf>
    <xf numFmtId="2" fontId="46" fillId="0" borderId="45" xfId="0" applyNumberFormat="1" applyFont="1" applyBorder="1" applyAlignment="1">
      <alignment horizontal="center" vertical="center" textRotation="90"/>
    </xf>
    <xf numFmtId="2" fontId="46" fillId="0" borderId="28" xfId="0" applyNumberFormat="1" applyFont="1" applyBorder="1" applyAlignment="1">
      <alignment horizontal="center" vertical="center" textRotation="90"/>
    </xf>
    <xf numFmtId="0" fontId="46" fillId="0" borderId="34" xfId="0" applyFont="1" applyBorder="1" applyAlignment="1">
      <alignment horizontal="center" vertical="center"/>
    </xf>
    <xf numFmtId="0" fontId="46" fillId="0" borderId="55" xfId="0" applyFont="1" applyBorder="1" applyAlignment="1">
      <alignment horizontal="center" vertical="center" wrapText="1"/>
    </xf>
    <xf numFmtId="0" fontId="46" fillId="0" borderId="56" xfId="0" applyFont="1" applyBorder="1" applyAlignment="1">
      <alignment horizontal="center" vertical="center" wrapText="1"/>
    </xf>
    <xf numFmtId="2" fontId="46" fillId="0" borderId="82" xfId="0" applyNumberFormat="1" applyFont="1" applyBorder="1" applyAlignment="1">
      <alignment horizontal="center" vertical="center" textRotation="90"/>
    </xf>
    <xf numFmtId="0" fontId="2" fillId="0" borderId="22" xfId="0" applyFont="1" applyBorder="1" applyAlignment="1">
      <alignment horizontal="center" vertical="center"/>
    </xf>
    <xf numFmtId="0" fontId="2" fillId="0" borderId="97" xfId="0" applyFont="1" applyBorder="1" applyAlignment="1">
      <alignment horizontal="center" vertical="center" wrapText="1"/>
    </xf>
    <xf numFmtId="0" fontId="2" fillId="0" borderId="106" xfId="0" applyFont="1" applyBorder="1" applyAlignment="1">
      <alignment horizontal="center" vertical="center" wrapText="1"/>
    </xf>
    <xf numFmtId="0" fontId="2" fillId="0" borderId="10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</cellXfs>
  <cellStyles count="46">
    <cellStyle name="20% - Акцент1" xfId="1" xr:uid="{00000000-0005-0000-0000-000000000000}"/>
    <cellStyle name="20% - Акцент2" xfId="2" xr:uid="{00000000-0005-0000-0000-000001000000}"/>
    <cellStyle name="20% - Акцент3" xfId="3" xr:uid="{00000000-0005-0000-0000-000002000000}"/>
    <cellStyle name="20% - Акцент4" xfId="4" xr:uid="{00000000-0005-0000-0000-000003000000}"/>
    <cellStyle name="20% - Акцент5" xfId="5" xr:uid="{00000000-0005-0000-0000-000004000000}"/>
    <cellStyle name="20% - Акцент6" xfId="6" xr:uid="{00000000-0005-0000-0000-000005000000}"/>
    <cellStyle name="40% - Акцент1" xfId="7" xr:uid="{00000000-0005-0000-0000-000006000000}"/>
    <cellStyle name="40% - Акцент2" xfId="8" xr:uid="{00000000-0005-0000-0000-000007000000}"/>
    <cellStyle name="40% - Акцент3" xfId="9" xr:uid="{00000000-0005-0000-0000-000008000000}"/>
    <cellStyle name="40% - Акцент4" xfId="10" xr:uid="{00000000-0005-0000-0000-000009000000}"/>
    <cellStyle name="40% - Акцент5" xfId="11" xr:uid="{00000000-0005-0000-0000-00000A000000}"/>
    <cellStyle name="40% - Акцент6" xfId="12" xr:uid="{00000000-0005-0000-0000-00000B000000}"/>
    <cellStyle name="60% - Акцент1" xfId="13" xr:uid="{00000000-0005-0000-0000-00000C000000}"/>
    <cellStyle name="60% - Акцент2" xfId="14" xr:uid="{00000000-0005-0000-0000-00000D000000}"/>
    <cellStyle name="60% - Акцент3" xfId="15" xr:uid="{00000000-0005-0000-0000-00000E000000}"/>
    <cellStyle name="60% - Акцент4" xfId="16" xr:uid="{00000000-0005-0000-0000-00000F000000}"/>
    <cellStyle name="60% - Акцент5" xfId="17" xr:uid="{00000000-0005-0000-0000-000010000000}"/>
    <cellStyle name="60% - Акцент6" xfId="18" xr:uid="{00000000-0005-0000-0000-000011000000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39" builtinId="27" customBuiltin="1"/>
    <cellStyle name="Calculation" xfId="27" builtinId="22" customBuiltin="1"/>
    <cellStyle name="Check Cell" xfId="33" builtinId="23" customBuiltin="1"/>
    <cellStyle name="Explanatory Text" xfId="40" builtinId="53" customBuiltin="1"/>
    <cellStyle name="Good" xfId="44" builtinId="26" customBuiltin="1"/>
    <cellStyle name="Heading 1" xfId="28" builtinId="16" customBuiltin="1"/>
    <cellStyle name="Heading 2" xfId="29" builtinId="17" customBuiltin="1"/>
    <cellStyle name="Heading 3" xfId="30" builtinId="18" customBuiltin="1"/>
    <cellStyle name="Heading 4" xfId="31" builtinId="19" customBuiltin="1"/>
    <cellStyle name="Input" xfId="25" builtinId="20" customBuiltin="1"/>
    <cellStyle name="Linked Cell" xfId="42" builtinId="24" customBuiltin="1"/>
    <cellStyle name="Neutral" xfId="35" builtinId="28" customBuiltin="1"/>
    <cellStyle name="Normal" xfId="0" builtinId="0"/>
    <cellStyle name="Note" xfId="41" builtinId="10" customBuiltin="1"/>
    <cellStyle name="Output" xfId="26" builtinId="21" customBuiltin="1"/>
    <cellStyle name="TableStyleLight1" xfId="45" xr:uid="{00000000-0005-0000-0000-000012000000}"/>
    <cellStyle name="Title" xfId="34" builtinId="15" customBuiltin="1"/>
    <cellStyle name="Total" xfId="32" builtinId="25" customBuiltin="1"/>
    <cellStyle name="Warning Text" xfId="43" builtinId="11" customBuiltin="1"/>
    <cellStyle name="Обычный 2" xfId="36" xr:uid="{00000000-0005-0000-0000-000025000000}"/>
    <cellStyle name="Обычный_2015_Зразок-заповнення-Розподілу" xfId="37" xr:uid="{00000000-0005-0000-0000-000026000000}"/>
    <cellStyle name="Обычный_Бланк Форма №3" xfId="38" xr:uid="{00000000-0005-0000-0000-00002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48">
    <tabColor theme="8" tint="0.39997558519241921"/>
    <pageSetUpPr autoPageBreaks="0"/>
  </sheetPr>
  <dimension ref="A1:AU213"/>
  <sheetViews>
    <sheetView showZeros="0" tabSelected="1" topLeftCell="A19" zoomScale="76" zoomScaleNormal="100" zoomScaleSheetLayoutView="130" workbookViewId="0">
      <selection activeCell="D23" sqref="D23"/>
    </sheetView>
  </sheetViews>
  <sheetFormatPr defaultColWidth="9.1328125" defaultRowHeight="14.25" x14ac:dyDescent="0.45"/>
  <cols>
    <col min="1" max="1" width="9.86328125" style="1153" customWidth="1"/>
    <col min="2" max="2" width="11" style="1153" customWidth="1"/>
    <col min="3" max="4" width="9.86328125" style="1153" customWidth="1"/>
    <col min="5" max="5" width="9.86328125" style="1151" customWidth="1"/>
    <col min="6" max="7" width="9.86328125" style="1152" customWidth="1"/>
    <col min="8" max="9" width="9.86328125" style="1153" customWidth="1"/>
    <col min="10" max="10" width="9.86328125" style="1154" customWidth="1"/>
    <col min="11" max="14" width="9.86328125" style="1153" customWidth="1"/>
    <col min="15" max="15" width="9.86328125" style="1054" customWidth="1"/>
    <col min="16" max="29" width="9.86328125" style="1153" customWidth="1"/>
    <col min="30" max="30" width="12" style="1155" bestFit="1" customWidth="1"/>
    <col min="31" max="16384" width="9.1328125" style="1156"/>
  </cols>
  <sheetData>
    <row r="1" spans="1:37" s="1056" customFormat="1" x14ac:dyDescent="0.45">
      <c r="A1" s="1050"/>
      <c r="B1" s="1050"/>
      <c r="C1" s="1050"/>
      <c r="D1" s="1050"/>
      <c r="E1" s="1051"/>
      <c r="F1" s="1052"/>
      <c r="G1" s="1052"/>
      <c r="H1" s="1050"/>
      <c r="I1" s="1050"/>
      <c r="J1" s="1053"/>
      <c r="K1" s="1050"/>
      <c r="L1" s="1050"/>
      <c r="M1" s="1050"/>
      <c r="N1" s="1050"/>
      <c r="O1" s="1054"/>
      <c r="P1" s="1050"/>
      <c r="Q1" s="1050"/>
      <c r="R1" s="1050"/>
      <c r="S1" s="1050"/>
      <c r="T1" s="1050"/>
      <c r="U1" s="1050"/>
      <c r="V1" s="1050"/>
      <c r="W1" s="1050"/>
      <c r="X1" s="1050"/>
      <c r="Y1" s="1050"/>
      <c r="Z1" s="1050"/>
      <c r="AA1" s="1050"/>
      <c r="AB1" s="1050"/>
      <c r="AC1" s="1050"/>
      <c r="AD1" s="1055"/>
    </row>
    <row r="2" spans="1:37" s="1058" customFormat="1" ht="18" customHeight="1" x14ac:dyDescent="0.35">
      <c r="A2" s="1170" t="s">
        <v>66</v>
      </c>
      <c r="B2" s="1170"/>
      <c r="C2" s="1170"/>
      <c r="D2" s="1170"/>
      <c r="E2" s="1170"/>
      <c r="F2" s="1170"/>
      <c r="G2" s="1170"/>
      <c r="H2" s="1170"/>
      <c r="I2" s="1170"/>
      <c r="J2" s="1170"/>
      <c r="K2" s="1170"/>
      <c r="L2" s="1170"/>
      <c r="M2" s="1170"/>
      <c r="N2" s="1170"/>
      <c r="O2" s="1170"/>
      <c r="P2" s="1170"/>
      <c r="Q2" s="1170"/>
      <c r="R2" s="1170"/>
      <c r="S2" s="1170"/>
      <c r="T2" s="1170"/>
      <c r="U2" s="1170"/>
      <c r="V2" s="1170"/>
      <c r="W2" s="1170"/>
      <c r="X2" s="1170"/>
      <c r="Y2" s="1170"/>
      <c r="Z2" s="1170"/>
      <c r="AA2" s="1170"/>
      <c r="AB2" s="1170"/>
      <c r="AC2" s="1057"/>
    </row>
    <row r="3" spans="1:37" s="1058" customFormat="1" ht="18" customHeight="1" x14ac:dyDescent="0.35">
      <c r="A3" s="1171" t="s">
        <v>359</v>
      </c>
      <c r="B3" s="1171"/>
      <c r="C3" s="1171"/>
      <c r="D3" s="1171"/>
      <c r="E3" s="1171"/>
      <c r="F3" s="1171"/>
      <c r="G3" s="1171"/>
      <c r="H3" s="1171"/>
      <c r="I3" s="1171"/>
      <c r="J3" s="1171"/>
      <c r="K3" s="1171"/>
      <c r="L3" s="1171"/>
      <c r="M3" s="1171"/>
      <c r="N3" s="1171"/>
      <c r="O3" s="1171"/>
      <c r="P3" s="1171"/>
      <c r="Q3" s="1171"/>
      <c r="R3" s="1171"/>
      <c r="S3" s="1171"/>
      <c r="T3" s="1171"/>
      <c r="U3" s="1171"/>
      <c r="V3" s="1171"/>
      <c r="W3" s="1171"/>
      <c r="X3" s="1171"/>
      <c r="Y3" s="1171"/>
      <c r="Z3" s="1171"/>
      <c r="AA3" s="1171"/>
      <c r="AB3" s="1171"/>
      <c r="AC3" s="1059"/>
      <c r="AD3" s="1060"/>
    </row>
    <row r="4" spans="1:37" s="1063" customFormat="1" ht="14.25" customHeight="1" x14ac:dyDescent="0.35">
      <c r="A4" s="1172" t="s">
        <v>9</v>
      </c>
      <c r="B4" s="1173" t="s">
        <v>10</v>
      </c>
      <c r="C4" s="1174" t="s">
        <v>11</v>
      </c>
      <c r="D4" s="1177" t="s">
        <v>12</v>
      </c>
      <c r="E4" s="1176"/>
      <c r="F4" s="1176" t="s">
        <v>0</v>
      </c>
      <c r="G4" s="1178" t="s">
        <v>45</v>
      </c>
      <c r="H4" s="1176" t="s">
        <v>1</v>
      </c>
      <c r="I4" s="1175" t="s">
        <v>15</v>
      </c>
      <c r="J4" s="1175"/>
      <c r="K4" s="1175"/>
      <c r="L4" s="1175"/>
      <c r="M4" s="1175"/>
      <c r="N4" s="1175"/>
      <c r="O4" s="1175"/>
      <c r="P4" s="1175"/>
      <c r="Q4" s="1175"/>
      <c r="R4" s="1175"/>
      <c r="S4" s="1175"/>
      <c r="T4" s="1175"/>
      <c r="U4" s="1175"/>
      <c r="V4" s="1175"/>
      <c r="W4" s="1175"/>
      <c r="X4" s="1175"/>
      <c r="Y4" s="1175"/>
      <c r="Z4" s="1175"/>
      <c r="AA4" s="1175"/>
      <c r="AB4" s="1175"/>
      <c r="AC4" s="1035"/>
      <c r="AD4" s="1062"/>
    </row>
    <row r="5" spans="1:37" s="1063" customFormat="1" ht="123" customHeight="1" x14ac:dyDescent="0.3">
      <c r="A5" s="1172"/>
      <c r="B5" s="1173"/>
      <c r="C5" s="1174"/>
      <c r="D5" s="1177"/>
      <c r="E5" s="1176"/>
      <c r="F5" s="1176"/>
      <c r="G5" s="1178"/>
      <c r="H5" s="1176"/>
      <c r="I5" s="1061" t="s">
        <v>17</v>
      </c>
      <c r="J5" s="1064" t="s">
        <v>18</v>
      </c>
      <c r="K5" s="1061" t="s">
        <v>19</v>
      </c>
      <c r="L5" s="1061" t="s">
        <v>20</v>
      </c>
      <c r="M5" s="1061" t="s">
        <v>21</v>
      </c>
      <c r="N5" s="1061" t="s">
        <v>22</v>
      </c>
      <c r="O5" s="1065" t="s">
        <v>88</v>
      </c>
      <c r="P5" s="1061" t="s">
        <v>87</v>
      </c>
      <c r="Q5" s="1061" t="s">
        <v>23</v>
      </c>
      <c r="R5" s="1061" t="s">
        <v>24</v>
      </c>
      <c r="S5" s="1061" t="s">
        <v>25</v>
      </c>
      <c r="T5" s="1061" t="s">
        <v>26</v>
      </c>
      <c r="U5" s="1061" t="s">
        <v>27</v>
      </c>
      <c r="V5" s="1061" t="s">
        <v>28</v>
      </c>
      <c r="W5" s="1061" t="s">
        <v>29</v>
      </c>
      <c r="X5" s="1061" t="s">
        <v>30</v>
      </c>
      <c r="Y5" s="1061" t="s">
        <v>31</v>
      </c>
      <c r="Z5" s="1061" t="s">
        <v>32</v>
      </c>
      <c r="AA5" s="1038" t="s">
        <v>357</v>
      </c>
      <c r="AB5" s="1038" t="s">
        <v>16</v>
      </c>
      <c r="AC5" s="1039" t="s">
        <v>358</v>
      </c>
      <c r="AD5" s="1062"/>
    </row>
    <row r="6" spans="1:37" s="1070" customFormat="1" ht="12.75" customHeight="1" x14ac:dyDescent="0.35">
      <c r="A6" s="1036">
        <v>1</v>
      </c>
      <c r="B6" s="1066">
        <v>2</v>
      </c>
      <c r="C6" s="1066">
        <v>3</v>
      </c>
      <c r="D6" s="1036">
        <v>4</v>
      </c>
      <c r="E6" s="1032">
        <v>5</v>
      </c>
      <c r="F6" s="1032">
        <v>6</v>
      </c>
      <c r="G6" s="1033" t="s">
        <v>46</v>
      </c>
      <c r="H6" s="1032">
        <v>8</v>
      </c>
      <c r="I6" s="1032">
        <v>9</v>
      </c>
      <c r="J6" s="1067">
        <v>10</v>
      </c>
      <c r="K6" s="1032">
        <v>11</v>
      </c>
      <c r="L6" s="1032">
        <v>12</v>
      </c>
      <c r="M6" s="1032">
        <v>13</v>
      </c>
      <c r="N6" s="1032">
        <v>14</v>
      </c>
      <c r="O6" s="1068">
        <v>15</v>
      </c>
      <c r="P6" s="1032">
        <v>16</v>
      </c>
      <c r="Q6" s="1032">
        <v>17</v>
      </c>
      <c r="R6" s="1032">
        <v>18</v>
      </c>
      <c r="S6" s="1032">
        <v>19</v>
      </c>
      <c r="T6" s="1032">
        <v>20</v>
      </c>
      <c r="U6" s="1032">
        <v>21</v>
      </c>
      <c r="V6" s="1032">
        <v>22</v>
      </c>
      <c r="W6" s="1032">
        <v>23</v>
      </c>
      <c r="X6" s="1032">
        <v>24</v>
      </c>
      <c r="Y6" s="1032">
        <v>25</v>
      </c>
      <c r="Z6" s="1032">
        <v>26</v>
      </c>
      <c r="AA6" s="1032"/>
      <c r="AB6" s="1036">
        <v>28</v>
      </c>
      <c r="AC6" s="1036"/>
      <c r="AD6" s="1069"/>
      <c r="AF6" s="1071"/>
      <c r="AG6" s="1071"/>
      <c r="AH6" s="1071"/>
    </row>
    <row r="7" spans="1:37" s="1070" customFormat="1" ht="50.25" customHeight="1" x14ac:dyDescent="0.35">
      <c r="A7" s="1179">
        <v>1</v>
      </c>
      <c r="B7" s="1158" t="s">
        <v>53</v>
      </c>
      <c r="C7" s="1159" t="s">
        <v>355</v>
      </c>
      <c r="D7" s="990">
        <v>1</v>
      </c>
      <c r="E7" s="411" t="s">
        <v>33</v>
      </c>
      <c r="F7" s="1032"/>
      <c r="G7" s="1033"/>
      <c r="H7" s="1032"/>
      <c r="I7" s="1034">
        <f>Лацинська!K25</f>
        <v>84</v>
      </c>
      <c r="J7" s="1034">
        <f>Лацинська!L25</f>
        <v>166</v>
      </c>
      <c r="K7" s="1034">
        <f>Лацинська!M25</f>
        <v>0</v>
      </c>
      <c r="L7" s="1034">
        <f>Лацинська!N25</f>
        <v>15</v>
      </c>
      <c r="M7" s="1034">
        <f>Лацинська!O25</f>
        <v>3.5</v>
      </c>
      <c r="N7" s="1034">
        <f>Лацинська!P25</f>
        <v>0</v>
      </c>
      <c r="O7" s="1034">
        <f>Лацинська!Q25</f>
        <v>66</v>
      </c>
      <c r="P7" s="1034">
        <f>Лацинська!R25</f>
        <v>0</v>
      </c>
      <c r="Q7" s="1034">
        <f>Лацинська!S25</f>
        <v>0</v>
      </c>
      <c r="R7" s="1034">
        <f>Лацинська!T25</f>
        <v>0</v>
      </c>
      <c r="S7" s="1034">
        <f>Лацинська!U25</f>
        <v>10</v>
      </c>
      <c r="T7" s="1034">
        <f>Лацинська!V25</f>
        <v>0</v>
      </c>
      <c r="U7" s="1034">
        <f>Лацинська!W25</f>
        <v>0</v>
      </c>
      <c r="V7" s="1034">
        <f>Лацинська!X25</f>
        <v>0</v>
      </c>
      <c r="W7" s="1034">
        <f>Лацинська!Y25</f>
        <v>0</v>
      </c>
      <c r="X7" s="1034">
        <f>Лацинська!Z25</f>
        <v>0</v>
      </c>
      <c r="Y7" s="1034">
        <f>Лацинська!AA25</f>
        <v>0</v>
      </c>
      <c r="Z7" s="1072">
        <f>Лацинська!AB25</f>
        <v>0</v>
      </c>
      <c r="AA7" s="1073"/>
      <c r="AB7" s="1037">
        <f>SUM(I7:Z7)</f>
        <v>344.5</v>
      </c>
      <c r="AC7" s="1037"/>
      <c r="AD7" s="1069" t="s">
        <v>383</v>
      </c>
      <c r="AF7" s="1071"/>
      <c r="AG7" s="1071"/>
      <c r="AH7" s="1071"/>
    </row>
    <row r="8" spans="1:37" s="1070" customFormat="1" ht="50.25" customHeight="1" x14ac:dyDescent="0.35">
      <c r="A8" s="1179"/>
      <c r="B8" s="1158"/>
      <c r="C8" s="1159"/>
      <c r="D8" s="990">
        <v>1</v>
      </c>
      <c r="E8" s="411" t="s">
        <v>4</v>
      </c>
      <c r="F8" s="1032"/>
      <c r="G8" s="1033"/>
      <c r="H8" s="1032"/>
      <c r="I8" s="1034">
        <f>Лацинська!K56</f>
        <v>70</v>
      </c>
      <c r="J8" s="1034">
        <f>Лацинська!L56</f>
        <v>106</v>
      </c>
      <c r="K8" s="1034">
        <f>Лацинська!M56</f>
        <v>0</v>
      </c>
      <c r="L8" s="1034">
        <f>Лацинська!N56</f>
        <v>14</v>
      </c>
      <c r="M8" s="1034">
        <f>Лацинська!O56</f>
        <v>4.5</v>
      </c>
      <c r="N8" s="1034">
        <f>Лацинська!P56</f>
        <v>0</v>
      </c>
      <c r="O8" s="1034">
        <f>Лацинська!Q56</f>
        <v>2.5</v>
      </c>
      <c r="P8" s="1034">
        <f>Лацинська!R56</f>
        <v>18</v>
      </c>
      <c r="Q8" s="1034">
        <f>Лацинська!S56</f>
        <v>0</v>
      </c>
      <c r="R8" s="1034">
        <f>Лацинська!T56</f>
        <v>0</v>
      </c>
      <c r="S8" s="1034">
        <f>Лацинська!U56</f>
        <v>6</v>
      </c>
      <c r="T8" s="1034">
        <f>Лацинська!V56</f>
        <v>0</v>
      </c>
      <c r="U8" s="1034">
        <f>Лацинська!W56</f>
        <v>0</v>
      </c>
      <c r="V8" s="1034">
        <f>Лацинська!X56</f>
        <v>0</v>
      </c>
      <c r="W8" s="1034">
        <f>Лацинська!Y56</f>
        <v>0</v>
      </c>
      <c r="X8" s="1034">
        <f>Лацинська!Z56</f>
        <v>0</v>
      </c>
      <c r="Y8" s="1034">
        <f>Лацинська!AA56</f>
        <v>0</v>
      </c>
      <c r="Z8" s="1072">
        <f>Лацинська!AB56</f>
        <v>0</v>
      </c>
      <c r="AA8" s="1073"/>
      <c r="AB8" s="1037">
        <f>SUM(I8:Z8)</f>
        <v>221</v>
      </c>
      <c r="AC8" s="1037"/>
      <c r="AD8" s="1069" t="s">
        <v>383</v>
      </c>
      <c r="AF8" s="1071"/>
      <c r="AG8" s="1071"/>
      <c r="AH8" s="1071"/>
    </row>
    <row r="9" spans="1:37" s="1070" customFormat="1" ht="50.25" customHeight="1" x14ac:dyDescent="0.35">
      <c r="A9" s="1179"/>
      <c r="B9" s="1158"/>
      <c r="C9" s="1159"/>
      <c r="D9" s="990">
        <v>1</v>
      </c>
      <c r="E9" s="799" t="s">
        <v>47</v>
      </c>
      <c r="F9" s="1032"/>
      <c r="G9" s="1033"/>
      <c r="H9" s="1032"/>
      <c r="I9" s="1034">
        <f>Лацинська!K58</f>
        <v>154</v>
      </c>
      <c r="J9" s="1034">
        <f>Лацинська!L58</f>
        <v>272</v>
      </c>
      <c r="K9" s="1034">
        <f>Лацинська!M58</f>
        <v>0</v>
      </c>
      <c r="L9" s="1034">
        <f>Лацинська!N58</f>
        <v>29</v>
      </c>
      <c r="M9" s="1034">
        <f>Лацинська!O58</f>
        <v>8</v>
      </c>
      <c r="N9" s="1034">
        <f>Лацинська!P58</f>
        <v>0</v>
      </c>
      <c r="O9" s="1034">
        <f>Лацинська!Q58</f>
        <v>68.5</v>
      </c>
      <c r="P9" s="1034">
        <f>Лацинська!R58</f>
        <v>18</v>
      </c>
      <c r="Q9" s="1034">
        <f>Лацинська!S58</f>
        <v>0</v>
      </c>
      <c r="R9" s="1034">
        <f>Лацинська!T58</f>
        <v>0</v>
      </c>
      <c r="S9" s="1034">
        <f>Лацинська!U58</f>
        <v>16</v>
      </c>
      <c r="T9" s="1034">
        <f>Лацинська!V58</f>
        <v>0</v>
      </c>
      <c r="U9" s="1034">
        <f>Лацинська!W58</f>
        <v>0</v>
      </c>
      <c r="V9" s="1034">
        <f>Лацинська!X58</f>
        <v>0</v>
      </c>
      <c r="W9" s="1034">
        <f>Лацинська!Y58</f>
        <v>0</v>
      </c>
      <c r="X9" s="1034">
        <f>Лацинська!Z58</f>
        <v>0</v>
      </c>
      <c r="Y9" s="1034">
        <f>Лацинська!AA58</f>
        <v>0</v>
      </c>
      <c r="Z9" s="1072">
        <f>Лацинська!AB58</f>
        <v>0</v>
      </c>
      <c r="AA9" s="1073"/>
      <c r="AB9" s="1037">
        <f>SUM(I9:Z9)</f>
        <v>565.5</v>
      </c>
      <c r="AC9" s="1037"/>
      <c r="AD9" s="1069" t="s">
        <v>383</v>
      </c>
      <c r="AF9" s="1071"/>
      <c r="AG9" s="1071"/>
      <c r="AH9" s="1071"/>
    </row>
    <row r="10" spans="1:37" s="1075" customFormat="1" ht="50.25" customHeight="1" x14ac:dyDescent="0.35">
      <c r="A10" s="1160">
        <v>2</v>
      </c>
      <c r="B10" s="1158" t="s">
        <v>52</v>
      </c>
      <c r="C10" s="1159" t="s">
        <v>360</v>
      </c>
      <c r="D10" s="990">
        <v>1</v>
      </c>
      <c r="E10" s="411" t="s">
        <v>33</v>
      </c>
      <c r="F10" s="413"/>
      <c r="G10" s="413"/>
      <c r="H10" s="1074"/>
      <c r="I10" s="378">
        <f>'За НПП - Шевченко Т.М. '!K23</f>
        <v>60</v>
      </c>
      <c r="J10" s="378">
        <f>'За НПП - Шевченко Т.М. '!L23</f>
        <v>82</v>
      </c>
      <c r="K10" s="378">
        <f>'За НПП - Шевченко Т.М. '!M23</f>
        <v>0</v>
      </c>
      <c r="L10" s="378">
        <f>'За НПП - Шевченко Т.М. '!N23</f>
        <v>4</v>
      </c>
      <c r="M10" s="378">
        <f>'За НПП - Шевченко Т.М. '!O23</f>
        <v>2</v>
      </c>
      <c r="N10" s="879">
        <f>'За НПП - Шевченко Т.М. '!P23</f>
        <v>0</v>
      </c>
      <c r="O10" s="879">
        <f>'За НПП - Шевченко Т.М. '!Q23</f>
        <v>66</v>
      </c>
      <c r="P10" s="879">
        <f>'За НПП - Шевченко Т.М. '!R23</f>
        <v>6</v>
      </c>
      <c r="Q10" s="378">
        <f>'За НПП - Шевченко Т.М. '!S23</f>
        <v>54</v>
      </c>
      <c r="R10" s="378">
        <f>'За НПП - Шевченко Т.М. '!T23</f>
        <v>0</v>
      </c>
      <c r="S10" s="378">
        <f>'За НПП - Шевченко Т.М. '!U23</f>
        <v>8</v>
      </c>
      <c r="T10" s="378">
        <f>'За НПП - Шевченко Т.М. '!V23</f>
        <v>0</v>
      </c>
      <c r="U10" s="378">
        <f>'За НПП - Шевченко Т.М. '!W23</f>
        <v>0</v>
      </c>
      <c r="V10" s="378">
        <f>'За НПП - Шевченко Т.М. '!X23</f>
        <v>0</v>
      </c>
      <c r="W10" s="378">
        <f>'За НПП - Шевченко Т.М. '!Y23</f>
        <v>0</v>
      </c>
      <c r="X10" s="378">
        <f>'За НПП - Шевченко Т.М. '!Z23</f>
        <v>0</v>
      </c>
      <c r="Y10" s="378">
        <f>'За НПП - Шевченко Т.М. '!AA23</f>
        <v>0</v>
      </c>
      <c r="Z10" s="378">
        <f>'За НПП - Шевченко Т.М. '!AB23</f>
        <v>0</v>
      </c>
      <c r="AA10" s="378"/>
      <c r="AB10" s="1037">
        <f t="shared" ref="AB10:AB69" si="0">SUM(I10:Z10)</f>
        <v>282</v>
      </c>
      <c r="AC10" s="1037"/>
      <c r="AD10" s="1069" t="s">
        <v>383</v>
      </c>
      <c r="AF10" s="1076"/>
      <c r="AG10" s="1076"/>
      <c r="AH10" s="1076"/>
      <c r="AI10" s="1076"/>
      <c r="AJ10" s="1076"/>
    </row>
    <row r="11" spans="1:37" s="1075" customFormat="1" ht="50.25" customHeight="1" x14ac:dyDescent="0.35">
      <c r="A11" s="1160"/>
      <c r="B11" s="1158"/>
      <c r="C11" s="1159"/>
      <c r="D11" s="990">
        <v>0</v>
      </c>
      <c r="E11" s="411" t="s">
        <v>4</v>
      </c>
      <c r="F11" s="413"/>
      <c r="G11" s="413"/>
      <c r="H11" s="1074"/>
      <c r="I11" s="378">
        <f>'За НПП - Шевченко Т.М. '!K41</f>
        <v>0</v>
      </c>
      <c r="J11" s="378">
        <f>'За НПП - Шевченко Т.М. '!L41</f>
        <v>0</v>
      </c>
      <c r="K11" s="378">
        <f>'За НПП - Шевченко Т.М. '!M41</f>
        <v>0</v>
      </c>
      <c r="L11" s="378">
        <f>'За НПП - Шевченко Т.М. '!N41</f>
        <v>0</v>
      </c>
      <c r="M11" s="378">
        <f>'За НПП - Шевченко Т.М. '!O41</f>
        <v>0</v>
      </c>
      <c r="N11" s="378">
        <f>'За НПП - Шевченко Т.М. '!P41</f>
        <v>0</v>
      </c>
      <c r="O11" s="378">
        <f>'За НПП - Шевченко Т.М. '!Q41</f>
        <v>0</v>
      </c>
      <c r="P11" s="378">
        <f>'За НПП - Шевченко Т.М. '!R41</f>
        <v>0</v>
      </c>
      <c r="Q11" s="378">
        <f>'За НПП - Шевченко Т.М. '!S41</f>
        <v>0</v>
      </c>
      <c r="R11" s="378">
        <f>'За НПП - Шевченко Т.М. '!T41</f>
        <v>0</v>
      </c>
      <c r="S11" s="378">
        <f>'За НПП - Шевченко Т.М. '!U41</f>
        <v>0</v>
      </c>
      <c r="T11" s="378">
        <f>'За НПП - Шевченко Т.М. '!V41</f>
        <v>0</v>
      </c>
      <c r="U11" s="378">
        <f>'За НПП - Шевченко Т.М. '!W41</f>
        <v>0</v>
      </c>
      <c r="V11" s="378">
        <f>'За НПП - Шевченко Т.М. '!X41</f>
        <v>0</v>
      </c>
      <c r="W11" s="378">
        <f>'За НПП - Шевченко Т.М. '!Y41</f>
        <v>0</v>
      </c>
      <c r="X11" s="378">
        <f>'За НПП - Шевченко Т.М. '!Z41</f>
        <v>0</v>
      </c>
      <c r="Y11" s="378">
        <f>'За НПП - Шевченко Т.М. '!AA41</f>
        <v>0</v>
      </c>
      <c r="Z11" s="378">
        <f>'За НПП - Шевченко Т.М. '!AB41</f>
        <v>0</v>
      </c>
      <c r="AA11" s="378"/>
      <c r="AB11" s="1037">
        <v>0</v>
      </c>
      <c r="AC11" s="1042" t="s">
        <v>361</v>
      </c>
      <c r="AD11" s="1069" t="s">
        <v>383</v>
      </c>
      <c r="AF11" s="1076"/>
      <c r="AG11" s="1076"/>
      <c r="AH11" s="1076"/>
      <c r="AI11" s="1076"/>
      <c r="AJ11" s="1076"/>
    </row>
    <row r="12" spans="1:37" s="1075" customFormat="1" ht="50.25" customHeight="1" x14ac:dyDescent="0.35">
      <c r="A12" s="1160"/>
      <c r="B12" s="1158"/>
      <c r="C12" s="1159"/>
      <c r="D12" s="990">
        <v>0.5</v>
      </c>
      <c r="E12" s="799" t="s">
        <v>47</v>
      </c>
      <c r="F12" s="413"/>
      <c r="G12" s="413"/>
      <c r="H12" s="1074"/>
      <c r="I12" s="378">
        <f>'За НПП - Шевченко Т.М. '!K43</f>
        <v>60</v>
      </c>
      <c r="J12" s="378">
        <f>'За НПП - Шевченко Т.М. '!L43</f>
        <v>82</v>
      </c>
      <c r="K12" s="378">
        <f>'За НПП - Шевченко Т.М. '!M43</f>
        <v>0</v>
      </c>
      <c r="L12" s="378">
        <f>'За НПП - Шевченко Т.М. '!N43</f>
        <v>4</v>
      </c>
      <c r="M12" s="378">
        <f>'За НПП - Шевченко Т.М. '!O43</f>
        <v>2</v>
      </c>
      <c r="N12" s="879">
        <f>'За НПП - Шевченко Т.М. '!P43</f>
        <v>0</v>
      </c>
      <c r="O12" s="879">
        <f>'За НПП - Шевченко Т.М. '!Q43</f>
        <v>66</v>
      </c>
      <c r="P12" s="879">
        <f>'За НПП - Шевченко Т.М. '!R43</f>
        <v>6</v>
      </c>
      <c r="Q12" s="378">
        <f>'За НПП - Шевченко Т.М. '!S43</f>
        <v>54</v>
      </c>
      <c r="R12" s="378">
        <f>'За НПП - Шевченко Т.М. '!T43</f>
        <v>0</v>
      </c>
      <c r="S12" s="378">
        <f>'За НПП - Шевченко Т.М. '!U43</f>
        <v>8</v>
      </c>
      <c r="T12" s="378">
        <f>'За НПП - Шевченко Т.М. '!V43</f>
        <v>0</v>
      </c>
      <c r="U12" s="378">
        <f>'За НПП - Шевченко Т.М. '!W43</f>
        <v>0</v>
      </c>
      <c r="V12" s="378">
        <f>'За НПП - Шевченко Т.М. '!X43</f>
        <v>0</v>
      </c>
      <c r="W12" s="378">
        <f>'За НПП - Шевченко Т.М. '!Y43</f>
        <v>0</v>
      </c>
      <c r="X12" s="378">
        <f>'За НПП - Шевченко Т.М. '!Z43</f>
        <v>0</v>
      </c>
      <c r="Y12" s="378">
        <f>'За НПП - Шевченко Т.М. '!AA43</f>
        <v>0</v>
      </c>
      <c r="Z12" s="378">
        <f>'За НПП - Шевченко Т.М. '!AB43</f>
        <v>0</v>
      </c>
      <c r="AA12" s="378"/>
      <c r="AB12" s="1037">
        <f t="shared" si="0"/>
        <v>282</v>
      </c>
      <c r="AC12" s="1037"/>
      <c r="AD12" s="1069" t="s">
        <v>383</v>
      </c>
      <c r="AF12" s="1077"/>
      <c r="AG12" s="1077"/>
      <c r="AH12" s="1077"/>
      <c r="AI12" s="1077"/>
      <c r="AJ12" s="1078"/>
      <c r="AK12" s="1079"/>
    </row>
    <row r="13" spans="1:37" s="1079" customFormat="1" ht="50.25" customHeight="1" x14ac:dyDescent="0.35">
      <c r="A13" s="1179">
        <v>3</v>
      </c>
      <c r="B13" s="1180" t="s">
        <v>210</v>
      </c>
      <c r="C13" s="1180" t="s">
        <v>206</v>
      </c>
      <c r="D13" s="1080">
        <v>1</v>
      </c>
      <c r="E13" s="411" t="s">
        <v>33</v>
      </c>
      <c r="F13" s="716"/>
      <c r="G13" s="716"/>
      <c r="H13" s="716"/>
      <c r="I13" s="1081">
        <f>Бадюл!K26</f>
        <v>92.009999999999991</v>
      </c>
      <c r="J13" s="1081">
        <f>Бадюл!L26</f>
        <v>126</v>
      </c>
      <c r="K13" s="1081">
        <f>Бадюл!M26</f>
        <v>0</v>
      </c>
      <c r="L13" s="1081">
        <f>Бадюл!N26</f>
        <v>19.5</v>
      </c>
      <c r="M13" s="1081">
        <f>Бадюл!O26</f>
        <v>6.5</v>
      </c>
      <c r="N13" s="1081">
        <f>Бадюл!P26</f>
        <v>0</v>
      </c>
      <c r="O13" s="1082">
        <f>Бадюл!Q26</f>
        <v>21</v>
      </c>
      <c r="P13" s="1082">
        <f>Бадюл!R26</f>
        <v>6</v>
      </c>
      <c r="Q13" s="1081">
        <f>Бадюл!S26</f>
        <v>0</v>
      </c>
      <c r="R13" s="1081">
        <f>Бадюл!T26</f>
        <v>0</v>
      </c>
      <c r="S13" s="1081">
        <f>Бадюл!U26</f>
        <v>11</v>
      </c>
      <c r="T13" s="1081">
        <f>Бадюл!V26</f>
        <v>0</v>
      </c>
      <c r="U13" s="1081">
        <f>Бадюл!W26</f>
        <v>0</v>
      </c>
      <c r="V13" s="1081">
        <f>Бадюл!X26</f>
        <v>0</v>
      </c>
      <c r="W13" s="1081">
        <f>Бадюл!Y26</f>
        <v>0</v>
      </c>
      <c r="X13" s="1081">
        <f>Бадюл!Z26</f>
        <v>0</v>
      </c>
      <c r="Y13" s="1081">
        <f>Бадюл!AA26</f>
        <v>0</v>
      </c>
      <c r="Z13" s="1081">
        <f>Бадюл!AB26</f>
        <v>0</v>
      </c>
      <c r="AA13" s="1081"/>
      <c r="AB13" s="1037">
        <f t="shared" si="0"/>
        <v>282.01</v>
      </c>
      <c r="AC13" s="1037"/>
      <c r="AD13" s="1069" t="s">
        <v>383</v>
      </c>
      <c r="AF13" s="1076"/>
      <c r="AG13" s="1076"/>
      <c r="AH13" s="1076"/>
      <c r="AJ13" s="1076"/>
    </row>
    <row r="14" spans="1:37" s="1079" customFormat="1" ht="50.25" customHeight="1" x14ac:dyDescent="0.35">
      <c r="A14" s="1179"/>
      <c r="B14" s="1180"/>
      <c r="C14" s="1180"/>
      <c r="D14" s="1080">
        <v>1</v>
      </c>
      <c r="E14" s="411" t="s">
        <v>4</v>
      </c>
      <c r="F14" s="716"/>
      <c r="G14" s="716"/>
      <c r="H14" s="716"/>
      <c r="I14" s="1081">
        <f>Бадюл!K45</f>
        <v>0</v>
      </c>
      <c r="J14" s="1081">
        <f>Бадюл!L45</f>
        <v>0</v>
      </c>
      <c r="K14" s="1081">
        <f>Бадюл!M45</f>
        <v>0</v>
      </c>
      <c r="L14" s="1081">
        <f>Бадюл!N45</f>
        <v>0</v>
      </c>
      <c r="M14" s="1081">
        <f>Бадюл!O45</f>
        <v>0</v>
      </c>
      <c r="N14" s="1081">
        <f>Бадюл!P45</f>
        <v>0</v>
      </c>
      <c r="O14" s="1081">
        <f>Бадюл!Q45</f>
        <v>0</v>
      </c>
      <c r="P14" s="1081">
        <f>Бадюл!R45</f>
        <v>0</v>
      </c>
      <c r="Q14" s="1081">
        <f>Бадюл!S45</f>
        <v>0</v>
      </c>
      <c r="R14" s="1081">
        <f>Бадюл!T45</f>
        <v>0</v>
      </c>
      <c r="S14" s="1081">
        <f>Бадюл!U45</f>
        <v>0</v>
      </c>
      <c r="T14" s="1081">
        <f>Бадюл!V45</f>
        <v>0</v>
      </c>
      <c r="U14" s="1081">
        <f>Бадюл!W45</f>
        <v>0</v>
      </c>
      <c r="V14" s="1081">
        <f>Бадюл!X45</f>
        <v>0</v>
      </c>
      <c r="W14" s="1081">
        <f>Бадюл!Y45</f>
        <v>0</v>
      </c>
      <c r="X14" s="1081">
        <f>Бадюл!Z45</f>
        <v>0</v>
      </c>
      <c r="Y14" s="1081">
        <f>Бадюл!AA45</f>
        <v>0</v>
      </c>
      <c r="Z14" s="1081">
        <f>Бадюл!AB45</f>
        <v>0</v>
      </c>
      <c r="AA14" s="1081"/>
      <c r="AB14" s="1037">
        <f t="shared" si="0"/>
        <v>0</v>
      </c>
      <c r="AC14" s="1037"/>
      <c r="AD14" s="1069" t="s">
        <v>383</v>
      </c>
      <c r="AF14" s="1076"/>
      <c r="AG14" s="1076"/>
      <c r="AH14" s="1076"/>
      <c r="AJ14" s="1076"/>
    </row>
    <row r="15" spans="1:37" s="1079" customFormat="1" ht="50.25" customHeight="1" x14ac:dyDescent="0.35">
      <c r="A15" s="1179"/>
      <c r="B15" s="1180"/>
      <c r="C15" s="1180"/>
      <c r="D15" s="1080">
        <v>1</v>
      </c>
      <c r="E15" s="799" t="s">
        <v>47</v>
      </c>
      <c r="F15" s="716"/>
      <c r="G15" s="716"/>
      <c r="H15" s="716"/>
      <c r="I15" s="1081">
        <f>Бадюл!K47</f>
        <v>92.009999999999991</v>
      </c>
      <c r="J15" s="1081">
        <f>Бадюл!L47</f>
        <v>126</v>
      </c>
      <c r="K15" s="1081">
        <f>Бадюл!M47</f>
        <v>0</v>
      </c>
      <c r="L15" s="1081">
        <f>Бадюл!N47</f>
        <v>19.5</v>
      </c>
      <c r="M15" s="1081">
        <f>Бадюл!O47</f>
        <v>6.5</v>
      </c>
      <c r="N15" s="1081">
        <f>Бадюл!P47</f>
        <v>0</v>
      </c>
      <c r="O15" s="1082">
        <f>Бадюл!Q47</f>
        <v>21</v>
      </c>
      <c r="P15" s="1082">
        <f>Бадюл!R47</f>
        <v>6</v>
      </c>
      <c r="Q15" s="1081">
        <f>Бадюл!S47</f>
        <v>0</v>
      </c>
      <c r="R15" s="1081">
        <f>Бадюл!T47</f>
        <v>0</v>
      </c>
      <c r="S15" s="1081">
        <f>Бадюл!U47</f>
        <v>11</v>
      </c>
      <c r="T15" s="1081">
        <f>Бадюл!V47</f>
        <v>0</v>
      </c>
      <c r="U15" s="1081">
        <f>Бадюл!W47</f>
        <v>0</v>
      </c>
      <c r="V15" s="1081">
        <f>Бадюл!X47</f>
        <v>0</v>
      </c>
      <c r="W15" s="1081">
        <f>Бадюл!Y47</f>
        <v>0</v>
      </c>
      <c r="X15" s="1081">
        <f>Бадюл!Z47</f>
        <v>0</v>
      </c>
      <c r="Y15" s="1081">
        <f>Бадюл!AA47</f>
        <v>0</v>
      </c>
      <c r="Z15" s="1081">
        <f>Бадюл!AB47</f>
        <v>0</v>
      </c>
      <c r="AA15" s="1081"/>
      <c r="AB15" s="1037">
        <f t="shared" si="0"/>
        <v>282.01</v>
      </c>
      <c r="AC15" s="1037"/>
      <c r="AD15" s="1069" t="s">
        <v>383</v>
      </c>
      <c r="AF15" s="1077"/>
      <c r="AG15" s="1077"/>
      <c r="AH15" s="1077"/>
      <c r="AI15" s="1084"/>
      <c r="AJ15" s="1076"/>
    </row>
    <row r="16" spans="1:37" s="1075" customFormat="1" ht="50.25" customHeight="1" x14ac:dyDescent="0.35">
      <c r="A16" s="1160">
        <v>4</v>
      </c>
      <c r="B16" s="1158" t="s">
        <v>68</v>
      </c>
      <c r="C16" s="1181" t="s">
        <v>362</v>
      </c>
      <c r="D16" s="990">
        <v>1</v>
      </c>
      <c r="E16" s="411" t="s">
        <v>33</v>
      </c>
      <c r="F16" s="413"/>
      <c r="G16" s="413"/>
      <c r="H16" s="1074"/>
      <c r="I16" s="378">
        <f>'Вінніков '!K32</f>
        <v>130</v>
      </c>
      <c r="J16" s="378">
        <f>'Вінніков '!L32</f>
        <v>108</v>
      </c>
      <c r="K16" s="378">
        <f>'Вінніков '!M32</f>
        <v>0</v>
      </c>
      <c r="L16" s="378">
        <f>'Вінніков '!N32</f>
        <v>8</v>
      </c>
      <c r="M16" s="378">
        <f>'Вінніков '!O32</f>
        <v>3.5</v>
      </c>
      <c r="N16" s="879">
        <f>'Вінніков '!P32</f>
        <v>1.5</v>
      </c>
      <c r="O16" s="879">
        <f>'Вінніков '!Q32</f>
        <v>45</v>
      </c>
      <c r="P16" s="879">
        <f>'Вінніков '!R32</f>
        <v>6</v>
      </c>
      <c r="Q16" s="378">
        <f>'Вінніков '!S32</f>
        <v>0</v>
      </c>
      <c r="R16" s="378">
        <f>'Вінніков '!T32</f>
        <v>0</v>
      </c>
      <c r="S16" s="378">
        <f>'Вінніков '!U32</f>
        <v>17</v>
      </c>
      <c r="T16" s="378">
        <f>'Вінніков '!V32</f>
        <v>0</v>
      </c>
      <c r="U16" s="378">
        <f>'Вінніков '!W32</f>
        <v>0</v>
      </c>
      <c r="V16" s="378">
        <f>'Вінніков '!X32</f>
        <v>0</v>
      </c>
      <c r="W16" s="378">
        <f>'Вінніков '!Y32</f>
        <v>0</v>
      </c>
      <c r="X16" s="378">
        <f>'Вінніков '!Z32</f>
        <v>0</v>
      </c>
      <c r="Y16" s="378">
        <f>'Вінніков '!AA32</f>
        <v>0</v>
      </c>
      <c r="Z16" s="378">
        <f>'Вінніков '!AB32</f>
        <v>0</v>
      </c>
      <c r="AA16" s="378"/>
      <c r="AB16" s="1037">
        <f t="shared" si="0"/>
        <v>319</v>
      </c>
      <c r="AC16" s="1037"/>
      <c r="AD16" s="1069" t="s">
        <v>383</v>
      </c>
      <c r="AF16" s="1076"/>
      <c r="AG16" s="1076"/>
      <c r="AH16" s="1076"/>
      <c r="AI16" s="1076"/>
      <c r="AJ16" s="1076"/>
    </row>
    <row r="17" spans="1:37" s="1075" customFormat="1" ht="50.25" customHeight="1" x14ac:dyDescent="0.35">
      <c r="A17" s="1160"/>
      <c r="B17" s="1158"/>
      <c r="C17" s="1181"/>
      <c r="D17" s="990">
        <v>1</v>
      </c>
      <c r="E17" s="411" t="s">
        <v>4</v>
      </c>
      <c r="F17" s="413"/>
      <c r="G17" s="413"/>
      <c r="H17" s="1074"/>
      <c r="I17" s="378">
        <f>'Вінніков '!K67</f>
        <v>112</v>
      </c>
      <c r="J17" s="378">
        <f>'Вінніков '!L67</f>
        <v>71.902000000000001</v>
      </c>
      <c r="K17" s="378">
        <f>'Вінніков '!M67</f>
        <v>32</v>
      </c>
      <c r="L17" s="378">
        <f>'Вінніков '!N67</f>
        <v>9</v>
      </c>
      <c r="M17" s="378">
        <f>'Вінніков '!O67</f>
        <v>4.5</v>
      </c>
      <c r="N17" s="378">
        <f>'Вінніков '!P67</f>
        <v>0.5</v>
      </c>
      <c r="O17" s="378">
        <f>'Вінніков '!Q67</f>
        <v>2.5</v>
      </c>
      <c r="P17" s="378">
        <f>'Вінніков '!R67</f>
        <v>17</v>
      </c>
      <c r="Q17" s="378">
        <f>'Вінніков '!S67</f>
        <v>0</v>
      </c>
      <c r="R17" s="378">
        <f>'Вінніков '!T67</f>
        <v>0</v>
      </c>
      <c r="S17" s="378">
        <f>'Вінніков '!U67</f>
        <v>9</v>
      </c>
      <c r="T17" s="378">
        <f>'Вінніков '!V67</f>
        <v>0</v>
      </c>
      <c r="U17" s="378">
        <f>'Вінніков '!W67</f>
        <v>0</v>
      </c>
      <c r="V17" s="378">
        <f>'Вінніков '!X67</f>
        <v>0</v>
      </c>
      <c r="W17" s="378">
        <f>'Вінніков '!Y67</f>
        <v>0</v>
      </c>
      <c r="X17" s="378">
        <f>'Вінніков '!Z67</f>
        <v>0</v>
      </c>
      <c r="Y17" s="378">
        <f>'Вінніков '!AA67</f>
        <v>0</v>
      </c>
      <c r="Z17" s="378">
        <f>'Вінніков '!AB67</f>
        <v>0</v>
      </c>
      <c r="AA17" s="378"/>
      <c r="AB17" s="1037">
        <f t="shared" si="0"/>
        <v>258.40199999999999</v>
      </c>
      <c r="AC17" s="1043"/>
      <c r="AD17" s="1069" t="s">
        <v>383</v>
      </c>
      <c r="AF17" s="1076"/>
      <c r="AG17" s="1076"/>
      <c r="AH17" s="1076"/>
      <c r="AI17" s="1076"/>
      <c r="AJ17" s="1076"/>
    </row>
    <row r="18" spans="1:37" s="1075" customFormat="1" ht="50.25" customHeight="1" x14ac:dyDescent="0.35">
      <c r="A18" s="1160"/>
      <c r="B18" s="1158"/>
      <c r="C18" s="1181"/>
      <c r="D18" s="990">
        <v>1</v>
      </c>
      <c r="E18" s="799" t="s">
        <v>47</v>
      </c>
      <c r="F18" s="413"/>
      <c r="G18" s="413"/>
      <c r="H18" s="1074"/>
      <c r="I18" s="378">
        <f>'Вінніков '!K69</f>
        <v>242</v>
      </c>
      <c r="J18" s="378">
        <f>'Вінніков '!L69</f>
        <v>179.90199999999999</v>
      </c>
      <c r="K18" s="378">
        <f>'Вінніков '!M69</f>
        <v>32</v>
      </c>
      <c r="L18" s="378">
        <f>'Вінніков '!N69</f>
        <v>17</v>
      </c>
      <c r="M18" s="378">
        <f>'Вінніков '!O69</f>
        <v>8</v>
      </c>
      <c r="N18" s="879">
        <f>'Вінніков '!P69</f>
        <v>2</v>
      </c>
      <c r="O18" s="879">
        <f>'Вінніков '!Q69</f>
        <v>47.5</v>
      </c>
      <c r="P18" s="879">
        <f>'Вінніков '!R69</f>
        <v>23</v>
      </c>
      <c r="Q18" s="378">
        <f>'Вінніков '!S69</f>
        <v>0</v>
      </c>
      <c r="R18" s="378">
        <f>'Вінніков '!T69</f>
        <v>0</v>
      </c>
      <c r="S18" s="378">
        <f>'Вінніков '!U69</f>
        <v>26</v>
      </c>
      <c r="T18" s="378">
        <f>'Вінніков '!V69</f>
        <v>0</v>
      </c>
      <c r="U18" s="378">
        <f>'Вінніков '!W69</f>
        <v>0</v>
      </c>
      <c r="V18" s="378">
        <f>'Вінніков '!X69</f>
        <v>0</v>
      </c>
      <c r="W18" s="378">
        <f>'Вінніков '!Y69</f>
        <v>0</v>
      </c>
      <c r="X18" s="378">
        <f>'Вінніков '!Z69</f>
        <v>0</v>
      </c>
      <c r="Y18" s="378">
        <f>'Вінніков '!AA69</f>
        <v>0</v>
      </c>
      <c r="Z18" s="378">
        <f>'Вінніков '!AB69</f>
        <v>0</v>
      </c>
      <c r="AA18" s="378"/>
      <c r="AB18" s="1037">
        <f t="shared" si="0"/>
        <v>577.40200000000004</v>
      </c>
      <c r="AC18" s="1037"/>
      <c r="AD18" s="1069" t="s">
        <v>383</v>
      </c>
      <c r="AF18" s="1077"/>
      <c r="AG18" s="1077"/>
      <c r="AH18" s="1077"/>
      <c r="AI18" s="1077"/>
      <c r="AJ18" s="1078"/>
    </row>
    <row r="19" spans="1:37" s="1075" customFormat="1" ht="50.25" customHeight="1" x14ac:dyDescent="0.35">
      <c r="A19" s="1179">
        <v>5</v>
      </c>
      <c r="B19" s="1158" t="s">
        <v>68</v>
      </c>
      <c r="C19" s="1181" t="s">
        <v>363</v>
      </c>
      <c r="D19" s="990">
        <v>0</v>
      </c>
      <c r="E19" s="411" t="s">
        <v>33</v>
      </c>
      <c r="F19" s="413"/>
      <c r="G19" s="413"/>
      <c r="H19" s="1074"/>
      <c r="I19" s="378">
        <f>'Вінніков  (2)'!K17</f>
        <v>0</v>
      </c>
      <c r="J19" s="378">
        <f>'Вінніков  (2)'!L17</f>
        <v>0</v>
      </c>
      <c r="K19" s="378">
        <f>'Вінніков  (2)'!M17</f>
        <v>0</v>
      </c>
      <c r="L19" s="378">
        <f>'Вінніков  (2)'!N17</f>
        <v>0</v>
      </c>
      <c r="M19" s="378">
        <f>'Вінніков  (2)'!O17</f>
        <v>0</v>
      </c>
      <c r="N19" s="378">
        <f>'Вінніков  (2)'!P17</f>
        <v>0</v>
      </c>
      <c r="O19" s="378">
        <f>'Вінніков  (2)'!Q17</f>
        <v>0</v>
      </c>
      <c r="P19" s="378">
        <f>'Вінніков  (2)'!R17</f>
        <v>0</v>
      </c>
      <c r="Q19" s="378">
        <f>'Вінніков  (2)'!S17</f>
        <v>0</v>
      </c>
      <c r="R19" s="378">
        <f>'Вінніков  (2)'!T17</f>
        <v>0</v>
      </c>
      <c r="S19" s="378">
        <f>'Вінніков  (2)'!U17</f>
        <v>0</v>
      </c>
      <c r="T19" s="378">
        <f>'Вінніков  (2)'!V17</f>
        <v>0</v>
      </c>
      <c r="U19" s="378">
        <f>'Вінніков  (2)'!W17</f>
        <v>0</v>
      </c>
      <c r="V19" s="378">
        <f>'Вінніков  (2)'!X17</f>
        <v>0</v>
      </c>
      <c r="W19" s="378">
        <f>'Вінніков  (2)'!Y17</f>
        <v>0</v>
      </c>
      <c r="X19" s="378">
        <f>'Вінніков  (2)'!Z17</f>
        <v>0</v>
      </c>
      <c r="Y19" s="378">
        <f>'Вінніков  (2)'!AA17</f>
        <v>0</v>
      </c>
      <c r="Z19" s="378">
        <f>'Вінніков  (2)'!AB17</f>
        <v>0</v>
      </c>
      <c r="AA19" s="378"/>
      <c r="AB19" s="1037">
        <f>SUM(I19:Z19)</f>
        <v>0</v>
      </c>
      <c r="AC19" s="1037"/>
      <c r="AD19" s="1069" t="s">
        <v>383</v>
      </c>
      <c r="AF19" s="1077"/>
      <c r="AG19" s="1077"/>
      <c r="AH19" s="1077"/>
      <c r="AI19" s="1077"/>
      <c r="AJ19" s="1078"/>
    </row>
    <row r="20" spans="1:37" s="1075" customFormat="1" ht="50.25" customHeight="1" x14ac:dyDescent="0.35">
      <c r="A20" s="1179"/>
      <c r="B20" s="1158"/>
      <c r="C20" s="1181"/>
      <c r="D20" s="990">
        <v>0.5</v>
      </c>
      <c r="E20" s="411" t="s">
        <v>4</v>
      </c>
      <c r="F20" s="413"/>
      <c r="G20" s="413"/>
      <c r="H20" s="1074"/>
      <c r="I20" s="378">
        <f>'Вінніков  (2)'!K43</f>
        <v>54</v>
      </c>
      <c r="J20" s="378">
        <f>'Вінніков  (2)'!L43</f>
        <v>32</v>
      </c>
      <c r="K20" s="378">
        <f>'Вінніков  (2)'!M43</f>
        <v>0</v>
      </c>
      <c r="L20" s="378">
        <f>'Вінніков  (2)'!N43</f>
        <v>4</v>
      </c>
      <c r="M20" s="378">
        <f>'Вінніков  (2)'!O43</f>
        <v>5.5</v>
      </c>
      <c r="N20" s="378">
        <f>'Вінніков  (2)'!P43</f>
        <v>0</v>
      </c>
      <c r="O20" s="378">
        <f>'Вінніков  (2)'!Q43</f>
        <v>0</v>
      </c>
      <c r="P20" s="378">
        <f>'Вінніков  (2)'!R43</f>
        <v>0</v>
      </c>
      <c r="Q20" s="378">
        <f>'Вінніков  (2)'!S43</f>
        <v>35</v>
      </c>
      <c r="R20" s="378">
        <f>'Вінніков  (2)'!T43</f>
        <v>0</v>
      </c>
      <c r="S20" s="378">
        <f>'Вінніков  (2)'!U43</f>
        <v>11</v>
      </c>
      <c r="T20" s="378">
        <f>'Вінніков  (2)'!V43</f>
        <v>0</v>
      </c>
      <c r="U20" s="378">
        <f>'Вінніков  (2)'!W43</f>
        <v>0</v>
      </c>
      <c r="V20" s="378">
        <f>'Вінніков  (2)'!X43</f>
        <v>0</v>
      </c>
      <c r="W20" s="378">
        <f>'Вінніков  (2)'!Y43</f>
        <v>0</v>
      </c>
      <c r="X20" s="378">
        <f>'Вінніков  (2)'!Z43</f>
        <v>0</v>
      </c>
      <c r="Y20" s="378">
        <f>'Вінніков  (2)'!AA43</f>
        <v>0</v>
      </c>
      <c r="Z20" s="378">
        <f>'Вінніков  (2)'!AB43</f>
        <v>0</v>
      </c>
      <c r="AA20" s="378"/>
      <c r="AB20" s="1037">
        <f>SUM(I20:Z20)</f>
        <v>141.5</v>
      </c>
      <c r="AC20" s="1044" t="s">
        <v>364</v>
      </c>
      <c r="AD20" s="1069" t="s">
        <v>383</v>
      </c>
      <c r="AF20" s="1077"/>
      <c r="AG20" s="1077"/>
      <c r="AH20" s="1077"/>
      <c r="AI20" s="1077"/>
      <c r="AJ20" s="1078"/>
    </row>
    <row r="21" spans="1:37" s="1075" customFormat="1" ht="50.25" customHeight="1" x14ac:dyDescent="0.35">
      <c r="A21" s="1179"/>
      <c r="B21" s="1158"/>
      <c r="C21" s="1181"/>
      <c r="D21" s="990">
        <v>0.25</v>
      </c>
      <c r="E21" s="799" t="s">
        <v>47</v>
      </c>
      <c r="F21" s="413"/>
      <c r="G21" s="413"/>
      <c r="H21" s="1074"/>
      <c r="I21" s="378">
        <f>'Вінніков  (2)'!K45</f>
        <v>54</v>
      </c>
      <c r="J21" s="378">
        <f>'Вінніков  (2)'!L45</f>
        <v>32</v>
      </c>
      <c r="K21" s="378">
        <f>'Вінніков  (2)'!M45</f>
        <v>0</v>
      </c>
      <c r="L21" s="378">
        <f>'Вінніков  (2)'!N45</f>
        <v>4</v>
      </c>
      <c r="M21" s="378">
        <f>'Вінніков  (2)'!O45</f>
        <v>5.5</v>
      </c>
      <c r="N21" s="378">
        <f>'Вінніков  (2)'!P45</f>
        <v>0</v>
      </c>
      <c r="O21" s="378">
        <f>'Вінніков  (2)'!Q45</f>
        <v>0</v>
      </c>
      <c r="P21" s="378">
        <f>'Вінніков  (2)'!R45</f>
        <v>0</v>
      </c>
      <c r="Q21" s="378">
        <f>'Вінніков  (2)'!S45</f>
        <v>35</v>
      </c>
      <c r="R21" s="378">
        <f>'Вінніков  (2)'!T45</f>
        <v>0</v>
      </c>
      <c r="S21" s="378">
        <f>'Вінніков  (2)'!U45</f>
        <v>11</v>
      </c>
      <c r="T21" s="378">
        <f>'Вінніков  (2)'!V45</f>
        <v>0</v>
      </c>
      <c r="U21" s="378">
        <f>'Вінніков  (2)'!W45</f>
        <v>0</v>
      </c>
      <c r="V21" s="378">
        <f>'Вінніков  (2)'!X45</f>
        <v>0</v>
      </c>
      <c r="W21" s="378">
        <f>'Вінніков  (2)'!Y45</f>
        <v>0</v>
      </c>
      <c r="X21" s="378">
        <f>'Вінніков  (2)'!Z45</f>
        <v>0</v>
      </c>
      <c r="Y21" s="378">
        <f>'Вінніков  (2)'!AA45</f>
        <v>0</v>
      </c>
      <c r="Z21" s="378">
        <f>'Вінніков  (2)'!AB45</f>
        <v>0</v>
      </c>
      <c r="AA21" s="378"/>
      <c r="AB21" s="1037">
        <f>SUM(I21:Z21)</f>
        <v>141.5</v>
      </c>
      <c r="AC21" s="1037"/>
      <c r="AD21" s="1069" t="s">
        <v>383</v>
      </c>
      <c r="AF21" s="1077"/>
      <c r="AG21" s="1077"/>
      <c r="AH21" s="1077"/>
      <c r="AI21" s="1077"/>
      <c r="AJ21" s="1078"/>
    </row>
    <row r="22" spans="1:37" s="1075" customFormat="1" ht="50.25" customHeight="1" x14ac:dyDescent="0.35">
      <c r="A22" s="1160">
        <v>6</v>
      </c>
      <c r="B22" s="1158" t="s">
        <v>81</v>
      </c>
      <c r="C22" s="1159" t="s">
        <v>124</v>
      </c>
      <c r="D22" s="1020">
        <v>0.5</v>
      </c>
      <c r="E22" s="411" t="s">
        <v>33</v>
      </c>
      <c r="F22" s="413"/>
      <c r="G22" s="413"/>
      <c r="H22" s="1074"/>
      <c r="I22" s="378">
        <f>Ратчик!K21</f>
        <v>56</v>
      </c>
      <c r="J22" s="378">
        <f>Ратчик!L21</f>
        <v>56</v>
      </c>
      <c r="K22" s="378">
        <f>Ратчик!M21</f>
        <v>0</v>
      </c>
      <c r="L22" s="378">
        <f>Ратчик!N21</f>
        <v>16</v>
      </c>
      <c r="M22" s="378">
        <f>Ратчик!O21</f>
        <v>4</v>
      </c>
      <c r="N22" s="378">
        <f>Ратчик!P21</f>
        <v>0</v>
      </c>
      <c r="O22" s="378">
        <f>Ратчик!Q21</f>
        <v>0</v>
      </c>
      <c r="P22" s="378">
        <f>Ратчик!R21</f>
        <v>0</v>
      </c>
      <c r="Q22" s="378">
        <f>Ратчик!S21</f>
        <v>0</v>
      </c>
      <c r="R22" s="378">
        <f>Ратчик!T21</f>
        <v>0</v>
      </c>
      <c r="S22" s="378">
        <f>Ратчик!U21</f>
        <v>6</v>
      </c>
      <c r="T22" s="378">
        <f>Ратчик!V21</f>
        <v>0</v>
      </c>
      <c r="U22" s="378">
        <f>Ратчик!W21</f>
        <v>0</v>
      </c>
      <c r="V22" s="378">
        <f>Ратчик!X21</f>
        <v>0</v>
      </c>
      <c r="W22" s="378">
        <f>Ратчик!Y21</f>
        <v>0</v>
      </c>
      <c r="X22" s="378">
        <f>Ратчик!Z21</f>
        <v>0</v>
      </c>
      <c r="Y22" s="378">
        <f>Ратчик!AA21</f>
        <v>0</v>
      </c>
      <c r="Z22" s="378">
        <f>Ратчик!AB21</f>
        <v>0</v>
      </c>
      <c r="AA22" s="378"/>
      <c r="AB22" s="1037">
        <f t="shared" si="0"/>
        <v>138</v>
      </c>
      <c r="AC22" s="1037"/>
      <c r="AD22" s="1069" t="s">
        <v>383</v>
      </c>
      <c r="AF22" s="1076"/>
      <c r="AG22" s="1076"/>
      <c r="AH22" s="1076"/>
      <c r="AI22" s="1076"/>
      <c r="AJ22" s="1076"/>
    </row>
    <row r="23" spans="1:37" s="1075" customFormat="1" ht="50.25" customHeight="1" x14ac:dyDescent="0.35">
      <c r="A23" s="1160"/>
      <c r="B23" s="1158"/>
      <c r="C23" s="1159"/>
      <c r="D23" s="1020">
        <v>0.5</v>
      </c>
      <c r="E23" s="411" t="s">
        <v>4</v>
      </c>
      <c r="F23" s="413"/>
      <c r="G23" s="413"/>
      <c r="H23" s="1074"/>
      <c r="I23" s="378">
        <f>Ратчик!K44</f>
        <v>60</v>
      </c>
      <c r="J23" s="378">
        <f>Ратчик!L44</f>
        <v>48</v>
      </c>
      <c r="K23" s="378">
        <f>Ратчик!M44</f>
        <v>0</v>
      </c>
      <c r="L23" s="378">
        <f>Ратчик!N44</f>
        <v>2</v>
      </c>
      <c r="M23" s="378">
        <f>Ратчик!O44</f>
        <v>1</v>
      </c>
      <c r="N23" s="378">
        <f>Ратчик!P44</f>
        <v>0</v>
      </c>
      <c r="O23" s="378">
        <f>Ратчик!Q44</f>
        <v>21</v>
      </c>
      <c r="P23" s="378">
        <f>Ратчик!R44</f>
        <v>0</v>
      </c>
      <c r="Q23" s="378">
        <f>Ратчик!S44</f>
        <v>0</v>
      </c>
      <c r="R23" s="378">
        <f>Ратчик!T44</f>
        <v>0</v>
      </c>
      <c r="S23" s="378">
        <f>Ратчик!U44</f>
        <v>4</v>
      </c>
      <c r="T23" s="378">
        <f>Ратчик!V44</f>
        <v>0</v>
      </c>
      <c r="U23" s="378">
        <f>Ратчик!W44</f>
        <v>0</v>
      </c>
      <c r="V23" s="378">
        <f>Ратчик!X44</f>
        <v>0</v>
      </c>
      <c r="W23" s="378">
        <f>Ратчик!Y44</f>
        <v>0</v>
      </c>
      <c r="X23" s="378">
        <f>Ратчик!Z44</f>
        <v>0</v>
      </c>
      <c r="Y23" s="378">
        <f>Ратчик!AA44</f>
        <v>0</v>
      </c>
      <c r="Z23" s="378">
        <f>Ратчик!AB44</f>
        <v>0</v>
      </c>
      <c r="AA23" s="378"/>
      <c r="AB23" s="1037">
        <f t="shared" si="0"/>
        <v>136</v>
      </c>
      <c r="AC23" s="1037"/>
      <c r="AD23" s="1069" t="s">
        <v>383</v>
      </c>
      <c r="AF23" s="1076"/>
      <c r="AG23" s="1076"/>
      <c r="AH23" s="1076"/>
      <c r="AI23" s="1076"/>
      <c r="AJ23" s="1076"/>
    </row>
    <row r="24" spans="1:37" s="1075" customFormat="1" ht="50.25" customHeight="1" x14ac:dyDescent="0.35">
      <c r="A24" s="1160"/>
      <c r="B24" s="1158"/>
      <c r="C24" s="1159"/>
      <c r="D24" s="1020">
        <v>0.5</v>
      </c>
      <c r="E24" s="799" t="s">
        <v>47</v>
      </c>
      <c r="F24" s="413"/>
      <c r="G24" s="413"/>
      <c r="H24" s="1074"/>
      <c r="I24" s="378">
        <f>Ратчик!K46</f>
        <v>116</v>
      </c>
      <c r="J24" s="378">
        <f>Ратчик!L46</f>
        <v>104</v>
      </c>
      <c r="K24" s="378">
        <f>Ратчик!M46</f>
        <v>0</v>
      </c>
      <c r="L24" s="378">
        <f>Ратчик!N46</f>
        <v>18</v>
      </c>
      <c r="M24" s="378">
        <f>Ратчик!O46</f>
        <v>5</v>
      </c>
      <c r="N24" s="378">
        <f>Ратчик!P46</f>
        <v>0</v>
      </c>
      <c r="O24" s="378">
        <f>Ратчик!Q46</f>
        <v>21</v>
      </c>
      <c r="P24" s="378">
        <f>Ратчик!R46</f>
        <v>0</v>
      </c>
      <c r="Q24" s="378">
        <f>Ратчик!S46</f>
        <v>0</v>
      </c>
      <c r="R24" s="378">
        <f>Ратчик!T46</f>
        <v>0</v>
      </c>
      <c r="S24" s="378">
        <f>Ратчик!U46</f>
        <v>10</v>
      </c>
      <c r="T24" s="378">
        <f>Ратчик!V46</f>
        <v>0</v>
      </c>
      <c r="U24" s="378">
        <f>Ратчик!W46</f>
        <v>0</v>
      </c>
      <c r="V24" s="378">
        <f>Ратчик!X46</f>
        <v>0</v>
      </c>
      <c r="W24" s="378">
        <f>Ратчик!Y46</f>
        <v>0</v>
      </c>
      <c r="X24" s="378">
        <f>Ратчик!Z46</f>
        <v>0</v>
      </c>
      <c r="Y24" s="378">
        <f>Ратчик!AA46</f>
        <v>0</v>
      </c>
      <c r="Z24" s="378">
        <f>Ратчик!AB46</f>
        <v>0</v>
      </c>
      <c r="AA24" s="378"/>
      <c r="AB24" s="1037">
        <f t="shared" si="0"/>
        <v>274</v>
      </c>
      <c r="AC24" s="1037"/>
      <c r="AD24" s="1069" t="s">
        <v>383</v>
      </c>
      <c r="AF24" s="1077"/>
      <c r="AG24" s="1077"/>
      <c r="AH24" s="1077"/>
      <c r="AI24" s="1077"/>
      <c r="AJ24" s="1078"/>
      <c r="AK24" s="1079"/>
    </row>
    <row r="25" spans="1:37" s="1075" customFormat="1" ht="50.25" customHeight="1" x14ac:dyDescent="0.35">
      <c r="A25" s="1179">
        <v>7</v>
      </c>
      <c r="B25" s="1158" t="s">
        <v>67</v>
      </c>
      <c r="C25" s="1182" t="s">
        <v>365</v>
      </c>
      <c r="D25" s="990">
        <v>0.62</v>
      </c>
      <c r="E25" s="411" t="s">
        <v>33</v>
      </c>
      <c r="F25" s="413"/>
      <c r="G25" s="413"/>
      <c r="H25" s="1074"/>
      <c r="I25" s="378">
        <f>'Воронкова О'!K21</f>
        <v>32</v>
      </c>
      <c r="J25" s="378">
        <f>'Воронкова О'!L21</f>
        <v>0</v>
      </c>
      <c r="K25" s="378">
        <f>'Воронкова О'!M21</f>
        <v>80</v>
      </c>
      <c r="L25" s="378">
        <f>'Воронкова О'!N21</f>
        <v>18</v>
      </c>
      <c r="M25" s="378">
        <f>'Воронкова О'!O21</f>
        <v>5</v>
      </c>
      <c r="N25" s="378">
        <f>'Воронкова О'!P21</f>
        <v>0</v>
      </c>
      <c r="O25" s="378">
        <f>'Воронкова О'!Q21</f>
        <v>13.5</v>
      </c>
      <c r="P25" s="378">
        <f>'Воронкова О'!R21</f>
        <v>6</v>
      </c>
      <c r="Q25" s="378">
        <f>'Воронкова О'!S21</f>
        <v>0</v>
      </c>
      <c r="R25" s="378">
        <f>'Воронкова О'!T21</f>
        <v>0</v>
      </c>
      <c r="S25" s="378">
        <f>'Воронкова О'!U21</f>
        <v>0</v>
      </c>
      <c r="T25" s="378">
        <f>'Воронкова О'!V21</f>
        <v>0</v>
      </c>
      <c r="U25" s="378">
        <f>'Воронкова О'!W21</f>
        <v>0</v>
      </c>
      <c r="V25" s="378">
        <f>'Воронкова О'!X21</f>
        <v>0</v>
      </c>
      <c r="W25" s="378">
        <f>'Воронкова О'!Y21</f>
        <v>0</v>
      </c>
      <c r="X25" s="378">
        <f>'Воронкова О'!Z21</f>
        <v>0</v>
      </c>
      <c r="Y25" s="378">
        <f>'Воронкова О'!AA21</f>
        <v>0</v>
      </c>
      <c r="Z25" s="378">
        <f>'Воронкова О'!AB21</f>
        <v>0</v>
      </c>
      <c r="AA25" s="378"/>
      <c r="AB25" s="1037">
        <f t="shared" si="0"/>
        <v>154.5</v>
      </c>
      <c r="AC25" s="1037"/>
      <c r="AD25" s="1069" t="s">
        <v>383</v>
      </c>
      <c r="AF25" s="1077"/>
      <c r="AG25" s="1077"/>
      <c r="AH25" s="1077"/>
      <c r="AI25" s="1077"/>
      <c r="AJ25" s="1078"/>
      <c r="AK25" s="1079"/>
    </row>
    <row r="26" spans="1:37" s="1075" customFormat="1" ht="50.25" customHeight="1" x14ac:dyDescent="0.35">
      <c r="A26" s="1179"/>
      <c r="B26" s="1158"/>
      <c r="C26" s="1182"/>
      <c r="D26" s="990">
        <v>0.62</v>
      </c>
      <c r="E26" s="411" t="s">
        <v>4</v>
      </c>
      <c r="F26" s="413"/>
      <c r="G26" s="413"/>
      <c r="H26" s="1074"/>
      <c r="I26" s="378">
        <f>'Воронкова О'!K51</f>
        <v>68</v>
      </c>
      <c r="J26" s="378">
        <f>'Воронкова О'!L51</f>
        <v>60</v>
      </c>
      <c r="K26" s="378">
        <f>'Воронкова О'!M51</f>
        <v>42</v>
      </c>
      <c r="L26" s="378">
        <f>'Воронкова О'!N51</f>
        <v>20</v>
      </c>
      <c r="M26" s="378">
        <f>'Воронкова О'!O51</f>
        <v>4</v>
      </c>
      <c r="N26" s="378">
        <f>'Воронкова О'!P51</f>
        <v>0</v>
      </c>
      <c r="O26" s="378">
        <f>'Воронкова О'!Q51</f>
        <v>2.5</v>
      </c>
      <c r="P26" s="378">
        <f>'Воронкова О'!R51</f>
        <v>13.5</v>
      </c>
      <c r="Q26" s="378">
        <f>'Воронкова О'!S51</f>
        <v>0</v>
      </c>
      <c r="R26" s="378">
        <f>'Воронкова О'!T51</f>
        <v>0</v>
      </c>
      <c r="S26" s="378">
        <f>'Воронкова О'!U51</f>
        <v>6</v>
      </c>
      <c r="T26" s="378">
        <f>'Воронкова О'!V51</f>
        <v>0</v>
      </c>
      <c r="U26" s="378">
        <f>'Воронкова О'!W51</f>
        <v>0</v>
      </c>
      <c r="V26" s="378">
        <f>'Воронкова О'!X51</f>
        <v>0</v>
      </c>
      <c r="W26" s="378">
        <f>'Воронкова О'!Y51</f>
        <v>0</v>
      </c>
      <c r="X26" s="378">
        <f>'Воронкова О'!Z51</f>
        <v>0</v>
      </c>
      <c r="Y26" s="378">
        <f>'Воронкова О'!AA51</f>
        <v>0</v>
      </c>
      <c r="Z26" s="378">
        <f>'Воронкова О'!AB51</f>
        <v>0</v>
      </c>
      <c r="AA26" s="378"/>
      <c r="AB26" s="1037">
        <f t="shared" si="0"/>
        <v>216</v>
      </c>
      <c r="AC26" s="1037"/>
      <c r="AD26" s="1069" t="s">
        <v>383</v>
      </c>
      <c r="AF26" s="1077"/>
      <c r="AG26" s="1077"/>
      <c r="AH26" s="1077"/>
      <c r="AI26" s="1077"/>
      <c r="AJ26" s="1078"/>
      <c r="AK26" s="1079"/>
    </row>
    <row r="27" spans="1:37" s="1075" customFormat="1" ht="50.25" customHeight="1" x14ac:dyDescent="0.35">
      <c r="A27" s="1179"/>
      <c r="B27" s="1158"/>
      <c r="C27" s="1182"/>
      <c r="D27" s="990">
        <v>0.62</v>
      </c>
      <c r="E27" s="799" t="s">
        <v>47</v>
      </c>
      <c r="F27" s="413"/>
      <c r="G27" s="413"/>
      <c r="H27" s="1074"/>
      <c r="I27" s="378">
        <f>'Воронкова О'!K53</f>
        <v>100</v>
      </c>
      <c r="J27" s="378">
        <f>'Воронкова О'!L53</f>
        <v>60</v>
      </c>
      <c r="K27" s="378">
        <f>'Воронкова О'!M53</f>
        <v>122</v>
      </c>
      <c r="L27" s="378">
        <f>'Воронкова О'!N53</f>
        <v>38</v>
      </c>
      <c r="M27" s="378">
        <f>'Воронкова О'!O53</f>
        <v>9</v>
      </c>
      <c r="N27" s="378">
        <f>'Воронкова О'!P53</f>
        <v>0</v>
      </c>
      <c r="O27" s="378">
        <f>'Воронкова О'!Q53</f>
        <v>16</v>
      </c>
      <c r="P27" s="378">
        <f>'Воронкова О'!R53</f>
        <v>19.5</v>
      </c>
      <c r="Q27" s="378">
        <f>'Воронкова О'!S53</f>
        <v>0</v>
      </c>
      <c r="R27" s="378">
        <f>'Воронкова О'!T53</f>
        <v>0</v>
      </c>
      <c r="S27" s="378">
        <f>'Воронкова О'!U53</f>
        <v>6</v>
      </c>
      <c r="T27" s="378">
        <f>'Воронкова О'!V53</f>
        <v>0</v>
      </c>
      <c r="U27" s="378">
        <f>'Воронкова О'!W53</f>
        <v>0</v>
      </c>
      <c r="V27" s="378">
        <f>'Воронкова О'!X53</f>
        <v>0</v>
      </c>
      <c r="W27" s="378">
        <f>'Воронкова О'!Y53</f>
        <v>0</v>
      </c>
      <c r="X27" s="378">
        <f>'Воронкова О'!Z53</f>
        <v>0</v>
      </c>
      <c r="Y27" s="378">
        <f>'Воронкова О'!AA53</f>
        <v>0</v>
      </c>
      <c r="Z27" s="378">
        <f>'Воронкова О'!AB53</f>
        <v>0</v>
      </c>
      <c r="AA27" s="378"/>
      <c r="AB27" s="1037">
        <f t="shared" si="0"/>
        <v>370.5</v>
      </c>
      <c r="AC27" s="1037"/>
      <c r="AD27" s="1069" t="s">
        <v>383</v>
      </c>
      <c r="AF27" s="1077"/>
      <c r="AG27" s="1077"/>
      <c r="AH27" s="1077"/>
      <c r="AI27" s="1077"/>
      <c r="AJ27" s="1078"/>
      <c r="AK27" s="1079"/>
    </row>
    <row r="28" spans="1:37" s="1075" customFormat="1" ht="50.25" customHeight="1" x14ac:dyDescent="0.35">
      <c r="A28" s="1160">
        <v>8</v>
      </c>
      <c r="B28" s="1158" t="s">
        <v>342</v>
      </c>
      <c r="C28" s="1159" t="s">
        <v>366</v>
      </c>
      <c r="D28" s="1020">
        <v>0</v>
      </c>
      <c r="E28" s="411" t="s">
        <v>33</v>
      </c>
      <c r="F28" s="413"/>
      <c r="G28" s="413"/>
      <c r="H28" s="1074"/>
      <c r="I28" s="378">
        <f>'Дудукіна С.А.'!K17</f>
        <v>0</v>
      </c>
      <c r="J28" s="378">
        <f>'Дудукіна С.А.'!L17</f>
        <v>0</v>
      </c>
      <c r="K28" s="378">
        <f>'Дудукіна С.А.'!M17</f>
        <v>0</v>
      </c>
      <c r="L28" s="378">
        <f>'Дудукіна С.А.'!N17</f>
        <v>0</v>
      </c>
      <c r="M28" s="378">
        <f>'Дудукіна С.А.'!O17</f>
        <v>0</v>
      </c>
      <c r="N28" s="378">
        <f>'Дудукіна С.А.'!P17</f>
        <v>0</v>
      </c>
      <c r="O28" s="378">
        <f>'Дудукіна С.А.'!Q17</f>
        <v>0</v>
      </c>
      <c r="P28" s="378">
        <f>'Дудукіна С.А.'!R17</f>
        <v>0</v>
      </c>
      <c r="Q28" s="378">
        <f>'Дудукіна С.А.'!S17</f>
        <v>0</v>
      </c>
      <c r="R28" s="378">
        <f>'Дудукіна С.А.'!T17</f>
        <v>0</v>
      </c>
      <c r="S28" s="378">
        <f>'Дудукіна С.А.'!U17</f>
        <v>0</v>
      </c>
      <c r="T28" s="378">
        <f>'Дудукіна С.А.'!V17</f>
        <v>0</v>
      </c>
      <c r="U28" s="378">
        <f>'Дудукіна С.А.'!W17</f>
        <v>0</v>
      </c>
      <c r="V28" s="378">
        <f>'Дудукіна С.А.'!X17</f>
        <v>0</v>
      </c>
      <c r="W28" s="378">
        <f>'Дудукіна С.А.'!Y17</f>
        <v>0</v>
      </c>
      <c r="X28" s="378">
        <f>'Дудукіна С.А.'!Z17</f>
        <v>0</v>
      </c>
      <c r="Y28" s="378">
        <f>'Дудукіна С.А.'!AA17</f>
        <v>0</v>
      </c>
      <c r="Z28" s="378">
        <f>'Дудукіна С.А.'!AB17</f>
        <v>0</v>
      </c>
      <c r="AA28" s="378"/>
      <c r="AB28" s="455">
        <f t="shared" si="0"/>
        <v>0</v>
      </c>
      <c r="AC28" s="455"/>
      <c r="AD28" s="1069" t="s">
        <v>383</v>
      </c>
      <c r="AF28" s="1076"/>
      <c r="AG28" s="1076"/>
      <c r="AH28" s="1076"/>
      <c r="AI28" s="1076"/>
      <c r="AJ28" s="1076"/>
    </row>
    <row r="29" spans="1:37" s="1075" customFormat="1" ht="50.25" customHeight="1" x14ac:dyDescent="0.35">
      <c r="A29" s="1160"/>
      <c r="B29" s="1158"/>
      <c r="C29" s="1159"/>
      <c r="D29" s="990">
        <v>0.5</v>
      </c>
      <c r="E29" s="411" t="s">
        <v>4</v>
      </c>
      <c r="F29" s="413"/>
      <c r="G29" s="413"/>
      <c r="H29" s="1074"/>
      <c r="I29" s="378">
        <f>'Дудукіна С.А.'!K41</f>
        <v>56</v>
      </c>
      <c r="J29" s="378">
        <f>'Дудукіна С.А.'!L41</f>
        <v>56</v>
      </c>
      <c r="K29" s="378">
        <f>'Дудукіна С.А.'!M41</f>
        <v>0</v>
      </c>
      <c r="L29" s="378">
        <f>'Дудукіна С.А.'!N41</f>
        <v>0</v>
      </c>
      <c r="M29" s="378">
        <f>'Дудукіна С.А.'!O41</f>
        <v>0</v>
      </c>
      <c r="N29" s="378">
        <f>'Дудукіна С.А.'!P41</f>
        <v>0</v>
      </c>
      <c r="O29" s="378">
        <f>'Дудукіна С.А.'!Q41</f>
        <v>0</v>
      </c>
      <c r="P29" s="378">
        <f>'Дудукіна С.А.'!R41</f>
        <v>6</v>
      </c>
      <c r="Q29" s="378">
        <f>'Дудукіна С.А.'!S41</f>
        <v>0</v>
      </c>
      <c r="R29" s="378">
        <f>'Дудукіна С.А.'!T41</f>
        <v>0</v>
      </c>
      <c r="S29" s="378">
        <f>'Дудукіна С.А.'!U41</f>
        <v>4</v>
      </c>
      <c r="T29" s="378">
        <f>'Дудукіна С.А.'!V41</f>
        <v>0</v>
      </c>
      <c r="U29" s="378">
        <f>'Дудукіна С.А.'!W41</f>
        <v>0</v>
      </c>
      <c r="V29" s="378">
        <f>'Дудукіна С.А.'!X41</f>
        <v>0</v>
      </c>
      <c r="W29" s="378">
        <f>'Дудукіна С.А.'!Y41</f>
        <v>0</v>
      </c>
      <c r="X29" s="378">
        <f>'Дудукіна С.А.'!Z41</f>
        <v>0</v>
      </c>
      <c r="Y29" s="378">
        <f>'Дудукіна С.А.'!AA41</f>
        <v>0</v>
      </c>
      <c r="Z29" s="378">
        <f>'Дудукіна С.А.'!AB41</f>
        <v>0</v>
      </c>
      <c r="AA29" s="378"/>
      <c r="AB29" s="455">
        <f t="shared" si="0"/>
        <v>122</v>
      </c>
      <c r="AC29" s="1045" t="s">
        <v>367</v>
      </c>
      <c r="AD29" s="1069" t="s">
        <v>383</v>
      </c>
      <c r="AF29" s="1076"/>
      <c r="AG29" s="1076"/>
      <c r="AH29" s="1076"/>
      <c r="AI29" s="1076"/>
      <c r="AJ29" s="1076"/>
    </row>
    <row r="30" spans="1:37" s="1075" customFormat="1" ht="50.25" customHeight="1" x14ac:dyDescent="0.35">
      <c r="A30" s="1160"/>
      <c r="B30" s="1158"/>
      <c r="C30" s="1159"/>
      <c r="D30" s="990">
        <v>0.25</v>
      </c>
      <c r="E30" s="799" t="s">
        <v>47</v>
      </c>
      <c r="F30" s="413"/>
      <c r="G30" s="413"/>
      <c r="H30" s="1074"/>
      <c r="I30" s="378">
        <f>'Дудукіна С.А.'!K43</f>
        <v>56</v>
      </c>
      <c r="J30" s="378">
        <f>'Дудукіна С.А.'!L43</f>
        <v>56</v>
      </c>
      <c r="K30" s="378">
        <f>'Дудукіна С.А.'!M43</f>
        <v>0</v>
      </c>
      <c r="L30" s="378">
        <f>'Дудукіна С.А.'!N43</f>
        <v>0</v>
      </c>
      <c r="M30" s="378">
        <f>'Дудукіна С.А.'!O43</f>
        <v>0</v>
      </c>
      <c r="N30" s="378">
        <f>'Дудукіна С.А.'!P43</f>
        <v>0</v>
      </c>
      <c r="O30" s="378">
        <f>'Дудукіна С.А.'!Q43</f>
        <v>0</v>
      </c>
      <c r="P30" s="378">
        <f>'Дудукіна С.А.'!R43</f>
        <v>6</v>
      </c>
      <c r="Q30" s="378">
        <f>'Дудукіна С.А.'!S43</f>
        <v>0</v>
      </c>
      <c r="R30" s="378">
        <f>'Дудукіна С.А.'!T43</f>
        <v>0</v>
      </c>
      <c r="S30" s="378">
        <f>'Дудукіна С.А.'!U43</f>
        <v>4</v>
      </c>
      <c r="T30" s="378">
        <f>'Дудукіна С.А.'!V43</f>
        <v>0</v>
      </c>
      <c r="U30" s="378">
        <f>'Дудукіна С.А.'!W43</f>
        <v>0</v>
      </c>
      <c r="V30" s="378">
        <f>'Дудукіна С.А.'!X43</f>
        <v>0</v>
      </c>
      <c r="W30" s="378">
        <f>'Дудукіна С.А.'!Y43</f>
        <v>0</v>
      </c>
      <c r="X30" s="378">
        <f>'Дудукіна С.А.'!Z43</f>
        <v>0</v>
      </c>
      <c r="Y30" s="378">
        <f>'Дудукіна С.А.'!AA43</f>
        <v>0</v>
      </c>
      <c r="Z30" s="378">
        <f>'Дудукіна С.А.'!AB43</f>
        <v>0</v>
      </c>
      <c r="AA30" s="378"/>
      <c r="AB30" s="455">
        <f t="shared" si="0"/>
        <v>122</v>
      </c>
      <c r="AC30" s="455"/>
      <c r="AD30" s="1069" t="s">
        <v>383</v>
      </c>
      <c r="AF30" s="1077"/>
      <c r="AG30" s="1077"/>
      <c r="AH30" s="1077"/>
      <c r="AI30" s="1078"/>
      <c r="AJ30" s="1078"/>
    </row>
    <row r="31" spans="1:37" s="1075" customFormat="1" ht="50.25" customHeight="1" x14ac:dyDescent="0.35">
      <c r="A31" s="1179">
        <v>9</v>
      </c>
      <c r="B31" s="1158" t="s">
        <v>52</v>
      </c>
      <c r="C31" s="1159" t="s">
        <v>346</v>
      </c>
      <c r="D31" s="990">
        <v>0.5</v>
      </c>
      <c r="E31" s="411" t="s">
        <v>33</v>
      </c>
      <c r="F31" s="413"/>
      <c r="G31" s="413"/>
      <c r="H31" s="1074"/>
      <c r="I31" s="378">
        <f>'Шевченко (0,5)'!K28</f>
        <v>54</v>
      </c>
      <c r="J31" s="378">
        <f>'Шевченко (0,5)'!L28</f>
        <v>42</v>
      </c>
      <c r="K31" s="378">
        <f>'Шевченко (0,5)'!M28</f>
        <v>0</v>
      </c>
      <c r="L31" s="378">
        <f>'Шевченко (0,5)'!N28</f>
        <v>7</v>
      </c>
      <c r="M31" s="378">
        <f>'Шевченко (0,5)'!O28</f>
        <v>6</v>
      </c>
      <c r="N31" s="378">
        <f>'Шевченко (0,5)'!P28</f>
        <v>1.5</v>
      </c>
      <c r="O31" s="378">
        <f>'Шевченко (0,5)'!Q28</f>
        <v>0</v>
      </c>
      <c r="P31" s="378">
        <f>'Шевченко (0,5)'!R28</f>
        <v>0</v>
      </c>
      <c r="Q31" s="378">
        <f>'Шевченко (0,5)'!S28</f>
        <v>0</v>
      </c>
      <c r="R31" s="378">
        <f>'Шевченко (0,5)'!T28</f>
        <v>0</v>
      </c>
      <c r="S31" s="378">
        <f>'Шевченко (0,5)'!U28</f>
        <v>21</v>
      </c>
      <c r="T31" s="378">
        <f>'Шевченко (0,5)'!V28</f>
        <v>0</v>
      </c>
      <c r="U31" s="378">
        <f>'Шевченко (0,5)'!W28</f>
        <v>0</v>
      </c>
      <c r="V31" s="378">
        <f>'Шевченко (0,5)'!X28</f>
        <v>0</v>
      </c>
      <c r="W31" s="378">
        <f>'Шевченко (0,5)'!Y28</f>
        <v>0</v>
      </c>
      <c r="X31" s="378">
        <f>'Шевченко (0,5)'!Z28</f>
        <v>0</v>
      </c>
      <c r="Y31" s="378">
        <f>'Шевченко (0,5)'!AA28</f>
        <v>0</v>
      </c>
      <c r="Z31" s="378">
        <f>'Шевченко (0,5)'!AB28</f>
        <v>0</v>
      </c>
      <c r="AA31" s="378"/>
      <c r="AB31" s="455">
        <f>SUM(I31:Z31)</f>
        <v>131.5</v>
      </c>
      <c r="AC31" s="1045" t="s">
        <v>368</v>
      </c>
      <c r="AD31" s="1069" t="s">
        <v>383</v>
      </c>
      <c r="AF31" s="1077"/>
      <c r="AG31" s="1077"/>
      <c r="AH31" s="1077"/>
      <c r="AI31" s="1078"/>
      <c r="AJ31" s="1078"/>
    </row>
    <row r="32" spans="1:37" s="1075" customFormat="1" ht="50.25" customHeight="1" x14ac:dyDescent="0.35">
      <c r="A32" s="1179"/>
      <c r="B32" s="1158"/>
      <c r="C32" s="1159"/>
      <c r="D32" s="1020">
        <v>0</v>
      </c>
      <c r="E32" s="411" t="s">
        <v>4</v>
      </c>
      <c r="F32" s="413"/>
      <c r="G32" s="413"/>
      <c r="H32" s="1074"/>
      <c r="I32" s="378">
        <f>'Шевченко (0,5)'!K44</f>
        <v>0</v>
      </c>
      <c r="J32" s="378">
        <f>'Шевченко (0,5)'!L44</f>
        <v>0</v>
      </c>
      <c r="K32" s="378">
        <f>'Шевченко (0,5)'!M44</f>
        <v>0</v>
      </c>
      <c r="L32" s="378">
        <f>'Шевченко (0,5)'!N44</f>
        <v>0</v>
      </c>
      <c r="M32" s="378">
        <f>'Шевченко (0,5)'!O44</f>
        <v>0</v>
      </c>
      <c r="N32" s="378">
        <f>'Шевченко (0,5)'!P44</f>
        <v>0</v>
      </c>
      <c r="O32" s="378">
        <f>'Шевченко (0,5)'!Q44</f>
        <v>0</v>
      </c>
      <c r="P32" s="378">
        <f>'Шевченко (0,5)'!R44</f>
        <v>0</v>
      </c>
      <c r="Q32" s="378">
        <f>'Шевченко (0,5)'!S44</f>
        <v>0</v>
      </c>
      <c r="R32" s="378">
        <f>'Шевченко (0,5)'!T44</f>
        <v>0</v>
      </c>
      <c r="S32" s="378">
        <f>'Шевченко (0,5)'!U44</f>
        <v>0</v>
      </c>
      <c r="T32" s="378">
        <f>'Шевченко (0,5)'!V44</f>
        <v>0</v>
      </c>
      <c r="U32" s="378">
        <f>'Шевченко (0,5)'!W44</f>
        <v>0</v>
      </c>
      <c r="V32" s="378">
        <f>'Шевченко (0,5)'!X44</f>
        <v>0</v>
      </c>
      <c r="W32" s="378">
        <f>'Шевченко (0,5)'!Y44</f>
        <v>0</v>
      </c>
      <c r="X32" s="378">
        <f>'Шевченко (0,5)'!Z44</f>
        <v>0</v>
      </c>
      <c r="Y32" s="378">
        <f>'Шевченко (0,5)'!AA44</f>
        <v>0</v>
      </c>
      <c r="Z32" s="378">
        <f>'Шевченко (0,5)'!AB44</f>
        <v>0</v>
      </c>
      <c r="AA32" s="378"/>
      <c r="AB32" s="455">
        <f t="shared" si="0"/>
        <v>0</v>
      </c>
      <c r="AC32" s="455"/>
      <c r="AD32" s="1069" t="s">
        <v>383</v>
      </c>
      <c r="AF32" s="1077"/>
      <c r="AG32" s="1077"/>
      <c r="AH32" s="1077"/>
      <c r="AI32" s="1078"/>
      <c r="AJ32" s="1078"/>
    </row>
    <row r="33" spans="1:37" s="1075" customFormat="1" ht="50.25" customHeight="1" x14ac:dyDescent="0.35">
      <c r="A33" s="1179"/>
      <c r="B33" s="1158"/>
      <c r="C33" s="1159"/>
      <c r="D33" s="990">
        <v>0.25</v>
      </c>
      <c r="E33" s="799" t="s">
        <v>47</v>
      </c>
      <c r="F33" s="411"/>
      <c r="G33" s="413"/>
      <c r="H33" s="1074"/>
      <c r="I33" s="378">
        <f>'Шевченко (0,5)'!K46</f>
        <v>54</v>
      </c>
      <c r="J33" s="378">
        <f>'Шевченко (0,5)'!L46</f>
        <v>42</v>
      </c>
      <c r="K33" s="378">
        <f>'Шевченко (0,5)'!M46</f>
        <v>0</v>
      </c>
      <c r="L33" s="378">
        <f>'Шевченко (0,5)'!N46</f>
        <v>7</v>
      </c>
      <c r="M33" s="378">
        <f>'Шевченко (0,5)'!O46</f>
        <v>6</v>
      </c>
      <c r="N33" s="378">
        <f>'Шевченко (0,5)'!P46</f>
        <v>1.5</v>
      </c>
      <c r="O33" s="378">
        <f>'Шевченко (0,5)'!Q46</f>
        <v>0</v>
      </c>
      <c r="P33" s="378">
        <f>'Шевченко (0,5)'!R46</f>
        <v>0</v>
      </c>
      <c r="Q33" s="378">
        <f>'Шевченко (0,5)'!S46</f>
        <v>0</v>
      </c>
      <c r="R33" s="378">
        <f>'Шевченко (0,5)'!T46</f>
        <v>0</v>
      </c>
      <c r="S33" s="378">
        <f>'Шевченко (0,5)'!U46</f>
        <v>21</v>
      </c>
      <c r="T33" s="378">
        <f>'Шевченко (0,5)'!V46</f>
        <v>0</v>
      </c>
      <c r="U33" s="378">
        <f>'Шевченко (0,5)'!W46</f>
        <v>0</v>
      </c>
      <c r="V33" s="378">
        <f>'Шевченко (0,5)'!X46</f>
        <v>0</v>
      </c>
      <c r="W33" s="378">
        <f>'Шевченко (0,5)'!Y46</f>
        <v>0</v>
      </c>
      <c r="X33" s="378">
        <f>'Шевченко (0,5)'!Z46</f>
        <v>0</v>
      </c>
      <c r="Y33" s="378">
        <f>'Шевченко (0,5)'!AA46</f>
        <v>0</v>
      </c>
      <c r="Z33" s="378">
        <f>'Шевченко (0,5)'!AB46</f>
        <v>0</v>
      </c>
      <c r="AA33" s="378"/>
      <c r="AB33" s="455">
        <f t="shared" si="0"/>
        <v>131.5</v>
      </c>
      <c r="AC33" s="455"/>
      <c r="AD33" s="1069" t="s">
        <v>383</v>
      </c>
      <c r="AF33" s="1077"/>
      <c r="AG33" s="1077"/>
      <c r="AH33" s="1077"/>
      <c r="AI33" s="1078"/>
      <c r="AJ33" s="1078"/>
    </row>
    <row r="34" spans="1:37" s="1079" customFormat="1" ht="50.25" customHeight="1" x14ac:dyDescent="0.35">
      <c r="A34" s="1165"/>
      <c r="B34" s="1157" t="s">
        <v>121</v>
      </c>
      <c r="C34" s="1163"/>
      <c r="D34" s="1046">
        <f>D10+D13+D16+D22+D25+D31</f>
        <v>4.62</v>
      </c>
      <c r="E34" s="453" t="s">
        <v>33</v>
      </c>
      <c r="F34" s="454"/>
      <c r="G34" s="454"/>
      <c r="H34" s="1085"/>
      <c r="I34" s="455">
        <f>I7+I10+I13+I16+I19+I22+I25+I28+I31</f>
        <v>508.01</v>
      </c>
      <c r="J34" s="455">
        <f t="shared" ref="J34:Z36" si="1">J7+J10+J13+J16+J19+J22+J25+J28+J31</f>
        <v>580</v>
      </c>
      <c r="K34" s="455">
        <f t="shared" si="1"/>
        <v>80</v>
      </c>
      <c r="L34" s="455">
        <f t="shared" si="1"/>
        <v>87.5</v>
      </c>
      <c r="M34" s="455">
        <f t="shared" si="1"/>
        <v>30.5</v>
      </c>
      <c r="N34" s="455">
        <f t="shared" si="1"/>
        <v>3</v>
      </c>
      <c r="O34" s="455">
        <f t="shared" si="1"/>
        <v>211.5</v>
      </c>
      <c r="P34" s="455">
        <f t="shared" si="1"/>
        <v>24</v>
      </c>
      <c r="Q34" s="455">
        <f t="shared" si="1"/>
        <v>54</v>
      </c>
      <c r="R34" s="455">
        <f t="shared" si="1"/>
        <v>0</v>
      </c>
      <c r="S34" s="455">
        <f t="shared" si="1"/>
        <v>73</v>
      </c>
      <c r="T34" s="455">
        <f t="shared" si="1"/>
        <v>0</v>
      </c>
      <c r="U34" s="455">
        <f t="shared" si="1"/>
        <v>0</v>
      </c>
      <c r="V34" s="455">
        <f t="shared" si="1"/>
        <v>0</v>
      </c>
      <c r="W34" s="455">
        <f t="shared" si="1"/>
        <v>0</v>
      </c>
      <c r="X34" s="455">
        <f t="shared" si="1"/>
        <v>0</v>
      </c>
      <c r="Y34" s="455">
        <f t="shared" si="1"/>
        <v>0</v>
      </c>
      <c r="Z34" s="455">
        <f t="shared" si="1"/>
        <v>0</v>
      </c>
      <c r="AA34" s="455"/>
      <c r="AB34" s="1037">
        <f t="shared" si="0"/>
        <v>1651.51</v>
      </c>
      <c r="AC34" s="1037"/>
      <c r="AD34" s="1069" t="s">
        <v>383</v>
      </c>
      <c r="AF34" s="1076"/>
      <c r="AG34" s="1078"/>
      <c r="AH34" s="1076"/>
      <c r="AJ34" s="1076"/>
    </row>
    <row r="35" spans="1:37" s="1079" customFormat="1" ht="50.25" customHeight="1" x14ac:dyDescent="0.35">
      <c r="A35" s="1165"/>
      <c r="B35" s="1157"/>
      <c r="C35" s="1163"/>
      <c r="D35" s="1046">
        <f>D16+D20+D22+D25+D29</f>
        <v>3.12</v>
      </c>
      <c r="E35" s="453" t="s">
        <v>4</v>
      </c>
      <c r="F35" s="454"/>
      <c r="G35" s="454"/>
      <c r="H35" s="1085"/>
      <c r="I35" s="455">
        <f t="shared" ref="I35:X36" si="2">I8+I11+I14+I17+I20+I23+I26+I29+I32</f>
        <v>420</v>
      </c>
      <c r="J35" s="455">
        <f t="shared" si="2"/>
        <v>373.90199999999999</v>
      </c>
      <c r="K35" s="455">
        <f t="shared" si="2"/>
        <v>74</v>
      </c>
      <c r="L35" s="455">
        <f t="shared" si="2"/>
        <v>49</v>
      </c>
      <c r="M35" s="455">
        <f t="shared" si="2"/>
        <v>19.5</v>
      </c>
      <c r="N35" s="455">
        <f t="shared" si="2"/>
        <v>0.5</v>
      </c>
      <c r="O35" s="455">
        <f t="shared" si="2"/>
        <v>28.5</v>
      </c>
      <c r="P35" s="455">
        <f t="shared" si="2"/>
        <v>54.5</v>
      </c>
      <c r="Q35" s="455">
        <f t="shared" si="2"/>
        <v>35</v>
      </c>
      <c r="R35" s="455">
        <f t="shared" si="2"/>
        <v>0</v>
      </c>
      <c r="S35" s="455">
        <f t="shared" si="2"/>
        <v>40</v>
      </c>
      <c r="T35" s="455">
        <f t="shared" si="2"/>
        <v>0</v>
      </c>
      <c r="U35" s="455">
        <f t="shared" si="2"/>
        <v>0</v>
      </c>
      <c r="V35" s="455">
        <f t="shared" si="2"/>
        <v>0</v>
      </c>
      <c r="W35" s="455">
        <f t="shared" si="2"/>
        <v>0</v>
      </c>
      <c r="X35" s="455">
        <f t="shared" si="2"/>
        <v>0</v>
      </c>
      <c r="Y35" s="455">
        <f t="shared" si="1"/>
        <v>0</v>
      </c>
      <c r="Z35" s="455">
        <f t="shared" si="1"/>
        <v>0</v>
      </c>
      <c r="AA35" s="455"/>
      <c r="AB35" s="1037">
        <f t="shared" si="0"/>
        <v>1094.902</v>
      </c>
      <c r="AC35" s="1037"/>
      <c r="AD35" s="1069" t="s">
        <v>383</v>
      </c>
      <c r="AF35" s="1076"/>
      <c r="AG35" s="1078"/>
      <c r="AH35" s="1076"/>
      <c r="AJ35" s="1076"/>
    </row>
    <row r="36" spans="1:37" s="1079" customFormat="1" ht="50.25" customHeight="1" x14ac:dyDescent="0.35">
      <c r="A36" s="1165"/>
      <c r="B36" s="1157"/>
      <c r="C36" s="1163"/>
      <c r="D36" s="1046">
        <v>3.87</v>
      </c>
      <c r="E36" s="1040" t="s">
        <v>47</v>
      </c>
      <c r="F36" s="454"/>
      <c r="G36" s="454"/>
      <c r="H36" s="1085"/>
      <c r="I36" s="455">
        <f t="shared" si="2"/>
        <v>928.01</v>
      </c>
      <c r="J36" s="455">
        <f t="shared" si="1"/>
        <v>953.90200000000004</v>
      </c>
      <c r="K36" s="455">
        <f t="shared" si="1"/>
        <v>154</v>
      </c>
      <c r="L36" s="455">
        <f t="shared" si="1"/>
        <v>136.5</v>
      </c>
      <c r="M36" s="455">
        <f t="shared" si="1"/>
        <v>50</v>
      </c>
      <c r="N36" s="455">
        <f t="shared" si="1"/>
        <v>3.5</v>
      </c>
      <c r="O36" s="455">
        <f t="shared" si="1"/>
        <v>240</v>
      </c>
      <c r="P36" s="455">
        <f t="shared" si="1"/>
        <v>78.5</v>
      </c>
      <c r="Q36" s="455">
        <f t="shared" si="1"/>
        <v>89</v>
      </c>
      <c r="R36" s="455">
        <f t="shared" si="1"/>
        <v>0</v>
      </c>
      <c r="S36" s="455">
        <f t="shared" si="1"/>
        <v>113</v>
      </c>
      <c r="T36" s="455">
        <f t="shared" si="1"/>
        <v>0</v>
      </c>
      <c r="U36" s="455">
        <f t="shared" si="1"/>
        <v>0</v>
      </c>
      <c r="V36" s="455">
        <f t="shared" si="1"/>
        <v>0</v>
      </c>
      <c r="W36" s="455">
        <f t="shared" si="1"/>
        <v>0</v>
      </c>
      <c r="X36" s="455">
        <f t="shared" si="1"/>
        <v>0</v>
      </c>
      <c r="Y36" s="455">
        <f t="shared" si="1"/>
        <v>0</v>
      </c>
      <c r="Z36" s="455">
        <f t="shared" si="1"/>
        <v>0</v>
      </c>
      <c r="AA36" s="455"/>
      <c r="AB36" s="1037">
        <f t="shared" si="0"/>
        <v>2746.4120000000003</v>
      </c>
      <c r="AC36" s="1037"/>
      <c r="AD36" s="1069" t="s">
        <v>383</v>
      </c>
      <c r="AE36" s="1078"/>
      <c r="AF36" s="1076"/>
      <c r="AG36" s="1078"/>
      <c r="AH36" s="1076"/>
      <c r="AJ36" s="1076"/>
    </row>
    <row r="37" spans="1:37" s="1079" customFormat="1" ht="50.25" customHeight="1" x14ac:dyDescent="0.35">
      <c r="A37" s="1160">
        <v>10</v>
      </c>
      <c r="B37" s="1158" t="s">
        <v>208</v>
      </c>
      <c r="C37" s="1159" t="s">
        <v>207</v>
      </c>
      <c r="D37" s="990">
        <v>1</v>
      </c>
      <c r="E37" s="411" t="s">
        <v>33</v>
      </c>
      <c r="F37" s="413"/>
      <c r="G37" s="413"/>
      <c r="H37" s="1074"/>
      <c r="I37" s="378">
        <f>Вінник!K22</f>
        <v>74</v>
      </c>
      <c r="J37" s="378">
        <f>Вінник!L22</f>
        <v>40</v>
      </c>
      <c r="K37" s="378">
        <f>Вінник!M22</f>
        <v>60</v>
      </c>
      <c r="L37" s="378">
        <f>Вінник!N22</f>
        <v>4</v>
      </c>
      <c r="M37" s="378">
        <f>Вінник!O22</f>
        <v>2</v>
      </c>
      <c r="N37" s="879">
        <f>Вінник!P22</f>
        <v>0.5</v>
      </c>
      <c r="O37" s="879">
        <f>Вінник!Q22</f>
        <v>0</v>
      </c>
      <c r="P37" s="879">
        <f>Вінник!R22</f>
        <v>0</v>
      </c>
      <c r="Q37" s="378">
        <f>Вінник!S22</f>
        <v>0</v>
      </c>
      <c r="R37" s="378">
        <f>Вінник!T22</f>
        <v>0</v>
      </c>
      <c r="S37" s="378">
        <f>Вінник!U22</f>
        <v>7</v>
      </c>
      <c r="T37" s="378">
        <f>Вінник!V22</f>
        <v>0</v>
      </c>
      <c r="U37" s="378">
        <f>Вінник!W22</f>
        <v>0</v>
      </c>
      <c r="V37" s="378">
        <f>Вінник!X22</f>
        <v>0</v>
      </c>
      <c r="W37" s="378">
        <f>Вінник!Y22</f>
        <v>0</v>
      </c>
      <c r="X37" s="378">
        <f>Вінник!Z22</f>
        <v>0</v>
      </c>
      <c r="Y37" s="378">
        <f>Вінник!AA22</f>
        <v>0</v>
      </c>
      <c r="Z37" s="378">
        <f>Вінник!AB22</f>
        <v>0</v>
      </c>
      <c r="AA37" s="378"/>
      <c r="AB37" s="1037">
        <f>SUM(I37:Z37)</f>
        <v>187.5</v>
      </c>
      <c r="AC37" s="1037"/>
      <c r="AD37" s="1069" t="s">
        <v>383</v>
      </c>
      <c r="AF37" s="1076"/>
      <c r="AG37" s="1078"/>
      <c r="AH37" s="1076"/>
      <c r="AJ37" s="1076"/>
    </row>
    <row r="38" spans="1:37" s="1079" customFormat="1" ht="50.25" customHeight="1" x14ac:dyDescent="0.35">
      <c r="A38" s="1160"/>
      <c r="B38" s="1158"/>
      <c r="C38" s="1159"/>
      <c r="D38" s="990">
        <v>1</v>
      </c>
      <c r="E38" s="411" t="s">
        <v>4</v>
      </c>
      <c r="F38" s="413"/>
      <c r="G38" s="413"/>
      <c r="H38" s="1074"/>
      <c r="I38" s="378">
        <f>Вінник!K51</f>
        <v>56</v>
      </c>
      <c r="J38" s="378">
        <f>Вінник!L51</f>
        <v>86</v>
      </c>
      <c r="K38" s="378">
        <f>Вінник!M51</f>
        <v>58</v>
      </c>
      <c r="L38" s="378">
        <f>Вінник!N51</f>
        <v>15</v>
      </c>
      <c r="M38" s="378">
        <f>Вінник!O51</f>
        <v>4</v>
      </c>
      <c r="N38" s="378">
        <f>Вінник!P51</f>
        <v>1</v>
      </c>
      <c r="O38" s="879">
        <f>Вінник!Q51</f>
        <v>10.5</v>
      </c>
      <c r="P38" s="879">
        <f>Вінник!R51</f>
        <v>0</v>
      </c>
      <c r="Q38" s="378">
        <f>Вінник!S51</f>
        <v>0</v>
      </c>
      <c r="R38" s="378">
        <f>Вінник!T51</f>
        <v>160</v>
      </c>
      <c r="S38" s="378">
        <f>Вінник!U51</f>
        <v>18</v>
      </c>
      <c r="T38" s="378">
        <f>Вінник!V51</f>
        <v>0</v>
      </c>
      <c r="U38" s="378">
        <f>Вінник!W51</f>
        <v>0</v>
      </c>
      <c r="V38" s="378">
        <f>Вінник!X51</f>
        <v>0</v>
      </c>
      <c r="W38" s="378">
        <f>Вінник!Y51</f>
        <v>0</v>
      </c>
      <c r="X38" s="378">
        <f>Вінник!Z51</f>
        <v>0</v>
      </c>
      <c r="Y38" s="378">
        <f>Вінник!AA51</f>
        <v>0</v>
      </c>
      <c r="Z38" s="378">
        <f>Вінник!AB51</f>
        <v>0</v>
      </c>
      <c r="AA38" s="378"/>
      <c r="AB38" s="1037">
        <f>SUM(I38:Z38)</f>
        <v>408.5</v>
      </c>
      <c r="AC38" s="1037"/>
      <c r="AD38" s="1069" t="s">
        <v>383</v>
      </c>
      <c r="AF38" s="1076"/>
      <c r="AG38" s="1078"/>
      <c r="AH38" s="1076"/>
      <c r="AJ38" s="1076"/>
    </row>
    <row r="39" spans="1:37" s="1079" customFormat="1" ht="50.25" customHeight="1" x14ac:dyDescent="0.35">
      <c r="A39" s="1160"/>
      <c r="B39" s="1158"/>
      <c r="C39" s="1159"/>
      <c r="D39" s="990">
        <v>1</v>
      </c>
      <c r="E39" s="799" t="s">
        <v>47</v>
      </c>
      <c r="F39" s="413"/>
      <c r="G39" s="413"/>
      <c r="H39" s="1074"/>
      <c r="I39" s="378">
        <f>Вінник!K53</f>
        <v>130</v>
      </c>
      <c r="J39" s="378">
        <f>Вінник!L53</f>
        <v>126</v>
      </c>
      <c r="K39" s="378">
        <f>Вінник!M53</f>
        <v>118</v>
      </c>
      <c r="L39" s="378">
        <f>Вінник!N53</f>
        <v>19</v>
      </c>
      <c r="M39" s="378">
        <f>Вінник!O53</f>
        <v>6</v>
      </c>
      <c r="N39" s="879">
        <f>Вінник!P53</f>
        <v>1.5</v>
      </c>
      <c r="O39" s="879">
        <f>Вінник!Q53</f>
        <v>10.5</v>
      </c>
      <c r="P39" s="879">
        <f>Вінник!R53</f>
        <v>0</v>
      </c>
      <c r="Q39" s="378">
        <f>Вінник!S53</f>
        <v>0</v>
      </c>
      <c r="R39" s="378">
        <f>Вінник!T53</f>
        <v>160</v>
      </c>
      <c r="S39" s="378">
        <f>Вінник!U53</f>
        <v>25</v>
      </c>
      <c r="T39" s="378">
        <f>Вінник!V53</f>
        <v>0</v>
      </c>
      <c r="U39" s="378">
        <f>Вінник!W53</f>
        <v>0</v>
      </c>
      <c r="V39" s="378">
        <f>Вінник!X53</f>
        <v>0</v>
      </c>
      <c r="W39" s="378">
        <f>Вінник!Y53</f>
        <v>0</v>
      </c>
      <c r="X39" s="378">
        <f>Вінник!Z53</f>
        <v>0</v>
      </c>
      <c r="Y39" s="378">
        <f>Вінник!AA53</f>
        <v>0</v>
      </c>
      <c r="Z39" s="378">
        <f>Вінник!AB53</f>
        <v>0</v>
      </c>
      <c r="AA39" s="378"/>
      <c r="AB39" s="1037">
        <f>SUM(I39:Z39)</f>
        <v>596</v>
      </c>
      <c r="AC39" s="1037"/>
      <c r="AD39" s="1069" t="s">
        <v>383</v>
      </c>
      <c r="AF39" s="1076"/>
      <c r="AG39" s="1078"/>
      <c r="AH39" s="1076"/>
      <c r="AJ39" s="1076"/>
    </row>
    <row r="40" spans="1:37" s="1075" customFormat="1" ht="50.25" customHeight="1" x14ac:dyDescent="0.35">
      <c r="A40" s="1160">
        <v>11</v>
      </c>
      <c r="B40" s="1183" t="s">
        <v>70</v>
      </c>
      <c r="C40" s="1182" t="s">
        <v>129</v>
      </c>
      <c r="D40" s="990">
        <v>0.5</v>
      </c>
      <c r="E40" s="411" t="s">
        <v>33</v>
      </c>
      <c r="F40" s="413"/>
      <c r="G40" s="413"/>
      <c r="H40" s="1074"/>
      <c r="I40" s="378">
        <f>Останіна!K20</f>
        <v>40</v>
      </c>
      <c r="J40" s="378">
        <f>Останіна!L20</f>
        <v>72</v>
      </c>
      <c r="K40" s="378">
        <f>Останіна!M20</f>
        <v>0</v>
      </c>
      <c r="L40" s="378">
        <f>Останіна!N20</f>
        <v>14</v>
      </c>
      <c r="M40" s="378">
        <f>Останіна!O20</f>
        <v>3</v>
      </c>
      <c r="N40" s="378">
        <f>Останіна!P20</f>
        <v>0</v>
      </c>
      <c r="O40" s="378">
        <f>Останіна!Q20</f>
        <v>42</v>
      </c>
      <c r="P40" s="378">
        <f>Останіна!R20</f>
        <v>0</v>
      </c>
      <c r="Q40" s="378">
        <f>Останіна!S20</f>
        <v>0</v>
      </c>
      <c r="R40" s="378">
        <f>Останіна!T20</f>
        <v>0</v>
      </c>
      <c r="S40" s="378">
        <f>Останіна!U20</f>
        <v>7</v>
      </c>
      <c r="T40" s="378">
        <f>Останіна!V20</f>
        <v>0</v>
      </c>
      <c r="U40" s="378">
        <f>Останіна!W20</f>
        <v>0</v>
      </c>
      <c r="V40" s="378">
        <f>Останіна!X20</f>
        <v>0</v>
      </c>
      <c r="W40" s="378">
        <f>Останіна!Y20</f>
        <v>0</v>
      </c>
      <c r="X40" s="378">
        <f>Останіна!Z20</f>
        <v>0</v>
      </c>
      <c r="Y40" s="378">
        <f>Останіна!AA20</f>
        <v>0</v>
      </c>
      <c r="Z40" s="378">
        <f>Останіна!AB20</f>
        <v>0</v>
      </c>
      <c r="AA40" s="378"/>
      <c r="AB40" s="455">
        <f t="shared" si="0"/>
        <v>178</v>
      </c>
      <c r="AC40" s="455"/>
      <c r="AD40" s="1069" t="s">
        <v>383</v>
      </c>
      <c r="AF40" s="1076"/>
      <c r="AG40" s="1076"/>
      <c r="AH40" s="1076"/>
      <c r="AI40" s="1076"/>
      <c r="AJ40" s="1078"/>
    </row>
    <row r="41" spans="1:37" s="1075" customFormat="1" ht="50.25" customHeight="1" x14ac:dyDescent="0.35">
      <c r="A41" s="1160"/>
      <c r="B41" s="1183"/>
      <c r="C41" s="1182"/>
      <c r="D41" s="990">
        <v>0.5</v>
      </c>
      <c r="E41" s="411" t="s">
        <v>4</v>
      </c>
      <c r="F41" s="413"/>
      <c r="G41" s="413"/>
      <c r="H41" s="1074"/>
      <c r="I41" s="378">
        <f>Останіна!K49</f>
        <v>48</v>
      </c>
      <c r="J41" s="378">
        <f>Останіна!L49</f>
        <v>40</v>
      </c>
      <c r="K41" s="378">
        <f>Останіна!M49</f>
        <v>0</v>
      </c>
      <c r="L41" s="378">
        <f>Останіна!N49</f>
        <v>2</v>
      </c>
      <c r="M41" s="378">
        <f>Останіна!O49</f>
        <v>1</v>
      </c>
      <c r="N41" s="378">
        <f>Останіна!P49</f>
        <v>0</v>
      </c>
      <c r="O41" s="378">
        <f>Останіна!Q49</f>
        <v>13</v>
      </c>
      <c r="P41" s="378">
        <f>Останіна!R49</f>
        <v>10.5</v>
      </c>
      <c r="Q41" s="378">
        <f>Останіна!S49</f>
        <v>0</v>
      </c>
      <c r="R41" s="378">
        <f>Останіна!T49</f>
        <v>0</v>
      </c>
      <c r="S41" s="378">
        <f>Останіна!U49</f>
        <v>1</v>
      </c>
      <c r="T41" s="378">
        <f>Останіна!V49</f>
        <v>0</v>
      </c>
      <c r="U41" s="378">
        <f>Останіна!W49</f>
        <v>0</v>
      </c>
      <c r="V41" s="378">
        <f>Останіна!X49</f>
        <v>0</v>
      </c>
      <c r="W41" s="378">
        <f>Останіна!Y49</f>
        <v>0</v>
      </c>
      <c r="X41" s="378">
        <f>Останіна!Z49</f>
        <v>0</v>
      </c>
      <c r="Y41" s="378">
        <f>Останіна!AA49</f>
        <v>0</v>
      </c>
      <c r="Z41" s="378">
        <f>Останіна!AB49</f>
        <v>0</v>
      </c>
      <c r="AA41" s="378"/>
      <c r="AB41" s="455">
        <f t="shared" si="0"/>
        <v>115.5</v>
      </c>
      <c r="AC41" s="455"/>
      <c r="AD41" s="1069" t="s">
        <v>383</v>
      </c>
      <c r="AF41" s="1076"/>
      <c r="AG41" s="1076"/>
      <c r="AH41" s="1076"/>
      <c r="AI41" s="1076"/>
      <c r="AJ41" s="1078"/>
    </row>
    <row r="42" spans="1:37" s="1075" customFormat="1" ht="50.25" customHeight="1" x14ac:dyDescent="0.35">
      <c r="A42" s="1160"/>
      <c r="B42" s="1183"/>
      <c r="C42" s="1182"/>
      <c r="D42" s="990">
        <v>0.5</v>
      </c>
      <c r="E42" s="799" t="s">
        <v>47</v>
      </c>
      <c r="F42" s="413"/>
      <c r="G42" s="413"/>
      <c r="H42" s="1074"/>
      <c r="I42" s="378">
        <f>Останіна!K51</f>
        <v>88</v>
      </c>
      <c r="J42" s="378">
        <f>Останіна!L51</f>
        <v>112</v>
      </c>
      <c r="K42" s="378">
        <f>Останіна!M51</f>
        <v>0</v>
      </c>
      <c r="L42" s="378">
        <f>Останіна!N51</f>
        <v>16</v>
      </c>
      <c r="M42" s="378">
        <f>Останіна!O51</f>
        <v>4</v>
      </c>
      <c r="N42" s="378">
        <f>Останіна!P51</f>
        <v>0</v>
      </c>
      <c r="O42" s="378">
        <f>Останіна!Q51</f>
        <v>55</v>
      </c>
      <c r="P42" s="378">
        <f>Останіна!R51</f>
        <v>10.5</v>
      </c>
      <c r="Q42" s="378">
        <f>Останіна!S51</f>
        <v>0</v>
      </c>
      <c r="R42" s="378">
        <f>Останіна!T51</f>
        <v>0</v>
      </c>
      <c r="S42" s="378">
        <f>Останіна!U51</f>
        <v>8</v>
      </c>
      <c r="T42" s="378">
        <f>Останіна!V51</f>
        <v>0</v>
      </c>
      <c r="U42" s="378">
        <f>Останіна!W51</f>
        <v>0</v>
      </c>
      <c r="V42" s="378">
        <f>Останіна!X51</f>
        <v>0</v>
      </c>
      <c r="W42" s="378">
        <f>Останіна!Y51</f>
        <v>0</v>
      </c>
      <c r="X42" s="378">
        <f>Останіна!Z51</f>
        <v>0</v>
      </c>
      <c r="Y42" s="378">
        <f>Останіна!AA51</f>
        <v>0</v>
      </c>
      <c r="Z42" s="378">
        <f>Останіна!AB51</f>
        <v>0</v>
      </c>
      <c r="AA42" s="378"/>
      <c r="AB42" s="455">
        <f t="shared" si="0"/>
        <v>293.5</v>
      </c>
      <c r="AC42" s="455"/>
      <c r="AD42" s="1069" t="s">
        <v>383</v>
      </c>
      <c r="AF42" s="1076"/>
      <c r="AG42" s="1076"/>
      <c r="AH42" s="1076"/>
      <c r="AI42" s="1078"/>
      <c r="AJ42" s="1078"/>
    </row>
    <row r="43" spans="1:37" s="1075" customFormat="1" ht="50.25" customHeight="1" x14ac:dyDescent="0.35">
      <c r="A43" s="1160">
        <v>12</v>
      </c>
      <c r="B43" s="1158" t="s">
        <v>83</v>
      </c>
      <c r="C43" s="1159" t="s">
        <v>128</v>
      </c>
      <c r="D43" s="990">
        <v>1</v>
      </c>
      <c r="E43" s="411" t="s">
        <v>33</v>
      </c>
      <c r="F43" s="413"/>
      <c r="G43" s="413"/>
      <c r="H43" s="1074"/>
      <c r="I43" s="378">
        <f>Снісар!K21</f>
        <v>31.99</v>
      </c>
      <c r="J43" s="378">
        <f>Снісар!L21</f>
        <v>0</v>
      </c>
      <c r="K43" s="378">
        <f>Снісар!M21</f>
        <v>160</v>
      </c>
      <c r="L43" s="378">
        <f>Снісар!N21</f>
        <v>18</v>
      </c>
      <c r="M43" s="378">
        <f>Снісар!O21</f>
        <v>5</v>
      </c>
      <c r="N43" s="378">
        <f>Снісар!P21</f>
        <v>0</v>
      </c>
      <c r="O43" s="378">
        <f>Снісар!Q21</f>
        <v>42</v>
      </c>
      <c r="P43" s="378">
        <f>Снісар!R21</f>
        <v>0</v>
      </c>
      <c r="Q43" s="378">
        <f>Снісар!S21</f>
        <v>0</v>
      </c>
      <c r="R43" s="378">
        <f>Снісар!T21</f>
        <v>0</v>
      </c>
      <c r="S43" s="378">
        <f>Снісар!U21</f>
        <v>8</v>
      </c>
      <c r="T43" s="378">
        <f>Снісар!V21</f>
        <v>0</v>
      </c>
      <c r="U43" s="378">
        <f>Снісар!W21</f>
        <v>0</v>
      </c>
      <c r="V43" s="378">
        <f>Снісар!X21</f>
        <v>0</v>
      </c>
      <c r="W43" s="378">
        <f>Снісар!Y21</f>
        <v>0</v>
      </c>
      <c r="X43" s="378">
        <f>Снісар!Z21</f>
        <v>0</v>
      </c>
      <c r="Y43" s="378">
        <f>Снісар!AA21</f>
        <v>0</v>
      </c>
      <c r="Z43" s="378">
        <f>Снісар!AB21</f>
        <v>0</v>
      </c>
      <c r="AA43" s="378"/>
      <c r="AB43" s="455">
        <f>SUM(I43:Z43)</f>
        <v>264.99</v>
      </c>
      <c r="AC43" s="455"/>
      <c r="AD43" s="1069" t="s">
        <v>383</v>
      </c>
      <c r="AF43" s="1076"/>
      <c r="AG43" s="1076"/>
      <c r="AH43" s="1076"/>
      <c r="AI43" s="1076"/>
      <c r="AJ43" s="1076"/>
    </row>
    <row r="44" spans="1:37" s="1075" customFormat="1" ht="50.25" customHeight="1" x14ac:dyDescent="0.35">
      <c r="A44" s="1160"/>
      <c r="B44" s="1158"/>
      <c r="C44" s="1159"/>
      <c r="D44" s="990">
        <v>1</v>
      </c>
      <c r="E44" s="411" t="s">
        <v>4</v>
      </c>
      <c r="F44" s="413"/>
      <c r="G44" s="413"/>
      <c r="H44" s="1074"/>
      <c r="I44" s="378">
        <f>Снісар!K43</f>
        <v>52</v>
      </c>
      <c r="J44" s="378">
        <f>Снісар!L43</f>
        <v>0</v>
      </c>
      <c r="K44" s="378">
        <f>Снісар!M43</f>
        <v>156</v>
      </c>
      <c r="L44" s="378">
        <f>Снісар!N43</f>
        <v>20</v>
      </c>
      <c r="M44" s="378">
        <f>Снісар!O43</f>
        <v>4</v>
      </c>
      <c r="N44" s="378">
        <f>Снісар!P43</f>
        <v>0</v>
      </c>
      <c r="O44" s="378">
        <f>Снісар!Q43</f>
        <v>0</v>
      </c>
      <c r="P44" s="378">
        <f>Снісар!R43</f>
        <v>0</v>
      </c>
      <c r="Q44" s="378">
        <f>Снісар!S43</f>
        <v>0</v>
      </c>
      <c r="R44" s="378">
        <f>Снісар!T43</f>
        <v>0</v>
      </c>
      <c r="S44" s="378">
        <f>Снісар!U43</f>
        <v>3</v>
      </c>
      <c r="T44" s="378">
        <f>Снісар!V43</f>
        <v>0</v>
      </c>
      <c r="U44" s="378">
        <f>Снісар!W43</f>
        <v>0</v>
      </c>
      <c r="V44" s="378">
        <f>Снісар!X43</f>
        <v>0</v>
      </c>
      <c r="W44" s="378">
        <f>Снісар!Y43</f>
        <v>0</v>
      </c>
      <c r="X44" s="378">
        <f>Снісар!Z43</f>
        <v>0</v>
      </c>
      <c r="Y44" s="378">
        <f>Снісар!AA43</f>
        <v>0</v>
      </c>
      <c r="Z44" s="378">
        <f>Снісар!AB43</f>
        <v>0</v>
      </c>
      <c r="AA44" s="378"/>
      <c r="AB44" s="455">
        <f>SUM(I44:Z44)</f>
        <v>235</v>
      </c>
      <c r="AC44" s="455"/>
      <c r="AD44" s="1069" t="s">
        <v>383</v>
      </c>
      <c r="AF44" s="1076"/>
      <c r="AG44" s="1076"/>
      <c r="AH44" s="1076"/>
      <c r="AI44" s="1076"/>
      <c r="AJ44" s="1076"/>
    </row>
    <row r="45" spans="1:37" s="1075" customFormat="1" ht="50.25" customHeight="1" x14ac:dyDescent="0.35">
      <c r="A45" s="1160"/>
      <c r="B45" s="1158"/>
      <c r="C45" s="1159"/>
      <c r="D45" s="990">
        <v>1</v>
      </c>
      <c r="E45" s="799" t="s">
        <v>47</v>
      </c>
      <c r="F45" s="413"/>
      <c r="G45" s="413"/>
      <c r="H45" s="1074"/>
      <c r="I45" s="378">
        <f>Снісар!K45</f>
        <v>83.99</v>
      </c>
      <c r="J45" s="378">
        <f>Снісар!L45</f>
        <v>0</v>
      </c>
      <c r="K45" s="378">
        <f>Снісар!M45</f>
        <v>316</v>
      </c>
      <c r="L45" s="378">
        <f>Снісар!N45</f>
        <v>38</v>
      </c>
      <c r="M45" s="378">
        <f>Снісар!O45</f>
        <v>9</v>
      </c>
      <c r="N45" s="378">
        <f>Снісар!P45</f>
        <v>0</v>
      </c>
      <c r="O45" s="378">
        <f>Снісар!Q45</f>
        <v>42</v>
      </c>
      <c r="P45" s="378">
        <f>Снісар!R45</f>
        <v>0</v>
      </c>
      <c r="Q45" s="378">
        <f>Снісар!S45</f>
        <v>0</v>
      </c>
      <c r="R45" s="378">
        <f>Снісар!T45</f>
        <v>0</v>
      </c>
      <c r="S45" s="378">
        <f>Снісар!U45</f>
        <v>11</v>
      </c>
      <c r="T45" s="378">
        <f>Снісар!V45</f>
        <v>0</v>
      </c>
      <c r="U45" s="378">
        <f>Снісар!W45</f>
        <v>0</v>
      </c>
      <c r="V45" s="378">
        <f>Снісар!X45</f>
        <v>0</v>
      </c>
      <c r="W45" s="378">
        <f>Снісар!Y45</f>
        <v>0</v>
      </c>
      <c r="X45" s="378">
        <f>Снісар!Z45</f>
        <v>0</v>
      </c>
      <c r="Y45" s="378">
        <f>Снісар!AA45</f>
        <v>0</v>
      </c>
      <c r="Z45" s="378">
        <f>Снісар!AB45</f>
        <v>0</v>
      </c>
      <c r="AA45" s="378"/>
      <c r="AB45" s="455">
        <f>SUM(I45:Z45)</f>
        <v>499.99</v>
      </c>
      <c r="AC45" s="455"/>
      <c r="AD45" s="1069" t="s">
        <v>383</v>
      </c>
      <c r="AF45" s="1076"/>
      <c r="AG45" s="1076"/>
      <c r="AH45" s="1076"/>
      <c r="AI45" s="1078"/>
      <c r="AJ45" s="1078"/>
      <c r="AK45" s="1079"/>
    </row>
    <row r="46" spans="1:37" s="1075" customFormat="1" ht="50.25" customHeight="1" x14ac:dyDescent="0.35">
      <c r="A46" s="1160">
        <v>13</v>
      </c>
      <c r="B46" s="1158" t="s">
        <v>130</v>
      </c>
      <c r="C46" s="1159" t="s">
        <v>345</v>
      </c>
      <c r="D46" s="990">
        <v>0.5</v>
      </c>
      <c r="E46" s="411" t="s">
        <v>33</v>
      </c>
      <c r="F46" s="413"/>
      <c r="G46" s="413"/>
      <c r="H46" s="1074"/>
      <c r="I46" s="378">
        <f>Фаузи!K22</f>
        <v>54</v>
      </c>
      <c r="J46" s="378">
        <f>Фаузи!L22</f>
        <v>42</v>
      </c>
      <c r="K46" s="378">
        <f>Фаузи!M22</f>
        <v>0</v>
      </c>
      <c r="L46" s="378">
        <f>Фаузи!N22</f>
        <v>10</v>
      </c>
      <c r="M46" s="378">
        <f>Фаузи!O22</f>
        <v>4.5</v>
      </c>
      <c r="N46" s="378">
        <f>Фаузи!P22</f>
        <v>0</v>
      </c>
      <c r="O46" s="378">
        <f>Фаузи!Q22</f>
        <v>21</v>
      </c>
      <c r="P46" s="378">
        <f>Фаузи!R22</f>
        <v>0</v>
      </c>
      <c r="Q46" s="378">
        <f>Фаузи!S22</f>
        <v>0</v>
      </c>
      <c r="R46" s="378">
        <f>Фаузи!T22</f>
        <v>0</v>
      </c>
      <c r="S46" s="378">
        <f>Фаузи!U22</f>
        <v>5</v>
      </c>
      <c r="T46" s="378">
        <f>Фаузи!V22</f>
        <v>0</v>
      </c>
      <c r="U46" s="378">
        <f>Фаузи!W22</f>
        <v>0</v>
      </c>
      <c r="V46" s="378">
        <f>Фаузи!X22</f>
        <v>0</v>
      </c>
      <c r="W46" s="378">
        <f>Фаузи!Y22</f>
        <v>0</v>
      </c>
      <c r="X46" s="378">
        <f>Фаузи!Z22</f>
        <v>0</v>
      </c>
      <c r="Y46" s="378">
        <f>Фаузи!AA22</f>
        <v>0</v>
      </c>
      <c r="Z46" s="378">
        <f>Фаузи!AB22</f>
        <v>0</v>
      </c>
      <c r="AA46" s="378"/>
      <c r="AB46" s="1037">
        <f t="shared" si="0"/>
        <v>136.5</v>
      </c>
      <c r="AC46" s="1043" t="s">
        <v>368</v>
      </c>
      <c r="AD46" s="1069" t="s">
        <v>383</v>
      </c>
      <c r="AF46" s="1076"/>
      <c r="AG46" s="1076"/>
      <c r="AH46" s="1076"/>
      <c r="AI46" s="1076"/>
      <c r="AJ46" s="1076"/>
    </row>
    <row r="47" spans="1:37" s="1075" customFormat="1" ht="50.25" customHeight="1" x14ac:dyDescent="0.35">
      <c r="A47" s="1160"/>
      <c r="B47" s="1158"/>
      <c r="C47" s="1159"/>
      <c r="D47" s="1020">
        <v>0</v>
      </c>
      <c r="E47" s="411" t="s">
        <v>4</v>
      </c>
      <c r="F47" s="413"/>
      <c r="G47" s="413"/>
      <c r="H47" s="1074"/>
      <c r="I47" s="378">
        <f>Фаузи!K41</f>
        <v>0</v>
      </c>
      <c r="J47" s="378">
        <f>Фаузи!L41</f>
        <v>0</v>
      </c>
      <c r="K47" s="378">
        <f>Фаузи!M41</f>
        <v>0</v>
      </c>
      <c r="L47" s="378">
        <f>Фаузи!N41</f>
        <v>0</v>
      </c>
      <c r="M47" s="378">
        <f>Фаузи!O41</f>
        <v>0</v>
      </c>
      <c r="N47" s="378">
        <f>Фаузи!P41</f>
        <v>0</v>
      </c>
      <c r="O47" s="378">
        <f>Фаузи!Q41</f>
        <v>0</v>
      </c>
      <c r="P47" s="378">
        <f>Фаузи!R41</f>
        <v>0</v>
      </c>
      <c r="Q47" s="378">
        <f>Фаузи!S41</f>
        <v>0</v>
      </c>
      <c r="R47" s="378">
        <f>Фаузи!T41</f>
        <v>0</v>
      </c>
      <c r="S47" s="378">
        <f>Фаузи!U41</f>
        <v>0</v>
      </c>
      <c r="T47" s="378">
        <f>Фаузи!V41</f>
        <v>0</v>
      </c>
      <c r="U47" s="378">
        <f>Фаузи!W41</f>
        <v>0</v>
      </c>
      <c r="V47" s="378">
        <f>Фаузи!X41</f>
        <v>0</v>
      </c>
      <c r="W47" s="378">
        <f>Фаузи!Y41</f>
        <v>0</v>
      </c>
      <c r="X47" s="378">
        <f>Фаузи!Z41</f>
        <v>0</v>
      </c>
      <c r="Y47" s="378">
        <f>Фаузи!AA41</f>
        <v>0</v>
      </c>
      <c r="Z47" s="378">
        <f>Фаузи!AB41</f>
        <v>0</v>
      </c>
      <c r="AA47" s="378"/>
      <c r="AB47" s="1037">
        <f t="shared" si="0"/>
        <v>0</v>
      </c>
      <c r="AC47" s="1037"/>
      <c r="AD47" s="1069" t="s">
        <v>383</v>
      </c>
      <c r="AF47" s="1076"/>
      <c r="AG47" s="1076"/>
      <c r="AH47" s="1076"/>
      <c r="AI47" s="1076"/>
      <c r="AJ47" s="1076"/>
    </row>
    <row r="48" spans="1:37" s="1075" customFormat="1" ht="50.25" customHeight="1" x14ac:dyDescent="0.35">
      <c r="A48" s="1160"/>
      <c r="B48" s="1158"/>
      <c r="C48" s="1159"/>
      <c r="D48" s="990">
        <v>0.25</v>
      </c>
      <c r="E48" s="799" t="s">
        <v>47</v>
      </c>
      <c r="F48" s="413"/>
      <c r="G48" s="413"/>
      <c r="H48" s="1074"/>
      <c r="I48" s="378">
        <f>Фаузи!K43</f>
        <v>54</v>
      </c>
      <c r="J48" s="378">
        <f>Фаузи!L43</f>
        <v>42</v>
      </c>
      <c r="K48" s="378">
        <f>Фаузи!M43</f>
        <v>0</v>
      </c>
      <c r="L48" s="378">
        <f>Фаузи!N43</f>
        <v>10</v>
      </c>
      <c r="M48" s="378">
        <f>Фаузи!O43</f>
        <v>4.5</v>
      </c>
      <c r="N48" s="378">
        <f>Фаузи!P43</f>
        <v>0</v>
      </c>
      <c r="O48" s="378">
        <f>Фаузи!Q43</f>
        <v>21</v>
      </c>
      <c r="P48" s="378">
        <f>Фаузи!R43</f>
        <v>0</v>
      </c>
      <c r="Q48" s="378">
        <f>Фаузи!S43</f>
        <v>0</v>
      </c>
      <c r="R48" s="378">
        <f>Фаузи!T43</f>
        <v>0</v>
      </c>
      <c r="S48" s="378">
        <f>Фаузи!U43</f>
        <v>5</v>
      </c>
      <c r="T48" s="378">
        <f>Фаузи!V43</f>
        <v>0</v>
      </c>
      <c r="U48" s="378">
        <f>Фаузи!W43</f>
        <v>0</v>
      </c>
      <c r="V48" s="378">
        <f>Фаузи!X43</f>
        <v>0</v>
      </c>
      <c r="W48" s="378">
        <f>Фаузи!Y43</f>
        <v>0</v>
      </c>
      <c r="X48" s="378">
        <f>Фаузи!Z43</f>
        <v>0</v>
      </c>
      <c r="Y48" s="378">
        <f>Фаузи!AA43</f>
        <v>0</v>
      </c>
      <c r="Z48" s="378">
        <f>Фаузи!AB43</f>
        <v>0</v>
      </c>
      <c r="AA48" s="378"/>
      <c r="AB48" s="1037">
        <f t="shared" si="0"/>
        <v>136.5</v>
      </c>
      <c r="AC48" s="1037"/>
      <c r="AD48" s="1069" t="s">
        <v>383</v>
      </c>
      <c r="AF48" s="1076"/>
      <c r="AG48" s="1076"/>
      <c r="AH48" s="1076"/>
      <c r="AI48" s="1078"/>
      <c r="AJ48" s="1078"/>
    </row>
    <row r="49" spans="1:36" s="1075" customFormat="1" ht="50.25" customHeight="1" x14ac:dyDescent="0.35">
      <c r="A49" s="1160">
        <v>14</v>
      </c>
      <c r="B49" s="1158" t="s">
        <v>84</v>
      </c>
      <c r="C49" s="1159" t="s">
        <v>112</v>
      </c>
      <c r="D49" s="990">
        <v>0.5</v>
      </c>
      <c r="E49" s="411" t="s">
        <v>33</v>
      </c>
      <c r="F49" s="413"/>
      <c r="G49" s="413"/>
      <c r="H49" s="1074"/>
      <c r="I49" s="378">
        <f>Шендрик!K24</f>
        <v>49.997</v>
      </c>
      <c r="J49" s="378">
        <f>Шендрик!L24</f>
        <v>74</v>
      </c>
      <c r="K49" s="378">
        <f>Шендрик!M24</f>
        <v>0</v>
      </c>
      <c r="L49" s="378">
        <f>Шендрик!N24</f>
        <v>16</v>
      </c>
      <c r="M49" s="378">
        <f>Шендрик!O24</f>
        <v>5</v>
      </c>
      <c r="N49" s="879">
        <f>Шендрик!P24</f>
        <v>2.5</v>
      </c>
      <c r="O49" s="378">
        <f>Шендрик!Q24</f>
        <v>21</v>
      </c>
      <c r="P49" s="378">
        <f>Шендрик!R24</f>
        <v>0</v>
      </c>
      <c r="Q49" s="378">
        <f>Шендрик!S24</f>
        <v>0</v>
      </c>
      <c r="R49" s="378">
        <f>Шендрик!T24</f>
        <v>0</v>
      </c>
      <c r="S49" s="378">
        <f>Шендрик!U24</f>
        <v>6</v>
      </c>
      <c r="T49" s="378">
        <f>Шендрик!V24</f>
        <v>0</v>
      </c>
      <c r="U49" s="378">
        <f>Шендрик!W24</f>
        <v>0</v>
      </c>
      <c r="V49" s="378">
        <f>Шендрик!X24</f>
        <v>0</v>
      </c>
      <c r="W49" s="378">
        <f>Шендрик!Y24</f>
        <v>0</v>
      </c>
      <c r="X49" s="378">
        <f>Шендрик!Z24</f>
        <v>0</v>
      </c>
      <c r="Y49" s="378">
        <f>Шендрик!AA24</f>
        <v>0</v>
      </c>
      <c r="Z49" s="378">
        <f>Шендрик!AB24</f>
        <v>0</v>
      </c>
      <c r="AA49" s="378"/>
      <c r="AB49" s="1037">
        <f t="shared" si="0"/>
        <v>174.49700000000001</v>
      </c>
      <c r="AC49" s="1037"/>
      <c r="AD49" s="1069" t="s">
        <v>383</v>
      </c>
      <c r="AF49" s="1076"/>
      <c r="AG49" s="1076"/>
      <c r="AH49" s="1076"/>
      <c r="AI49" s="1076"/>
      <c r="AJ49" s="1076"/>
    </row>
    <row r="50" spans="1:36" s="1075" customFormat="1" ht="50.25" customHeight="1" x14ac:dyDescent="0.35">
      <c r="A50" s="1160"/>
      <c r="B50" s="1158"/>
      <c r="C50" s="1159"/>
      <c r="D50" s="990">
        <v>0.5</v>
      </c>
      <c r="E50" s="411" t="s">
        <v>4</v>
      </c>
      <c r="F50" s="413"/>
      <c r="G50" s="413"/>
      <c r="H50" s="1074"/>
      <c r="I50" s="378">
        <f>Шендрик!K49</f>
        <v>56</v>
      </c>
      <c r="J50" s="378">
        <f>Шендрик!L49</f>
        <v>60</v>
      </c>
      <c r="K50" s="378">
        <f>Шендрик!M49</f>
        <v>0</v>
      </c>
      <c r="L50" s="378">
        <f>Шендрик!N49</f>
        <v>4</v>
      </c>
      <c r="M50" s="378">
        <f>Шендрик!O49</f>
        <v>2</v>
      </c>
      <c r="N50" s="378">
        <f>Шендрик!P49</f>
        <v>0</v>
      </c>
      <c r="O50" s="378">
        <f>Шендрик!Q49</f>
        <v>0</v>
      </c>
      <c r="P50" s="378">
        <f>Шендрик!R49</f>
        <v>0</v>
      </c>
      <c r="Q50" s="378">
        <f>Шендрик!S49</f>
        <v>0</v>
      </c>
      <c r="R50" s="378">
        <f>Шендрик!T49</f>
        <v>0</v>
      </c>
      <c r="S50" s="378">
        <f>Шендрик!U49</f>
        <v>3</v>
      </c>
      <c r="T50" s="378">
        <f>Шендрик!V49</f>
        <v>0</v>
      </c>
      <c r="U50" s="378">
        <f>Шендрик!W49</f>
        <v>0</v>
      </c>
      <c r="V50" s="378">
        <f>Шендрик!X49</f>
        <v>0</v>
      </c>
      <c r="W50" s="378">
        <f>Шендрик!Y49</f>
        <v>0</v>
      </c>
      <c r="X50" s="378">
        <f>Шендрик!Z49</f>
        <v>0</v>
      </c>
      <c r="Y50" s="378">
        <f>Шендрик!AA49</f>
        <v>0</v>
      </c>
      <c r="Z50" s="378">
        <f>Шендрик!AB49</f>
        <v>0</v>
      </c>
      <c r="AA50" s="378"/>
      <c r="AB50" s="1037">
        <f t="shared" si="0"/>
        <v>125</v>
      </c>
      <c r="AC50" s="1037"/>
      <c r="AD50" s="1069" t="s">
        <v>383</v>
      </c>
      <c r="AF50" s="1076"/>
      <c r="AG50" s="1076"/>
      <c r="AH50" s="1076"/>
      <c r="AI50" s="1076"/>
      <c r="AJ50" s="1076"/>
    </row>
    <row r="51" spans="1:36" s="1075" customFormat="1" ht="50.25" customHeight="1" x14ac:dyDescent="0.35">
      <c r="A51" s="1160"/>
      <c r="B51" s="1158"/>
      <c r="C51" s="1159"/>
      <c r="D51" s="990">
        <v>0.5</v>
      </c>
      <c r="E51" s="799" t="s">
        <v>47</v>
      </c>
      <c r="F51" s="413"/>
      <c r="G51" s="413"/>
      <c r="H51" s="1074"/>
      <c r="I51" s="378">
        <f>Шендрик!K51</f>
        <v>105.997</v>
      </c>
      <c r="J51" s="378">
        <f>Шендрик!L51</f>
        <v>134</v>
      </c>
      <c r="K51" s="378">
        <f>Шендрик!M51</f>
        <v>0</v>
      </c>
      <c r="L51" s="378">
        <f>Шендрик!N51</f>
        <v>20</v>
      </c>
      <c r="M51" s="378">
        <f>Шендрик!O51</f>
        <v>7</v>
      </c>
      <c r="N51" s="378">
        <f>Шендрик!P51</f>
        <v>2.5</v>
      </c>
      <c r="O51" s="378">
        <f>Шендрик!Q51</f>
        <v>21</v>
      </c>
      <c r="P51" s="378">
        <f>Шендрик!R51</f>
        <v>0</v>
      </c>
      <c r="Q51" s="378">
        <f>Шендрик!S51</f>
        <v>0</v>
      </c>
      <c r="R51" s="378">
        <f>Шендрик!T51</f>
        <v>0</v>
      </c>
      <c r="S51" s="378">
        <f>Шендрик!U51</f>
        <v>9</v>
      </c>
      <c r="T51" s="378">
        <f>Шендрик!V51</f>
        <v>0</v>
      </c>
      <c r="U51" s="378">
        <f>Шендрик!W51</f>
        <v>0</v>
      </c>
      <c r="V51" s="378">
        <f>Шендрик!X51</f>
        <v>0</v>
      </c>
      <c r="W51" s="378">
        <f>Шендрик!Y51</f>
        <v>0</v>
      </c>
      <c r="X51" s="378">
        <f>Шендрик!Z51</f>
        <v>0</v>
      </c>
      <c r="Y51" s="378">
        <f>Шендрик!AA51</f>
        <v>0</v>
      </c>
      <c r="Z51" s="378">
        <f>Шендрик!AB51</f>
        <v>0</v>
      </c>
      <c r="AA51" s="378"/>
      <c r="AB51" s="1037">
        <f t="shared" si="0"/>
        <v>299.49700000000001</v>
      </c>
      <c r="AC51" s="1037"/>
      <c r="AD51" s="1069" t="s">
        <v>383</v>
      </c>
      <c r="AF51" s="1076"/>
      <c r="AG51" s="1076"/>
      <c r="AH51" s="1076"/>
      <c r="AI51" s="1078"/>
      <c r="AJ51" s="1078"/>
    </row>
    <row r="52" spans="1:36" s="1079" customFormat="1" ht="50.25" customHeight="1" x14ac:dyDescent="0.35">
      <c r="A52" s="1165"/>
      <c r="B52" s="1157" t="s">
        <v>48</v>
      </c>
      <c r="C52" s="1163"/>
      <c r="D52" s="1021">
        <f>D37+D40+D43+D46+D49</f>
        <v>3.5</v>
      </c>
      <c r="E52" s="453" t="s">
        <v>33</v>
      </c>
      <c r="F52" s="454"/>
      <c r="G52" s="454"/>
      <c r="H52" s="1085"/>
      <c r="I52" s="455">
        <f>I37+I40+I43+I46+I49</f>
        <v>249.98700000000002</v>
      </c>
      <c r="J52" s="455">
        <f t="shared" ref="J52:Z54" si="3">J37+J40+J43+J46+J49</f>
        <v>228</v>
      </c>
      <c r="K52" s="455">
        <f t="shared" si="3"/>
        <v>220</v>
      </c>
      <c r="L52" s="455">
        <f t="shared" si="3"/>
        <v>62</v>
      </c>
      <c r="M52" s="455">
        <f t="shared" si="3"/>
        <v>19.5</v>
      </c>
      <c r="N52" s="455">
        <f t="shared" si="3"/>
        <v>3</v>
      </c>
      <c r="O52" s="455">
        <f t="shared" si="3"/>
        <v>126</v>
      </c>
      <c r="P52" s="455">
        <f t="shared" si="3"/>
        <v>0</v>
      </c>
      <c r="Q52" s="455">
        <f t="shared" si="3"/>
        <v>0</v>
      </c>
      <c r="R52" s="455">
        <f t="shared" si="3"/>
        <v>0</v>
      </c>
      <c r="S52" s="455">
        <f t="shared" si="3"/>
        <v>33</v>
      </c>
      <c r="T52" s="455">
        <f t="shared" si="3"/>
        <v>0</v>
      </c>
      <c r="U52" s="455">
        <f t="shared" si="3"/>
        <v>0</v>
      </c>
      <c r="V52" s="455">
        <f t="shared" si="3"/>
        <v>0</v>
      </c>
      <c r="W52" s="455">
        <f t="shared" si="3"/>
        <v>0</v>
      </c>
      <c r="X52" s="455">
        <f t="shared" si="3"/>
        <v>0</v>
      </c>
      <c r="Y52" s="455">
        <f t="shared" si="3"/>
        <v>0</v>
      </c>
      <c r="Z52" s="455">
        <f t="shared" si="3"/>
        <v>0</v>
      </c>
      <c r="AA52" s="455"/>
      <c r="AB52" s="1037">
        <f t="shared" si="0"/>
        <v>941.48700000000008</v>
      </c>
      <c r="AC52" s="1037"/>
      <c r="AD52" s="1069" t="s">
        <v>383</v>
      </c>
      <c r="AF52" s="1076"/>
      <c r="AG52" s="1078"/>
      <c r="AH52" s="1076"/>
      <c r="AJ52" s="1076"/>
    </row>
    <row r="53" spans="1:36" s="1079" customFormat="1" ht="50.25" customHeight="1" x14ac:dyDescent="0.35">
      <c r="A53" s="1165"/>
      <c r="B53" s="1157"/>
      <c r="C53" s="1163"/>
      <c r="D53" s="1021">
        <f>D37+D40+D43+D49</f>
        <v>3</v>
      </c>
      <c r="E53" s="453" t="s">
        <v>4</v>
      </c>
      <c r="F53" s="454"/>
      <c r="G53" s="454"/>
      <c r="H53" s="1085"/>
      <c r="I53" s="455">
        <f t="shared" ref="I53:X54" si="4">I38+I41+I44+I47+I50</f>
        <v>212</v>
      </c>
      <c r="J53" s="455">
        <f t="shared" si="4"/>
        <v>186</v>
      </c>
      <c r="K53" s="455">
        <f t="shared" si="4"/>
        <v>214</v>
      </c>
      <c r="L53" s="455">
        <f t="shared" si="4"/>
        <v>41</v>
      </c>
      <c r="M53" s="455">
        <f t="shared" si="4"/>
        <v>11</v>
      </c>
      <c r="N53" s="455">
        <f t="shared" si="4"/>
        <v>1</v>
      </c>
      <c r="O53" s="455">
        <f t="shared" si="4"/>
        <v>23.5</v>
      </c>
      <c r="P53" s="455">
        <f t="shared" si="4"/>
        <v>10.5</v>
      </c>
      <c r="Q53" s="455">
        <f t="shared" si="4"/>
        <v>0</v>
      </c>
      <c r="R53" s="455">
        <f t="shared" si="4"/>
        <v>160</v>
      </c>
      <c r="S53" s="455">
        <f t="shared" si="4"/>
        <v>25</v>
      </c>
      <c r="T53" s="455">
        <f t="shared" si="4"/>
        <v>0</v>
      </c>
      <c r="U53" s="455">
        <f t="shared" si="4"/>
        <v>0</v>
      </c>
      <c r="V53" s="455">
        <f t="shared" si="4"/>
        <v>0</v>
      </c>
      <c r="W53" s="455">
        <f t="shared" si="4"/>
        <v>0</v>
      </c>
      <c r="X53" s="455">
        <f t="shared" si="4"/>
        <v>0</v>
      </c>
      <c r="Y53" s="455">
        <f t="shared" si="3"/>
        <v>0</v>
      </c>
      <c r="Z53" s="455">
        <f t="shared" si="3"/>
        <v>0</v>
      </c>
      <c r="AA53" s="455"/>
      <c r="AB53" s="1037">
        <f t="shared" si="0"/>
        <v>884</v>
      </c>
      <c r="AC53" s="1037"/>
      <c r="AD53" s="1069" t="s">
        <v>383</v>
      </c>
      <c r="AF53" s="1076"/>
      <c r="AG53" s="1078"/>
      <c r="AH53" s="1076"/>
      <c r="AJ53" s="1076"/>
    </row>
    <row r="54" spans="1:36" s="1079" customFormat="1" ht="50.25" customHeight="1" x14ac:dyDescent="0.35">
      <c r="A54" s="1165"/>
      <c r="B54" s="1157"/>
      <c r="C54" s="1163"/>
      <c r="D54" s="1021">
        <v>3.25</v>
      </c>
      <c r="E54" s="1040" t="s">
        <v>47</v>
      </c>
      <c r="F54" s="454"/>
      <c r="G54" s="454"/>
      <c r="H54" s="1085"/>
      <c r="I54" s="455">
        <f t="shared" si="4"/>
        <v>461.98700000000002</v>
      </c>
      <c r="J54" s="455">
        <f t="shared" si="3"/>
        <v>414</v>
      </c>
      <c r="K54" s="455">
        <f t="shared" si="3"/>
        <v>434</v>
      </c>
      <c r="L54" s="455">
        <f t="shared" si="3"/>
        <v>103</v>
      </c>
      <c r="M54" s="455">
        <f t="shared" si="3"/>
        <v>30.5</v>
      </c>
      <c r="N54" s="455">
        <f t="shared" si="3"/>
        <v>4</v>
      </c>
      <c r="O54" s="455">
        <f t="shared" si="3"/>
        <v>149.5</v>
      </c>
      <c r="P54" s="455">
        <f t="shared" si="3"/>
        <v>10.5</v>
      </c>
      <c r="Q54" s="455">
        <f t="shared" si="3"/>
        <v>0</v>
      </c>
      <c r="R54" s="455">
        <f t="shared" si="3"/>
        <v>160</v>
      </c>
      <c r="S54" s="455">
        <f t="shared" si="3"/>
        <v>58</v>
      </c>
      <c r="T54" s="455">
        <f t="shared" si="3"/>
        <v>0</v>
      </c>
      <c r="U54" s="455">
        <f t="shared" si="3"/>
        <v>0</v>
      </c>
      <c r="V54" s="455">
        <f t="shared" si="3"/>
        <v>0</v>
      </c>
      <c r="W54" s="455">
        <f t="shared" si="3"/>
        <v>0</v>
      </c>
      <c r="X54" s="455">
        <f t="shared" si="3"/>
        <v>0</v>
      </c>
      <c r="Y54" s="455">
        <f t="shared" si="3"/>
        <v>0</v>
      </c>
      <c r="Z54" s="455">
        <f t="shared" si="3"/>
        <v>0</v>
      </c>
      <c r="AA54" s="455"/>
      <c r="AB54" s="1037">
        <f t="shared" si="0"/>
        <v>1825.4870000000001</v>
      </c>
      <c r="AC54" s="1037"/>
      <c r="AD54" s="1069" t="s">
        <v>383</v>
      </c>
      <c r="AF54" s="1076"/>
      <c r="AG54" s="1078"/>
      <c r="AH54" s="1076"/>
      <c r="AI54" s="1078"/>
      <c r="AJ54" s="1076"/>
    </row>
    <row r="55" spans="1:36" s="1079" customFormat="1" ht="50.25" customHeight="1" x14ac:dyDescent="0.35">
      <c r="A55" s="1166">
        <v>15</v>
      </c>
      <c r="B55" s="1158" t="s">
        <v>314</v>
      </c>
      <c r="C55" s="1169" t="s">
        <v>128</v>
      </c>
      <c r="D55" s="990">
        <v>0.25</v>
      </c>
      <c r="E55" s="411" t="s">
        <v>33</v>
      </c>
      <c r="F55" s="413"/>
      <c r="G55" s="413"/>
      <c r="H55" s="1074"/>
      <c r="I55" s="378">
        <f>Антонюк!K18</f>
        <v>40</v>
      </c>
      <c r="J55" s="378">
        <f>Антонюк!L18</f>
        <v>32</v>
      </c>
      <c r="K55" s="378">
        <f>Антонюк!M18</f>
        <v>0</v>
      </c>
      <c r="L55" s="378">
        <f>Антонюк!N18</f>
        <v>0</v>
      </c>
      <c r="M55" s="378">
        <f>Антонюк!O18</f>
        <v>0</v>
      </c>
      <c r="N55" s="378">
        <f>Антонюк!P18</f>
        <v>0</v>
      </c>
      <c r="O55" s="378">
        <f>Антонюк!Q18</f>
        <v>0</v>
      </c>
      <c r="P55" s="378">
        <f>Антонюк!R18</f>
        <v>0</v>
      </c>
      <c r="Q55" s="378">
        <f>Антонюк!S18</f>
        <v>0</v>
      </c>
      <c r="R55" s="378">
        <f>Антонюк!T18</f>
        <v>0</v>
      </c>
      <c r="S55" s="378">
        <f>Антонюк!U18</f>
        <v>0</v>
      </c>
      <c r="T55" s="378">
        <f>Антонюк!V18</f>
        <v>0</v>
      </c>
      <c r="U55" s="378">
        <f>Антонюк!W18</f>
        <v>0</v>
      </c>
      <c r="V55" s="378">
        <f>Антонюк!X18</f>
        <v>0</v>
      </c>
      <c r="W55" s="378">
        <f>Антонюк!Y18</f>
        <v>0</v>
      </c>
      <c r="X55" s="378">
        <f>Антонюк!Z18</f>
        <v>0</v>
      </c>
      <c r="Y55" s="378">
        <f>Антонюк!AA18</f>
        <v>0</v>
      </c>
      <c r="Z55" s="378">
        <f>Антонюк!AB18</f>
        <v>0</v>
      </c>
      <c r="AA55" s="378"/>
      <c r="AB55" s="455">
        <f t="shared" ref="AB55:AB60" si="5">SUM(I55:Z55)</f>
        <v>72</v>
      </c>
      <c r="AC55" s="1047" t="s">
        <v>369</v>
      </c>
      <c r="AD55" s="1069" t="s">
        <v>383</v>
      </c>
      <c r="AF55" s="1076"/>
      <c r="AG55" s="1078"/>
      <c r="AH55" s="1076"/>
      <c r="AI55" s="1078"/>
      <c r="AJ55" s="1076"/>
    </row>
    <row r="56" spans="1:36" s="1079" customFormat="1" ht="50.25" customHeight="1" x14ac:dyDescent="0.35">
      <c r="A56" s="1166"/>
      <c r="B56" s="1158"/>
      <c r="C56" s="1169"/>
      <c r="D56" s="990">
        <v>0</v>
      </c>
      <c r="E56" s="411" t="s">
        <v>4</v>
      </c>
      <c r="F56" s="413"/>
      <c r="G56" s="413"/>
      <c r="H56" s="1074"/>
      <c r="I56" s="378">
        <f>Антонюк!K36</f>
        <v>0</v>
      </c>
      <c r="J56" s="378">
        <f>Антонюк!L36</f>
        <v>0</v>
      </c>
      <c r="K56" s="378">
        <f>Антонюк!M36</f>
        <v>0</v>
      </c>
      <c r="L56" s="378">
        <f>Антонюк!N36</f>
        <v>0</v>
      </c>
      <c r="M56" s="378">
        <f>Антонюк!O36</f>
        <v>0</v>
      </c>
      <c r="N56" s="378">
        <f>Антонюк!P36</f>
        <v>0</v>
      </c>
      <c r="O56" s="378">
        <f>Антонюк!Q36</f>
        <v>0</v>
      </c>
      <c r="P56" s="378">
        <f>Антонюк!R36</f>
        <v>0</v>
      </c>
      <c r="Q56" s="378">
        <f>Антонюк!S36</f>
        <v>0</v>
      </c>
      <c r="R56" s="378">
        <f>Антонюк!T36</f>
        <v>0</v>
      </c>
      <c r="S56" s="378">
        <f>Антонюк!U36</f>
        <v>0</v>
      </c>
      <c r="T56" s="378">
        <f>Антонюк!V36</f>
        <v>0</v>
      </c>
      <c r="U56" s="378">
        <f>Антонюк!W36</f>
        <v>0</v>
      </c>
      <c r="V56" s="378">
        <f>Антонюк!X36</f>
        <v>0</v>
      </c>
      <c r="W56" s="378">
        <f>Антонюк!Y36</f>
        <v>0</v>
      </c>
      <c r="X56" s="378">
        <f>Антонюк!Z36</f>
        <v>0</v>
      </c>
      <c r="Y56" s="378">
        <f>Антонюк!AA36</f>
        <v>0</v>
      </c>
      <c r="Z56" s="378">
        <f>Антонюк!AB36</f>
        <v>0</v>
      </c>
      <c r="AA56" s="378"/>
      <c r="AB56" s="455">
        <f t="shared" si="5"/>
        <v>0</v>
      </c>
      <c r="AC56" s="455"/>
      <c r="AD56" s="1069" t="s">
        <v>383</v>
      </c>
      <c r="AF56" s="1076"/>
      <c r="AG56" s="1078"/>
      <c r="AH56" s="1076"/>
      <c r="AI56" s="1078"/>
      <c r="AJ56" s="1076"/>
    </row>
    <row r="57" spans="1:36" s="1079" customFormat="1" ht="50.25" customHeight="1" x14ac:dyDescent="0.35">
      <c r="A57" s="1166"/>
      <c r="B57" s="1158"/>
      <c r="C57" s="1169"/>
      <c r="D57" s="990">
        <v>0.124</v>
      </c>
      <c r="E57" s="799" t="s">
        <v>47</v>
      </c>
      <c r="F57" s="413"/>
      <c r="G57" s="413"/>
      <c r="H57" s="1074"/>
      <c r="I57" s="378">
        <f>Антонюк!K38</f>
        <v>40</v>
      </c>
      <c r="J57" s="378">
        <f>Антонюк!L38</f>
        <v>32</v>
      </c>
      <c r="K57" s="378">
        <f>Антонюк!M38</f>
        <v>0</v>
      </c>
      <c r="L57" s="378">
        <f>Антонюк!N38</f>
        <v>0</v>
      </c>
      <c r="M57" s="378">
        <f>Антонюк!O38</f>
        <v>0</v>
      </c>
      <c r="N57" s="378">
        <f>Антонюк!P38</f>
        <v>0</v>
      </c>
      <c r="O57" s="378">
        <f>Антонюк!Q38</f>
        <v>0</v>
      </c>
      <c r="P57" s="378">
        <f>Антонюк!R38</f>
        <v>0</v>
      </c>
      <c r="Q57" s="378">
        <f>Антонюк!S38</f>
        <v>0</v>
      </c>
      <c r="R57" s="378">
        <f>Антонюк!T38</f>
        <v>0</v>
      </c>
      <c r="S57" s="378">
        <f>Антонюк!U38</f>
        <v>0</v>
      </c>
      <c r="T57" s="378">
        <f>Антонюк!V38</f>
        <v>0</v>
      </c>
      <c r="U57" s="378">
        <f>Антонюк!W38</f>
        <v>0</v>
      </c>
      <c r="V57" s="378">
        <f>Антонюк!X38</f>
        <v>0</v>
      </c>
      <c r="W57" s="378">
        <f>Антонюк!Y38</f>
        <v>0</v>
      </c>
      <c r="X57" s="378">
        <f>Антонюк!Z38</f>
        <v>0</v>
      </c>
      <c r="Y57" s="378">
        <f>Антонюк!AA38</f>
        <v>0</v>
      </c>
      <c r="Z57" s="378">
        <f>Антонюк!AB38</f>
        <v>0</v>
      </c>
      <c r="AA57" s="378"/>
      <c r="AB57" s="455">
        <f t="shared" si="5"/>
        <v>72</v>
      </c>
      <c r="AC57" s="455"/>
      <c r="AD57" s="1069" t="s">
        <v>383</v>
      </c>
      <c r="AF57" s="1076"/>
      <c r="AG57" s="1078"/>
      <c r="AH57" s="1076"/>
      <c r="AI57" s="1078"/>
      <c r="AJ57" s="1076"/>
    </row>
    <row r="58" spans="1:36" s="1079" customFormat="1" ht="50.25" customHeight="1" x14ac:dyDescent="0.35">
      <c r="A58" s="1087"/>
      <c r="B58" s="1158" t="s">
        <v>309</v>
      </c>
      <c r="C58" s="1169" t="s">
        <v>371</v>
      </c>
      <c r="D58" s="990">
        <v>0.25</v>
      </c>
      <c r="E58" s="799" t="s">
        <v>33</v>
      </c>
      <c r="F58" s="413"/>
      <c r="G58" s="413"/>
      <c r="H58" s="1074"/>
      <c r="I58" s="378">
        <f>Вальчук!K18</f>
        <v>16</v>
      </c>
      <c r="J58" s="378">
        <f>Вальчук!L18</f>
        <v>0</v>
      </c>
      <c r="K58" s="378">
        <f>Вальчук!M18</f>
        <v>48</v>
      </c>
      <c r="L58" s="378">
        <f>Вальчук!N18</f>
        <v>0</v>
      </c>
      <c r="M58" s="378">
        <f>Вальчук!O18</f>
        <v>0</v>
      </c>
      <c r="N58" s="378">
        <f>Вальчук!P18</f>
        <v>0</v>
      </c>
      <c r="O58" s="378">
        <f>Вальчук!Q18</f>
        <v>0</v>
      </c>
      <c r="P58" s="378">
        <f>Вальчук!R18</f>
        <v>0</v>
      </c>
      <c r="Q58" s="378">
        <f>Вальчук!S18</f>
        <v>0</v>
      </c>
      <c r="R58" s="378">
        <f>Вальчук!T18</f>
        <v>0</v>
      </c>
      <c r="S58" s="378">
        <f>Вальчук!U18</f>
        <v>3</v>
      </c>
      <c r="T58" s="378">
        <f>Вальчук!V18</f>
        <v>0</v>
      </c>
      <c r="U58" s="378">
        <f>Вальчук!W18</f>
        <v>0</v>
      </c>
      <c r="V58" s="378">
        <f>Вальчук!X18</f>
        <v>0</v>
      </c>
      <c r="W58" s="378">
        <f>Вальчук!Y18</f>
        <v>0</v>
      </c>
      <c r="X58" s="378">
        <f>Вальчук!Z18</f>
        <v>0</v>
      </c>
      <c r="Y58" s="378">
        <f>Вальчук!AA18</f>
        <v>0</v>
      </c>
      <c r="Z58" s="378">
        <f>Вальчук!AB18</f>
        <v>0</v>
      </c>
      <c r="AA58" s="378"/>
      <c r="AB58" s="455">
        <f t="shared" si="5"/>
        <v>67</v>
      </c>
      <c r="AC58" s="455"/>
      <c r="AD58" s="1069" t="s">
        <v>383</v>
      </c>
      <c r="AF58" s="1076"/>
      <c r="AG58" s="1078"/>
      <c r="AH58" s="1076"/>
      <c r="AI58" s="1078"/>
      <c r="AJ58" s="1076"/>
    </row>
    <row r="59" spans="1:36" s="1079" customFormat="1" ht="50.25" customHeight="1" x14ac:dyDescent="0.35">
      <c r="A59" s="1087">
        <v>16</v>
      </c>
      <c r="B59" s="1158"/>
      <c r="C59" s="1169"/>
      <c r="D59" s="990">
        <v>0.25</v>
      </c>
      <c r="E59" s="799" t="s">
        <v>4</v>
      </c>
      <c r="F59" s="413"/>
      <c r="G59" s="413"/>
      <c r="H59" s="1074"/>
      <c r="I59" s="378">
        <f>Вальчук!K39</f>
        <v>12</v>
      </c>
      <c r="J59" s="378">
        <f>Вальчук!L39</f>
        <v>16</v>
      </c>
      <c r="K59" s="378">
        <f>Вальчук!M39</f>
        <v>0</v>
      </c>
      <c r="L59" s="378">
        <f>Вальчук!N39</f>
        <v>0</v>
      </c>
      <c r="M59" s="378">
        <f>Вальчук!O39</f>
        <v>0</v>
      </c>
      <c r="N59" s="378">
        <f>Вальчук!P39</f>
        <v>0</v>
      </c>
      <c r="O59" s="378">
        <f>Вальчук!Q39</f>
        <v>0</v>
      </c>
      <c r="P59" s="378">
        <f>Вальчук!R39</f>
        <v>0</v>
      </c>
      <c r="Q59" s="378">
        <f>Вальчук!S39</f>
        <v>36</v>
      </c>
      <c r="R59" s="378">
        <f>Вальчук!T39</f>
        <v>0</v>
      </c>
      <c r="S59" s="378">
        <f>Вальчук!U39</f>
        <v>0</v>
      </c>
      <c r="T59" s="378">
        <f>Вальчук!V39</f>
        <v>0</v>
      </c>
      <c r="U59" s="378">
        <f>Вальчук!W39</f>
        <v>0</v>
      </c>
      <c r="V59" s="378">
        <f>Вальчук!X39</f>
        <v>0</v>
      </c>
      <c r="W59" s="378">
        <f>Вальчук!Y39</f>
        <v>0</v>
      </c>
      <c r="X59" s="378">
        <f>Вальчук!Z39</f>
        <v>0</v>
      </c>
      <c r="Y59" s="378">
        <f>Вальчук!AA39</f>
        <v>0</v>
      </c>
      <c r="Z59" s="378">
        <f>Вальчук!AB39</f>
        <v>0</v>
      </c>
      <c r="AA59" s="378"/>
      <c r="AB59" s="455">
        <f t="shared" si="5"/>
        <v>64</v>
      </c>
      <c r="AC59" s="455"/>
      <c r="AD59" s="1069" t="s">
        <v>383</v>
      </c>
      <c r="AF59" s="1076"/>
      <c r="AG59" s="1078"/>
      <c r="AH59" s="1076"/>
      <c r="AI59" s="1078"/>
      <c r="AJ59" s="1076"/>
    </row>
    <row r="60" spans="1:36" s="1079" customFormat="1" ht="50.25" customHeight="1" x14ac:dyDescent="0.35">
      <c r="A60" s="1087"/>
      <c r="B60" s="1158"/>
      <c r="C60" s="1169"/>
      <c r="D60" s="990">
        <v>0.25</v>
      </c>
      <c r="E60" s="799" t="s">
        <v>47</v>
      </c>
      <c r="F60" s="413"/>
      <c r="G60" s="413"/>
      <c r="H60" s="1074"/>
      <c r="I60" s="378">
        <f>Вальчук!K41</f>
        <v>28</v>
      </c>
      <c r="J60" s="378">
        <f>Вальчук!L41</f>
        <v>16</v>
      </c>
      <c r="K60" s="378">
        <f>Вальчук!M41</f>
        <v>48</v>
      </c>
      <c r="L60" s="378">
        <f>Вальчук!N41</f>
        <v>0</v>
      </c>
      <c r="M60" s="378">
        <f>Вальчук!O41</f>
        <v>0</v>
      </c>
      <c r="N60" s="378">
        <f>Вальчук!P41</f>
        <v>0</v>
      </c>
      <c r="O60" s="378">
        <f>Вальчук!Q41</f>
        <v>0</v>
      </c>
      <c r="P60" s="378">
        <f>Вальчук!R41</f>
        <v>0</v>
      </c>
      <c r="Q60" s="378">
        <f>Вальчук!S41</f>
        <v>36</v>
      </c>
      <c r="R60" s="378">
        <f>Вальчук!T41</f>
        <v>0</v>
      </c>
      <c r="S60" s="378">
        <f>Вальчук!U41</f>
        <v>3</v>
      </c>
      <c r="T60" s="378">
        <f>Вальчук!V41</f>
        <v>0</v>
      </c>
      <c r="U60" s="378">
        <f>Вальчук!W41</f>
        <v>0</v>
      </c>
      <c r="V60" s="378">
        <f>Вальчук!X41</f>
        <v>0</v>
      </c>
      <c r="W60" s="378">
        <f>Вальчук!Y41</f>
        <v>0</v>
      </c>
      <c r="X60" s="378">
        <f>Вальчук!Z41</f>
        <v>0</v>
      </c>
      <c r="Y60" s="378">
        <f>Вальчук!AA41</f>
        <v>0</v>
      </c>
      <c r="Z60" s="378">
        <f>Вальчук!AB41</f>
        <v>0</v>
      </c>
      <c r="AA60" s="378"/>
      <c r="AB60" s="455">
        <f t="shared" si="5"/>
        <v>131</v>
      </c>
      <c r="AC60" s="455"/>
      <c r="AD60" s="1069" t="s">
        <v>383</v>
      </c>
      <c r="AF60" s="1076"/>
      <c r="AG60" s="1078"/>
      <c r="AH60" s="1076"/>
      <c r="AI60" s="1078"/>
      <c r="AJ60" s="1076"/>
    </row>
    <row r="61" spans="1:36" s="1079" customFormat="1" ht="50.25" customHeight="1" x14ac:dyDescent="0.35">
      <c r="A61" s="1166">
        <v>17</v>
      </c>
      <c r="B61" s="1158" t="s">
        <v>220</v>
      </c>
      <c r="C61" s="1169" t="s">
        <v>370</v>
      </c>
      <c r="D61" s="990">
        <v>0.3</v>
      </c>
      <c r="E61" s="799" t="s">
        <v>33</v>
      </c>
      <c r="F61" s="413"/>
      <c r="G61" s="413"/>
      <c r="H61" s="1074"/>
      <c r="I61" s="378">
        <f>'Воронкова Ю.'!K20</f>
        <v>40</v>
      </c>
      <c r="J61" s="378">
        <f>'Воронкова Ю.'!L20</f>
        <v>32</v>
      </c>
      <c r="K61" s="378">
        <f>'Воронкова Ю.'!M20</f>
        <v>0</v>
      </c>
      <c r="L61" s="378">
        <f>'Воронкова Ю.'!N20</f>
        <v>4</v>
      </c>
      <c r="M61" s="378">
        <f>'Воронкова Ю.'!O20</f>
        <v>0</v>
      </c>
      <c r="N61" s="378">
        <f>'Воронкова Ю.'!P20</f>
        <v>0</v>
      </c>
      <c r="O61" s="378">
        <f>'Воронкова Ю.'!Q20</f>
        <v>0</v>
      </c>
      <c r="P61" s="378">
        <f>'Воронкова Ю.'!R20</f>
        <v>0</v>
      </c>
      <c r="Q61" s="378">
        <f>'Воронкова Ю.'!S20</f>
        <v>0</v>
      </c>
      <c r="R61" s="378">
        <f>'Воронкова Ю.'!T20</f>
        <v>0</v>
      </c>
      <c r="S61" s="378">
        <f>'Воронкова Ю.'!U20</f>
        <v>0</v>
      </c>
      <c r="T61" s="378">
        <f>'Воронкова Ю.'!V20</f>
        <v>0</v>
      </c>
      <c r="U61" s="378">
        <f>'Воронкова Ю.'!W20</f>
        <v>0</v>
      </c>
      <c r="V61" s="378">
        <f>'Воронкова Ю.'!X20</f>
        <v>0</v>
      </c>
      <c r="W61" s="378">
        <f>'Воронкова Ю.'!Y20</f>
        <v>0</v>
      </c>
      <c r="X61" s="378">
        <f>'Воронкова Ю.'!Z20</f>
        <v>0</v>
      </c>
      <c r="Y61" s="378">
        <f>'Воронкова Ю.'!AA20</f>
        <v>0</v>
      </c>
      <c r="Z61" s="378">
        <f>'Воронкова Ю.'!AB20</f>
        <v>0</v>
      </c>
      <c r="AA61" s="378"/>
      <c r="AB61" s="455">
        <f t="shared" si="0"/>
        <v>76</v>
      </c>
      <c r="AC61" s="455"/>
      <c r="AD61" s="1069" t="s">
        <v>383</v>
      </c>
      <c r="AF61" s="1076"/>
      <c r="AG61" s="1078"/>
      <c r="AH61" s="1076"/>
      <c r="AI61" s="1078"/>
      <c r="AJ61" s="1076"/>
    </row>
    <row r="62" spans="1:36" s="1079" customFormat="1" ht="50.25" customHeight="1" x14ac:dyDescent="0.35">
      <c r="A62" s="1166"/>
      <c r="B62" s="1158"/>
      <c r="C62" s="1169"/>
      <c r="D62" s="990">
        <v>0.3</v>
      </c>
      <c r="E62" s="799" t="s">
        <v>4</v>
      </c>
      <c r="F62" s="413"/>
      <c r="G62" s="413"/>
      <c r="H62" s="1074"/>
      <c r="I62" s="378">
        <f>'Воронкова Ю.'!K41</f>
        <v>28</v>
      </c>
      <c r="J62" s="378">
        <f>'Воронкова Ю.'!L41</f>
        <v>10</v>
      </c>
      <c r="K62" s="378">
        <f>'Воронкова Ю.'!M41</f>
        <v>48</v>
      </c>
      <c r="L62" s="378">
        <f>'Воронкова Ю.'!N41</f>
        <v>14</v>
      </c>
      <c r="M62" s="378">
        <f>'Воронкова Ю.'!O41</f>
        <v>0</v>
      </c>
      <c r="N62" s="378">
        <f>'Воронкова Ю.'!P41</f>
        <v>0</v>
      </c>
      <c r="O62" s="378">
        <f>'Воронкова Ю.'!Q41</f>
        <v>0</v>
      </c>
      <c r="P62" s="378">
        <f>'Воронкова Ю.'!R41</f>
        <v>0</v>
      </c>
      <c r="Q62" s="378">
        <f>'Воронкова Ю.'!S41</f>
        <v>0</v>
      </c>
      <c r="R62" s="378">
        <f>'Воронкова Ю.'!T41</f>
        <v>0</v>
      </c>
      <c r="S62" s="378">
        <f>'Воронкова Ю.'!U41</f>
        <v>0</v>
      </c>
      <c r="T62" s="378">
        <f>'Воронкова Ю.'!V41</f>
        <v>0</v>
      </c>
      <c r="U62" s="378">
        <f>'Воронкова Ю.'!W41</f>
        <v>0</v>
      </c>
      <c r="V62" s="378">
        <f>'Воронкова Ю.'!X41</f>
        <v>0</v>
      </c>
      <c r="W62" s="378">
        <f>'Воронкова Ю.'!Y41</f>
        <v>0</v>
      </c>
      <c r="X62" s="378">
        <f>'Воронкова Ю.'!Z41</f>
        <v>0</v>
      </c>
      <c r="Y62" s="378">
        <f>'Воронкова Ю.'!AA41</f>
        <v>0</v>
      </c>
      <c r="Z62" s="378">
        <f>'Воронкова Ю.'!AB41</f>
        <v>0</v>
      </c>
      <c r="AA62" s="378"/>
      <c r="AB62" s="455">
        <f t="shared" si="0"/>
        <v>100</v>
      </c>
      <c r="AC62" s="455"/>
      <c r="AD62" s="1069" t="s">
        <v>383</v>
      </c>
      <c r="AF62" s="1076"/>
      <c r="AG62" s="1078"/>
      <c r="AH62" s="1076"/>
      <c r="AI62" s="1078"/>
      <c r="AJ62" s="1076"/>
    </row>
    <row r="63" spans="1:36" s="1079" customFormat="1" ht="50.25" customHeight="1" x14ac:dyDescent="0.35">
      <c r="A63" s="1166"/>
      <c r="B63" s="1158"/>
      <c r="C63" s="1169"/>
      <c r="D63" s="990">
        <v>0.3</v>
      </c>
      <c r="E63" s="799" t="s">
        <v>47</v>
      </c>
      <c r="F63" s="413"/>
      <c r="G63" s="413"/>
      <c r="H63" s="1074"/>
      <c r="I63" s="378">
        <f>'Воронкова Ю.'!K43</f>
        <v>68</v>
      </c>
      <c r="J63" s="378">
        <f>'Воронкова Ю.'!L43</f>
        <v>42</v>
      </c>
      <c r="K63" s="378">
        <f>'Воронкова Ю.'!M43</f>
        <v>48</v>
      </c>
      <c r="L63" s="378">
        <f>'Воронкова Ю.'!N43</f>
        <v>18</v>
      </c>
      <c r="M63" s="378">
        <f>'Воронкова Ю.'!O43</f>
        <v>0</v>
      </c>
      <c r="N63" s="378">
        <f>'Воронкова Ю.'!P43</f>
        <v>0</v>
      </c>
      <c r="O63" s="378">
        <f>'Воронкова Ю.'!Q43</f>
        <v>0</v>
      </c>
      <c r="P63" s="378">
        <f>'Воронкова Ю.'!R43</f>
        <v>0</v>
      </c>
      <c r="Q63" s="378">
        <f>'Воронкова Ю.'!S43</f>
        <v>0</v>
      </c>
      <c r="R63" s="378">
        <f>'Воронкова Ю.'!T43</f>
        <v>0</v>
      </c>
      <c r="S63" s="378">
        <f>'Воронкова Ю.'!U43</f>
        <v>0</v>
      </c>
      <c r="T63" s="378">
        <f>'Воронкова Ю.'!V43</f>
        <v>0</v>
      </c>
      <c r="U63" s="378">
        <f>'Воронкова Ю.'!W43</f>
        <v>0</v>
      </c>
      <c r="V63" s="378">
        <f>'Воронкова Ю.'!X43</f>
        <v>0</v>
      </c>
      <c r="W63" s="378">
        <f>'Воронкова Ю.'!Y43</f>
        <v>0</v>
      </c>
      <c r="X63" s="378">
        <f>'Воронкова Ю.'!Z43</f>
        <v>0</v>
      </c>
      <c r="Y63" s="378">
        <f>'Воронкова Ю.'!AA43</f>
        <v>0</v>
      </c>
      <c r="Z63" s="378">
        <f>'Воронкова Ю.'!AB43</f>
        <v>0</v>
      </c>
      <c r="AA63" s="378"/>
      <c r="AB63" s="455">
        <f t="shared" si="0"/>
        <v>176</v>
      </c>
      <c r="AC63" s="455"/>
      <c r="AD63" s="1069" t="s">
        <v>383</v>
      </c>
      <c r="AF63" s="1076"/>
      <c r="AG63" s="1078"/>
      <c r="AH63" s="1076"/>
      <c r="AI63" s="1078"/>
      <c r="AJ63" s="1076"/>
    </row>
    <row r="64" spans="1:36" s="1079" customFormat="1" ht="50.25" customHeight="1" x14ac:dyDescent="0.35">
      <c r="A64" s="1087"/>
      <c r="B64" s="1158" t="s">
        <v>83</v>
      </c>
      <c r="C64" s="1169" t="s">
        <v>339</v>
      </c>
      <c r="D64" s="990">
        <v>0.5</v>
      </c>
      <c r="E64" s="411" t="s">
        <v>33</v>
      </c>
      <c r="F64" s="413"/>
      <c r="G64" s="413"/>
      <c r="H64" s="1074"/>
      <c r="I64" s="378">
        <f>'Снісар (0,5)'!K19</f>
        <v>32</v>
      </c>
      <c r="J64" s="378">
        <f>'Снісар (0,5)'!L19</f>
        <v>60</v>
      </c>
      <c r="K64" s="378">
        <f>'Снісар (0,5)'!M19</f>
        <v>0</v>
      </c>
      <c r="L64" s="378">
        <f>'Снісар (0,5)'!N19</f>
        <v>0</v>
      </c>
      <c r="M64" s="378">
        <f>'Снісар (0,5)'!O19</f>
        <v>0</v>
      </c>
      <c r="N64" s="378">
        <f>'Снісар (0,5)'!P19</f>
        <v>1</v>
      </c>
      <c r="O64" s="378">
        <f>'Снісар (0,5)'!Q19</f>
        <v>0</v>
      </c>
      <c r="P64" s="378">
        <f>'Снісар (0,5)'!R19</f>
        <v>0</v>
      </c>
      <c r="Q64" s="378">
        <f>'Снісар (0,5)'!S19</f>
        <v>0</v>
      </c>
      <c r="R64" s="378">
        <f>'Снісар (0,5)'!T19</f>
        <v>0</v>
      </c>
      <c r="S64" s="378">
        <f>'Снісар (0,5)'!U19</f>
        <v>6</v>
      </c>
      <c r="T64" s="378">
        <f>'Снісар (0,5)'!V19</f>
        <v>0</v>
      </c>
      <c r="U64" s="378">
        <f>'Снісар (0,5)'!W19</f>
        <v>0</v>
      </c>
      <c r="V64" s="378">
        <f>'Снісар (0,5)'!X19</f>
        <v>0</v>
      </c>
      <c r="W64" s="378">
        <f>'Снісар (0,5)'!Y19</f>
        <v>0</v>
      </c>
      <c r="X64" s="378">
        <f>'Снісар (0,5)'!Z19</f>
        <v>0</v>
      </c>
      <c r="Y64" s="378">
        <f>'Снісар (0,5)'!AA19</f>
        <v>0</v>
      </c>
      <c r="Z64" s="378">
        <f>'Снісар (0,5)'!AB19</f>
        <v>0</v>
      </c>
      <c r="AA64" s="378"/>
      <c r="AB64" s="455">
        <f t="shared" si="0"/>
        <v>99</v>
      </c>
      <c r="AC64" s="455"/>
      <c r="AD64" s="1069" t="s">
        <v>383</v>
      </c>
      <c r="AF64" s="1076"/>
      <c r="AG64" s="1078"/>
      <c r="AH64" s="1076"/>
      <c r="AI64" s="1078"/>
      <c r="AJ64" s="1076"/>
    </row>
    <row r="65" spans="1:36" s="1079" customFormat="1" ht="50.25" customHeight="1" x14ac:dyDescent="0.35">
      <c r="A65" s="1087">
        <v>18</v>
      </c>
      <c r="B65" s="1158"/>
      <c r="C65" s="1169"/>
      <c r="D65" s="990">
        <v>0.5</v>
      </c>
      <c r="E65" s="411" t="s">
        <v>4</v>
      </c>
      <c r="F65" s="413"/>
      <c r="G65" s="413"/>
      <c r="H65" s="1074"/>
      <c r="I65" s="378">
        <f>'Снісар (0,5)'!K42</f>
        <v>54</v>
      </c>
      <c r="J65" s="378">
        <f>'Снісар (0,5)'!L42</f>
        <v>84</v>
      </c>
      <c r="K65" s="378">
        <f>'Снісар (0,5)'!M42</f>
        <v>42</v>
      </c>
      <c r="L65" s="378">
        <f>'Снісар (0,5)'!N42</f>
        <v>0</v>
      </c>
      <c r="M65" s="378">
        <f>'Снісар (0,5)'!O42</f>
        <v>0</v>
      </c>
      <c r="N65" s="378">
        <f>'Снісар (0,5)'!P42</f>
        <v>0</v>
      </c>
      <c r="O65" s="378">
        <f>'Снісар (0,5)'!Q42</f>
        <v>0</v>
      </c>
      <c r="P65" s="378">
        <f>'Снісар (0,5)'!R42</f>
        <v>0</v>
      </c>
      <c r="Q65" s="378">
        <f>'Снісар (0,5)'!S42</f>
        <v>0</v>
      </c>
      <c r="R65" s="378">
        <f>'Снісар (0,5)'!T42</f>
        <v>0</v>
      </c>
      <c r="S65" s="378">
        <f>'Снісар (0,5)'!U42</f>
        <v>13</v>
      </c>
      <c r="T65" s="378">
        <f>'Снісар (0,5)'!V42</f>
        <v>0</v>
      </c>
      <c r="U65" s="378">
        <f>'Снісар (0,5)'!W42</f>
        <v>0</v>
      </c>
      <c r="V65" s="378">
        <f>'Снісар (0,5)'!X42</f>
        <v>0</v>
      </c>
      <c r="W65" s="378">
        <f>'Снісар (0,5)'!Y42</f>
        <v>0</v>
      </c>
      <c r="X65" s="378">
        <f>'Снісар (0,5)'!Z42</f>
        <v>0</v>
      </c>
      <c r="Y65" s="378">
        <f>'Снісар (0,5)'!AA42</f>
        <v>0</v>
      </c>
      <c r="Z65" s="378">
        <f>'Снісар (0,5)'!AB42</f>
        <v>0</v>
      </c>
      <c r="AA65" s="378"/>
      <c r="AB65" s="455">
        <f t="shared" si="0"/>
        <v>193</v>
      </c>
      <c r="AC65" s="455"/>
      <c r="AD65" s="1069" t="s">
        <v>383</v>
      </c>
      <c r="AF65" s="1076"/>
      <c r="AG65" s="1078"/>
      <c r="AH65" s="1076"/>
      <c r="AI65" s="1078"/>
      <c r="AJ65" s="1076"/>
    </row>
    <row r="66" spans="1:36" s="1079" customFormat="1" ht="50.25" customHeight="1" x14ac:dyDescent="0.35">
      <c r="A66" s="1087"/>
      <c r="B66" s="1158"/>
      <c r="C66" s="1169"/>
      <c r="D66" s="990">
        <v>0.5</v>
      </c>
      <c r="E66" s="799" t="s">
        <v>47</v>
      </c>
      <c r="F66" s="413"/>
      <c r="G66" s="413"/>
      <c r="H66" s="1074"/>
      <c r="I66" s="378">
        <f>'Снісар (0,5)'!K44</f>
        <v>86</v>
      </c>
      <c r="J66" s="378">
        <f>'Снісар (0,5)'!L44</f>
        <v>144</v>
      </c>
      <c r="K66" s="378">
        <f>'Снісар (0,5)'!M44</f>
        <v>42</v>
      </c>
      <c r="L66" s="378">
        <f>'Снісар (0,5)'!N44</f>
        <v>0</v>
      </c>
      <c r="M66" s="378">
        <f>'Снісар (0,5)'!O44</f>
        <v>0</v>
      </c>
      <c r="N66" s="378">
        <f>'Снісар (0,5)'!P44</f>
        <v>1</v>
      </c>
      <c r="O66" s="378">
        <f>'Снісар (0,5)'!Q44</f>
        <v>0</v>
      </c>
      <c r="P66" s="378">
        <f>'Снісар (0,5)'!R44</f>
        <v>0</v>
      </c>
      <c r="Q66" s="378">
        <f>'Снісар (0,5)'!S44</f>
        <v>0</v>
      </c>
      <c r="R66" s="378">
        <f>'Снісар (0,5)'!T44</f>
        <v>0</v>
      </c>
      <c r="S66" s="378">
        <f>'Снісар (0,5)'!U44</f>
        <v>19</v>
      </c>
      <c r="T66" s="378">
        <f>'Снісар (0,5)'!V44</f>
        <v>0</v>
      </c>
      <c r="U66" s="378">
        <f>'Снісар (0,5)'!W44</f>
        <v>0</v>
      </c>
      <c r="V66" s="378">
        <f>'Снісар (0,5)'!X44</f>
        <v>0</v>
      </c>
      <c r="W66" s="378">
        <f>'Снісар (0,5)'!Y44</f>
        <v>0</v>
      </c>
      <c r="X66" s="378">
        <f>'Снісар (0,5)'!Z44</f>
        <v>0</v>
      </c>
      <c r="Y66" s="378">
        <f>'Снісар (0,5)'!AA44</f>
        <v>0</v>
      </c>
      <c r="Z66" s="378">
        <f>'Снісар (0,5)'!AB44</f>
        <v>0</v>
      </c>
      <c r="AA66" s="378"/>
      <c r="AB66" s="455">
        <f t="shared" si="0"/>
        <v>292</v>
      </c>
      <c r="AC66" s="455"/>
      <c r="AD66" s="1069" t="s">
        <v>383</v>
      </c>
      <c r="AF66" s="1076"/>
      <c r="AG66" s="1078"/>
      <c r="AH66" s="1076"/>
      <c r="AI66" s="1078"/>
      <c r="AJ66" s="1076"/>
    </row>
    <row r="67" spans="1:36" s="1079" customFormat="1" ht="50.25" customHeight="1" x14ac:dyDescent="0.35">
      <c r="A67" s="1166">
        <v>19</v>
      </c>
      <c r="B67" s="1158" t="s">
        <v>343</v>
      </c>
      <c r="C67" s="1162" t="s">
        <v>372</v>
      </c>
      <c r="D67" s="1020">
        <v>0</v>
      </c>
      <c r="E67" s="411" t="s">
        <v>33</v>
      </c>
      <c r="F67" s="413"/>
      <c r="G67" s="413"/>
      <c r="H67" s="1074"/>
      <c r="I67" s="378">
        <f>'Рачіба О.О.'!K19</f>
        <v>0</v>
      </c>
      <c r="J67" s="378">
        <f>'Рачіба О.О.'!L19</f>
        <v>0</v>
      </c>
      <c r="K67" s="378">
        <f>'Рачіба О.О.'!M19</f>
        <v>0</v>
      </c>
      <c r="L67" s="378">
        <f>'Рачіба О.О.'!N19</f>
        <v>0</v>
      </c>
      <c r="M67" s="378">
        <f>'Рачіба О.О.'!O19</f>
        <v>0</v>
      </c>
      <c r="N67" s="378">
        <f>'Рачіба О.О.'!P19</f>
        <v>0</v>
      </c>
      <c r="O67" s="378">
        <f>'Рачіба О.О.'!Q19</f>
        <v>0</v>
      </c>
      <c r="P67" s="378">
        <f>'Рачіба О.О.'!R19</f>
        <v>0</v>
      </c>
      <c r="Q67" s="378">
        <f>'Рачіба О.О.'!S19</f>
        <v>0</v>
      </c>
      <c r="R67" s="378">
        <f>'Рачіба О.О.'!T19</f>
        <v>0</v>
      </c>
      <c r="S67" s="378">
        <f>'Рачіба О.О.'!U19</f>
        <v>0</v>
      </c>
      <c r="T67" s="378">
        <f>'Рачіба О.О.'!V19</f>
        <v>0</v>
      </c>
      <c r="U67" s="378">
        <f>'Рачіба О.О.'!W19</f>
        <v>0</v>
      </c>
      <c r="V67" s="378">
        <f>'Рачіба О.О.'!X19</f>
        <v>0</v>
      </c>
      <c r="W67" s="378">
        <f>'Рачіба О.О.'!Y19</f>
        <v>0</v>
      </c>
      <c r="X67" s="378">
        <f>'Рачіба О.О.'!Z19</f>
        <v>0</v>
      </c>
      <c r="Y67" s="378">
        <f>'Рачіба О.О.'!AA19</f>
        <v>0</v>
      </c>
      <c r="Z67" s="378">
        <f>'Рачіба О.О.'!AB19</f>
        <v>0</v>
      </c>
      <c r="AA67" s="378"/>
      <c r="AB67" s="1037">
        <f t="shared" si="0"/>
        <v>0</v>
      </c>
      <c r="AC67" s="1037"/>
      <c r="AD67" s="1069" t="s">
        <v>383</v>
      </c>
      <c r="AF67" s="1076"/>
      <c r="AG67" s="1078"/>
      <c r="AH67" s="1076"/>
      <c r="AI67" s="1078"/>
      <c r="AJ67" s="1076"/>
    </row>
    <row r="68" spans="1:36" s="1079" customFormat="1" ht="50.25" customHeight="1" x14ac:dyDescent="0.35">
      <c r="A68" s="1166"/>
      <c r="B68" s="1158"/>
      <c r="C68" s="1162"/>
      <c r="D68" s="990">
        <v>0.5</v>
      </c>
      <c r="E68" s="411" t="s">
        <v>4</v>
      </c>
      <c r="F68" s="413"/>
      <c r="G68" s="413"/>
      <c r="H68" s="1074"/>
      <c r="I68" s="378">
        <f>'Рачіба О.О.'!K44</f>
        <v>24</v>
      </c>
      <c r="J68" s="378">
        <f>'Рачіба О.О.'!L44</f>
        <v>0</v>
      </c>
      <c r="K68" s="378">
        <f>'Рачіба О.О.'!M44</f>
        <v>48</v>
      </c>
      <c r="L68" s="378">
        <f>'Рачіба О.О.'!N44</f>
        <v>0</v>
      </c>
      <c r="M68" s="378">
        <f>'Рачіба О.О.'!O44</f>
        <v>0</v>
      </c>
      <c r="N68" s="378">
        <f>'Рачіба О.О.'!P44</f>
        <v>0</v>
      </c>
      <c r="O68" s="378">
        <f>'Рачіба О.О.'!Q44</f>
        <v>0</v>
      </c>
      <c r="P68" s="378">
        <f>'Рачіба О.О.'!R44</f>
        <v>0</v>
      </c>
      <c r="Q68" s="378">
        <f>'Рачіба О.О.'!S44</f>
        <v>70.5</v>
      </c>
      <c r="R68" s="378">
        <f>'Рачіба О.О.'!T44</f>
        <v>0</v>
      </c>
      <c r="S68" s="378">
        <f>'Рачіба О.О.'!U44</f>
        <v>4</v>
      </c>
      <c r="T68" s="378">
        <f>'Рачіба О.О.'!V44</f>
        <v>0</v>
      </c>
      <c r="U68" s="378">
        <f>'Рачіба О.О.'!W44</f>
        <v>0</v>
      </c>
      <c r="V68" s="378">
        <f>'Рачіба О.О.'!X44</f>
        <v>0</v>
      </c>
      <c r="W68" s="378">
        <f>'Рачіба О.О.'!Y44</f>
        <v>0</v>
      </c>
      <c r="X68" s="378">
        <f>'Рачіба О.О.'!Z44</f>
        <v>0</v>
      </c>
      <c r="Y68" s="378">
        <f>'Рачіба О.О.'!AA44</f>
        <v>0</v>
      </c>
      <c r="Z68" s="378">
        <f>'Рачіба О.О.'!AB44</f>
        <v>0</v>
      </c>
      <c r="AA68" s="378"/>
      <c r="AB68" s="1037">
        <f t="shared" si="0"/>
        <v>146.5</v>
      </c>
      <c r="AC68" s="1043" t="s">
        <v>373</v>
      </c>
      <c r="AD68" s="1069" t="s">
        <v>383</v>
      </c>
      <c r="AF68" s="1076"/>
      <c r="AG68" s="1078"/>
      <c r="AH68" s="1076"/>
      <c r="AI68" s="1078"/>
      <c r="AJ68" s="1076"/>
    </row>
    <row r="69" spans="1:36" s="1079" customFormat="1" ht="50.25" customHeight="1" x14ac:dyDescent="0.35">
      <c r="A69" s="1166"/>
      <c r="B69" s="1158"/>
      <c r="C69" s="1162"/>
      <c r="D69" s="990">
        <v>0.25</v>
      </c>
      <c r="E69" s="799" t="s">
        <v>47</v>
      </c>
      <c r="F69" s="413"/>
      <c r="G69" s="413"/>
      <c r="H69" s="1074"/>
      <c r="I69" s="378">
        <f>'Рачіба О.О.'!K46</f>
        <v>24</v>
      </c>
      <c r="J69" s="378">
        <f>'Рачіба О.О.'!L46</f>
        <v>0</v>
      </c>
      <c r="K69" s="378">
        <f>'Рачіба О.О.'!M46</f>
        <v>48</v>
      </c>
      <c r="L69" s="378">
        <f>'Рачіба О.О.'!N46</f>
        <v>0</v>
      </c>
      <c r="M69" s="378">
        <f>'Рачіба О.О.'!O46</f>
        <v>0</v>
      </c>
      <c r="N69" s="378">
        <f>'Рачіба О.О.'!P46</f>
        <v>0</v>
      </c>
      <c r="O69" s="378">
        <f>'Рачіба О.О.'!Q46</f>
        <v>0</v>
      </c>
      <c r="P69" s="378">
        <f>'Рачіба О.О.'!R46</f>
        <v>0</v>
      </c>
      <c r="Q69" s="378">
        <f>'Рачіба О.О.'!S46</f>
        <v>70.5</v>
      </c>
      <c r="R69" s="378">
        <f>'Рачіба О.О.'!T46</f>
        <v>0</v>
      </c>
      <c r="S69" s="378">
        <f>'Рачіба О.О.'!U46</f>
        <v>4</v>
      </c>
      <c r="T69" s="378">
        <f>'Рачіба О.О.'!V46</f>
        <v>0</v>
      </c>
      <c r="U69" s="378">
        <f>'Рачіба О.О.'!W46</f>
        <v>0</v>
      </c>
      <c r="V69" s="378">
        <f>'Рачіба О.О.'!X46</f>
        <v>0</v>
      </c>
      <c r="W69" s="378">
        <f>'Рачіба О.О.'!Y46</f>
        <v>0</v>
      </c>
      <c r="X69" s="378">
        <f>'Рачіба О.О.'!Z46</f>
        <v>0</v>
      </c>
      <c r="Y69" s="378">
        <f>'Рачіба О.О.'!AA46</f>
        <v>0</v>
      </c>
      <c r="Z69" s="378">
        <f>'Рачіба О.О.'!AB46</f>
        <v>0</v>
      </c>
      <c r="AA69" s="378"/>
      <c r="AB69" s="1037">
        <f t="shared" si="0"/>
        <v>146.5</v>
      </c>
      <c r="AC69" s="1037"/>
      <c r="AD69" s="1069" t="s">
        <v>383</v>
      </c>
      <c r="AF69" s="1076"/>
      <c r="AG69" s="1078"/>
      <c r="AH69" s="1076"/>
      <c r="AI69" s="1078"/>
      <c r="AJ69" s="1076"/>
    </row>
    <row r="70" spans="1:36" s="1079" customFormat="1" ht="50.25" customHeight="1" x14ac:dyDescent="0.35">
      <c r="A70" s="1087"/>
      <c r="B70" s="1158" t="s">
        <v>312</v>
      </c>
      <c r="C70" s="1162" t="s">
        <v>372</v>
      </c>
      <c r="D70" s="990">
        <v>0.25</v>
      </c>
      <c r="E70" s="411" t="s">
        <v>33</v>
      </c>
      <c r="F70" s="413"/>
      <c r="G70" s="413"/>
      <c r="H70" s="1074"/>
      <c r="I70" s="378">
        <f>Харапонова!K20</f>
        <v>44</v>
      </c>
      <c r="J70" s="378">
        <f>Харапонова!L20</f>
        <v>34</v>
      </c>
      <c r="K70" s="378">
        <f>Харапонова!M20</f>
        <v>0</v>
      </c>
      <c r="L70" s="378">
        <f>Харапонова!N20</f>
        <v>1</v>
      </c>
      <c r="M70" s="378">
        <f>Харапонова!O20</f>
        <v>0.5</v>
      </c>
      <c r="N70" s="378">
        <f>Харапонова!P20</f>
        <v>0</v>
      </c>
      <c r="O70" s="378">
        <f>Харапонова!Q20</f>
        <v>0</v>
      </c>
      <c r="P70" s="378">
        <f>Харапонова!R20</f>
        <v>0</v>
      </c>
      <c r="Q70" s="378">
        <f>Харапонова!S20</f>
        <v>0</v>
      </c>
      <c r="R70" s="378">
        <f>Харапонова!T20</f>
        <v>0</v>
      </c>
      <c r="S70" s="378">
        <f>Харапонова!U20</f>
        <v>3</v>
      </c>
      <c r="T70" s="378">
        <f>Харапонова!V20</f>
        <v>0</v>
      </c>
      <c r="U70" s="378">
        <f>Харапонова!W20</f>
        <v>0</v>
      </c>
      <c r="V70" s="378">
        <f>Харапонова!X20</f>
        <v>0</v>
      </c>
      <c r="W70" s="378">
        <f>Харапонова!Y20</f>
        <v>0</v>
      </c>
      <c r="X70" s="378">
        <f>Харапонова!Z20</f>
        <v>0</v>
      </c>
      <c r="Y70" s="378">
        <f>Харапонова!AA20</f>
        <v>0</v>
      </c>
      <c r="Z70" s="378">
        <f>Харапонова!AB20</f>
        <v>0</v>
      </c>
      <c r="AA70" s="378"/>
      <c r="AB70" s="1037">
        <f t="shared" ref="AB70:AB75" si="6">SUM(I70:Z70)</f>
        <v>82.5</v>
      </c>
      <c r="AC70" s="1037"/>
      <c r="AD70" s="1069" t="s">
        <v>383</v>
      </c>
      <c r="AF70" s="1076"/>
      <c r="AG70" s="1078"/>
      <c r="AH70" s="1076"/>
      <c r="AI70" s="1078"/>
      <c r="AJ70" s="1076"/>
    </row>
    <row r="71" spans="1:36" s="1079" customFormat="1" ht="50.25" customHeight="1" x14ac:dyDescent="0.35">
      <c r="A71" s="1087">
        <v>20</v>
      </c>
      <c r="B71" s="1158"/>
      <c r="C71" s="1162"/>
      <c r="D71" s="990">
        <v>0.45</v>
      </c>
      <c r="E71" s="411" t="s">
        <v>4</v>
      </c>
      <c r="F71" s="413"/>
      <c r="G71" s="413"/>
      <c r="H71" s="1074"/>
      <c r="I71" s="378">
        <f>Харапонова!K46</f>
        <v>60</v>
      </c>
      <c r="J71" s="378">
        <f>Харапонова!L46</f>
        <v>42</v>
      </c>
      <c r="K71" s="378">
        <f>Харапонова!M46</f>
        <v>0</v>
      </c>
      <c r="L71" s="378">
        <f>Харапонова!N46</f>
        <v>4</v>
      </c>
      <c r="M71" s="378">
        <f>Харапонова!O46</f>
        <v>2</v>
      </c>
      <c r="N71" s="378">
        <f>Харапонова!P46</f>
        <v>0</v>
      </c>
      <c r="O71" s="378">
        <f>Харапонова!Q46</f>
        <v>0</v>
      </c>
      <c r="P71" s="378">
        <f>Харапонова!R46</f>
        <v>0</v>
      </c>
      <c r="Q71" s="378">
        <f>Харапонова!S46</f>
        <v>0</v>
      </c>
      <c r="R71" s="378">
        <f>Харапонова!T46</f>
        <v>0</v>
      </c>
      <c r="S71" s="378">
        <f>Харапонова!U46</f>
        <v>4</v>
      </c>
      <c r="T71" s="378">
        <f>Харапонова!V46</f>
        <v>0</v>
      </c>
      <c r="U71" s="378">
        <f>Харапонова!W46</f>
        <v>0</v>
      </c>
      <c r="V71" s="378">
        <f>Харапонова!X46</f>
        <v>0</v>
      </c>
      <c r="W71" s="378">
        <f>Харапонова!Y46</f>
        <v>0</v>
      </c>
      <c r="X71" s="378">
        <f>Харапонова!Z46</f>
        <v>0</v>
      </c>
      <c r="Y71" s="378">
        <f>Харапонова!AA46</f>
        <v>0</v>
      </c>
      <c r="Z71" s="378">
        <f>Харапонова!AB46</f>
        <v>0</v>
      </c>
      <c r="AA71" s="378"/>
      <c r="AB71" s="1037">
        <f t="shared" si="6"/>
        <v>112</v>
      </c>
      <c r="AC71" s="1048" t="s">
        <v>374</v>
      </c>
      <c r="AD71" s="1069" t="s">
        <v>383</v>
      </c>
      <c r="AF71" s="1076"/>
      <c r="AG71" s="1078"/>
      <c r="AH71" s="1076"/>
      <c r="AI71" s="1078"/>
      <c r="AJ71" s="1076"/>
    </row>
    <row r="72" spans="1:36" s="1079" customFormat="1" ht="50.25" customHeight="1" x14ac:dyDescent="0.35">
      <c r="A72" s="1087"/>
      <c r="B72" s="1158"/>
      <c r="C72" s="1162"/>
      <c r="D72" s="990">
        <v>0.35</v>
      </c>
      <c r="E72" s="799" t="s">
        <v>47</v>
      </c>
      <c r="F72" s="413"/>
      <c r="G72" s="413"/>
      <c r="H72" s="1074"/>
      <c r="I72" s="378">
        <f>Харапонова!K48</f>
        <v>104</v>
      </c>
      <c r="J72" s="378">
        <f>Харапонова!L48</f>
        <v>76</v>
      </c>
      <c r="K72" s="378">
        <f>Харапонова!M48</f>
        <v>0</v>
      </c>
      <c r="L72" s="378">
        <f>Харапонова!N48</f>
        <v>5</v>
      </c>
      <c r="M72" s="378">
        <f>Харапонова!O48</f>
        <v>2.5</v>
      </c>
      <c r="N72" s="378">
        <f>Харапонова!P48</f>
        <v>0</v>
      </c>
      <c r="O72" s="378">
        <f>Харапонова!Q48</f>
        <v>0</v>
      </c>
      <c r="P72" s="378">
        <f>Харапонова!R48</f>
        <v>0</v>
      </c>
      <c r="Q72" s="378">
        <f>Харапонова!S48</f>
        <v>0</v>
      </c>
      <c r="R72" s="378">
        <f>Харапонова!T48</f>
        <v>0</v>
      </c>
      <c r="S72" s="378">
        <f>Харапонова!U48</f>
        <v>7</v>
      </c>
      <c r="T72" s="378">
        <f>Харапонова!V48</f>
        <v>0</v>
      </c>
      <c r="U72" s="378">
        <f>Харапонова!W48</f>
        <v>0</v>
      </c>
      <c r="V72" s="378">
        <f>Харапонова!X48</f>
        <v>0</v>
      </c>
      <c r="W72" s="378">
        <f>Харапонова!Y48</f>
        <v>0</v>
      </c>
      <c r="X72" s="378">
        <f>Харапонова!Z48</f>
        <v>0</v>
      </c>
      <c r="Y72" s="378">
        <f>Харапонова!AA48</f>
        <v>0</v>
      </c>
      <c r="Z72" s="378">
        <f>Харапонова!AB48</f>
        <v>0</v>
      </c>
      <c r="AA72" s="378"/>
      <c r="AB72" s="1037">
        <f t="shared" si="6"/>
        <v>194.5</v>
      </c>
      <c r="AC72" s="1037"/>
      <c r="AD72" s="1069" t="s">
        <v>383</v>
      </c>
      <c r="AF72" s="1076"/>
      <c r="AG72" s="1078"/>
      <c r="AH72" s="1076"/>
      <c r="AI72" s="1078"/>
      <c r="AJ72" s="1076"/>
    </row>
    <row r="73" spans="1:36" s="1079" customFormat="1" ht="50.25" customHeight="1" x14ac:dyDescent="0.35">
      <c r="A73" s="1165"/>
      <c r="B73" s="1157" t="s">
        <v>49</v>
      </c>
      <c r="C73" s="1163"/>
      <c r="D73" s="1021">
        <f>D55+D58+D61+D64+D70</f>
        <v>1.55</v>
      </c>
      <c r="E73" s="453" t="s">
        <v>33</v>
      </c>
      <c r="F73" s="454"/>
      <c r="G73" s="454"/>
      <c r="H73" s="1085"/>
      <c r="I73" s="455">
        <f>I55+I58+I61+I64+I67+I70</f>
        <v>172</v>
      </c>
      <c r="J73" s="455">
        <f t="shared" ref="J73:Z73" si="7">J55+J58+J61+J64+J67+J70</f>
        <v>158</v>
      </c>
      <c r="K73" s="455">
        <f t="shared" si="7"/>
        <v>48</v>
      </c>
      <c r="L73" s="455">
        <f t="shared" si="7"/>
        <v>5</v>
      </c>
      <c r="M73" s="455">
        <f t="shared" si="7"/>
        <v>0.5</v>
      </c>
      <c r="N73" s="455">
        <f t="shared" si="7"/>
        <v>1</v>
      </c>
      <c r="O73" s="455">
        <f t="shared" si="7"/>
        <v>0</v>
      </c>
      <c r="P73" s="455">
        <f t="shared" si="7"/>
        <v>0</v>
      </c>
      <c r="Q73" s="455">
        <f t="shared" si="7"/>
        <v>0</v>
      </c>
      <c r="R73" s="455">
        <f t="shared" si="7"/>
        <v>0</v>
      </c>
      <c r="S73" s="455">
        <f t="shared" si="7"/>
        <v>12</v>
      </c>
      <c r="T73" s="455">
        <f t="shared" si="7"/>
        <v>0</v>
      </c>
      <c r="U73" s="455">
        <f t="shared" si="7"/>
        <v>0</v>
      </c>
      <c r="V73" s="455">
        <f t="shared" si="7"/>
        <v>0</v>
      </c>
      <c r="W73" s="455">
        <f t="shared" si="7"/>
        <v>0</v>
      </c>
      <c r="X73" s="455">
        <f t="shared" si="7"/>
        <v>0</v>
      </c>
      <c r="Y73" s="455">
        <f t="shared" si="7"/>
        <v>0</v>
      </c>
      <c r="Z73" s="455">
        <f t="shared" si="7"/>
        <v>0</v>
      </c>
      <c r="AA73" s="455"/>
      <c r="AB73" s="1037">
        <f t="shared" si="6"/>
        <v>396.5</v>
      </c>
      <c r="AC73" s="1037"/>
      <c r="AD73" s="1069" t="s">
        <v>383</v>
      </c>
      <c r="AF73" s="1076"/>
      <c r="AG73" s="1078"/>
      <c r="AH73" s="1076"/>
      <c r="AJ73" s="1076"/>
    </row>
    <row r="74" spans="1:36" s="1079" customFormat="1" ht="50.25" customHeight="1" x14ac:dyDescent="0.35">
      <c r="A74" s="1165"/>
      <c r="B74" s="1157"/>
      <c r="C74" s="1163"/>
      <c r="D74" s="1021">
        <f>D58+D61+D64+D68+D71</f>
        <v>2</v>
      </c>
      <c r="E74" s="453" t="s">
        <v>4</v>
      </c>
      <c r="F74" s="454"/>
      <c r="G74" s="454"/>
      <c r="H74" s="1085"/>
      <c r="I74" s="455">
        <f t="shared" ref="I74:Z74" si="8">I56+I59+I62+I65+I68+I71</f>
        <v>178</v>
      </c>
      <c r="J74" s="455">
        <f t="shared" si="8"/>
        <v>152</v>
      </c>
      <c r="K74" s="455">
        <f t="shared" si="8"/>
        <v>138</v>
      </c>
      <c r="L74" s="455">
        <f t="shared" si="8"/>
        <v>18</v>
      </c>
      <c r="M74" s="455">
        <f t="shared" si="8"/>
        <v>2</v>
      </c>
      <c r="N74" s="455">
        <f t="shared" si="8"/>
        <v>0</v>
      </c>
      <c r="O74" s="455">
        <f t="shared" si="8"/>
        <v>0</v>
      </c>
      <c r="P74" s="455">
        <f t="shared" si="8"/>
        <v>0</v>
      </c>
      <c r="Q74" s="455">
        <f t="shared" si="8"/>
        <v>106.5</v>
      </c>
      <c r="R74" s="455">
        <f t="shared" si="8"/>
        <v>0</v>
      </c>
      <c r="S74" s="455">
        <f t="shared" si="8"/>
        <v>21</v>
      </c>
      <c r="T74" s="455">
        <f t="shared" si="8"/>
        <v>0</v>
      </c>
      <c r="U74" s="455">
        <f t="shared" si="8"/>
        <v>0</v>
      </c>
      <c r="V74" s="455">
        <f t="shared" si="8"/>
        <v>0</v>
      </c>
      <c r="W74" s="455">
        <f t="shared" si="8"/>
        <v>0</v>
      </c>
      <c r="X74" s="455">
        <f t="shared" si="8"/>
        <v>0</v>
      </c>
      <c r="Y74" s="455">
        <f t="shared" si="8"/>
        <v>0</v>
      </c>
      <c r="Z74" s="455">
        <f t="shared" si="8"/>
        <v>0</v>
      </c>
      <c r="AA74" s="455"/>
      <c r="AB74" s="1037">
        <f t="shared" si="6"/>
        <v>615.5</v>
      </c>
      <c r="AC74" s="1037"/>
      <c r="AD74" s="1069" t="s">
        <v>383</v>
      </c>
      <c r="AF74" s="1076"/>
      <c r="AG74" s="1078"/>
      <c r="AH74" s="1076"/>
      <c r="AJ74" s="1076"/>
    </row>
    <row r="75" spans="1:36" s="1079" customFormat="1" ht="50.25" customHeight="1" x14ac:dyDescent="0.35">
      <c r="A75" s="1165"/>
      <c r="B75" s="1157"/>
      <c r="C75" s="1163"/>
      <c r="D75" s="1046">
        <v>1.7549999999999999</v>
      </c>
      <c r="E75" s="1040" t="s">
        <v>47</v>
      </c>
      <c r="F75" s="454"/>
      <c r="G75" s="454"/>
      <c r="H75" s="1085"/>
      <c r="I75" s="455">
        <f t="shared" ref="I75:Z75" si="9">I57+I60+I63+I66+I69+I72</f>
        <v>350</v>
      </c>
      <c r="J75" s="455">
        <f t="shared" si="9"/>
        <v>310</v>
      </c>
      <c r="K75" s="455">
        <f t="shared" si="9"/>
        <v>186</v>
      </c>
      <c r="L75" s="455">
        <f t="shared" si="9"/>
        <v>23</v>
      </c>
      <c r="M75" s="455">
        <f t="shared" si="9"/>
        <v>2.5</v>
      </c>
      <c r="N75" s="455">
        <f t="shared" si="9"/>
        <v>1</v>
      </c>
      <c r="O75" s="455">
        <f t="shared" si="9"/>
        <v>0</v>
      </c>
      <c r="P75" s="455">
        <f t="shared" si="9"/>
        <v>0</v>
      </c>
      <c r="Q75" s="455">
        <f t="shared" si="9"/>
        <v>106.5</v>
      </c>
      <c r="R75" s="455">
        <f t="shared" si="9"/>
        <v>0</v>
      </c>
      <c r="S75" s="455">
        <f t="shared" si="9"/>
        <v>33</v>
      </c>
      <c r="T75" s="455">
        <f t="shared" si="9"/>
        <v>0</v>
      </c>
      <c r="U75" s="455">
        <f t="shared" si="9"/>
        <v>0</v>
      </c>
      <c r="V75" s="455">
        <f t="shared" si="9"/>
        <v>0</v>
      </c>
      <c r="W75" s="455">
        <f t="shared" si="9"/>
        <v>0</v>
      </c>
      <c r="X75" s="455">
        <f t="shared" si="9"/>
        <v>0</v>
      </c>
      <c r="Y75" s="455">
        <f t="shared" si="9"/>
        <v>0</v>
      </c>
      <c r="Z75" s="455">
        <f t="shared" si="9"/>
        <v>0</v>
      </c>
      <c r="AA75" s="455"/>
      <c r="AB75" s="1037">
        <f t="shared" si="6"/>
        <v>1012</v>
      </c>
      <c r="AC75" s="1037"/>
      <c r="AD75" s="1069" t="s">
        <v>383</v>
      </c>
      <c r="AF75" s="1076"/>
      <c r="AG75" s="1078"/>
      <c r="AH75" s="1076"/>
      <c r="AJ75" s="1076"/>
    </row>
    <row r="76" spans="1:36" s="1075" customFormat="1" ht="50.25" customHeight="1" x14ac:dyDescent="0.35">
      <c r="A76" s="1160">
        <v>21</v>
      </c>
      <c r="B76" s="1158" t="s">
        <v>55</v>
      </c>
      <c r="C76" s="1164" t="s">
        <v>50</v>
      </c>
      <c r="D76" s="990">
        <v>1</v>
      </c>
      <c r="E76" s="411" t="s">
        <v>33</v>
      </c>
      <c r="F76" s="413"/>
      <c r="G76" s="413"/>
      <c r="H76" s="1074"/>
      <c r="I76" s="378">
        <f>Говоруха!K24</f>
        <v>78</v>
      </c>
      <c r="J76" s="378">
        <f>Говоруха!L24</f>
        <v>122</v>
      </c>
      <c r="K76" s="378">
        <f>Говоруха!M24</f>
        <v>32</v>
      </c>
      <c r="L76" s="378">
        <f>Говоруха!N24</f>
        <v>4</v>
      </c>
      <c r="M76" s="378">
        <f>Говоруха!O24</f>
        <v>2</v>
      </c>
      <c r="N76" s="378">
        <f>Говоруха!P24</f>
        <v>1</v>
      </c>
      <c r="O76" s="378">
        <f>Говоруха!Q24</f>
        <v>0</v>
      </c>
      <c r="P76" s="378">
        <f>Говоруха!R24</f>
        <v>0</v>
      </c>
      <c r="Q76" s="378">
        <f>Говоруха!S24</f>
        <v>0</v>
      </c>
      <c r="R76" s="378">
        <f>Говоруха!T24</f>
        <v>0</v>
      </c>
      <c r="S76" s="378">
        <f>Говоруха!U24</f>
        <v>14</v>
      </c>
      <c r="T76" s="378">
        <f>Говоруха!V24</f>
        <v>0</v>
      </c>
      <c r="U76" s="378">
        <f>Говоруха!W24</f>
        <v>0</v>
      </c>
      <c r="V76" s="378">
        <f>Говоруха!X24</f>
        <v>0</v>
      </c>
      <c r="W76" s="378">
        <f>Говоруха!Y24</f>
        <v>0</v>
      </c>
      <c r="X76" s="378">
        <f>Говоруха!Z24</f>
        <v>0</v>
      </c>
      <c r="Y76" s="378">
        <f>Говоруха!AA24</f>
        <v>0</v>
      </c>
      <c r="Z76" s="378">
        <f>Говоруха!AB24</f>
        <v>0</v>
      </c>
      <c r="AA76" s="378"/>
      <c r="AB76" s="1037">
        <f t="shared" ref="AB76:AB87" si="10">SUM(I76:Z76)</f>
        <v>253</v>
      </c>
      <c r="AC76" s="1037"/>
      <c r="AD76" s="1069" t="s">
        <v>383</v>
      </c>
      <c r="AF76" s="1076"/>
      <c r="AG76" s="1076"/>
      <c r="AH76" s="1076"/>
      <c r="AI76" s="1076"/>
      <c r="AJ76" s="1076"/>
    </row>
    <row r="77" spans="1:36" s="1075" customFormat="1" ht="50.25" customHeight="1" x14ac:dyDescent="0.35">
      <c r="A77" s="1160"/>
      <c r="B77" s="1158"/>
      <c r="C77" s="1164"/>
      <c r="D77" s="990">
        <v>1</v>
      </c>
      <c r="E77" s="411" t="s">
        <v>4</v>
      </c>
      <c r="F77" s="413"/>
      <c r="G77" s="413"/>
      <c r="H77" s="1074"/>
      <c r="I77" s="378">
        <f>Говоруха!K52</f>
        <v>128.1</v>
      </c>
      <c r="J77" s="378">
        <f>Говоруха!L52</f>
        <v>169.88399999999999</v>
      </c>
      <c r="K77" s="378">
        <f>Говоруха!M52</f>
        <v>0</v>
      </c>
      <c r="L77" s="378">
        <f>Говоруха!N52</f>
        <v>12</v>
      </c>
      <c r="M77" s="378">
        <f>Говоруха!O52</f>
        <v>4.5</v>
      </c>
      <c r="N77" s="378">
        <f>Говоруха!P52</f>
        <v>1</v>
      </c>
      <c r="O77" s="378">
        <f>Говоруха!Q52</f>
        <v>0</v>
      </c>
      <c r="P77" s="378">
        <f>Говоруха!R52</f>
        <v>0</v>
      </c>
      <c r="Q77" s="378">
        <f>Говоруха!S52</f>
        <v>0</v>
      </c>
      <c r="R77" s="378">
        <f>Говоруха!T52</f>
        <v>0</v>
      </c>
      <c r="S77" s="378">
        <f>Говоруха!U52</f>
        <v>14</v>
      </c>
      <c r="T77" s="378">
        <f>Говоруха!V52</f>
        <v>0</v>
      </c>
      <c r="U77" s="378">
        <f>Говоруха!W52</f>
        <v>0</v>
      </c>
      <c r="V77" s="378">
        <f>Говоруха!X52</f>
        <v>0</v>
      </c>
      <c r="W77" s="378">
        <f>Говоруха!Y52</f>
        <v>0</v>
      </c>
      <c r="X77" s="378">
        <f>Говоруха!Z52</f>
        <v>0</v>
      </c>
      <c r="Y77" s="378">
        <f>Говоруха!AA52</f>
        <v>0</v>
      </c>
      <c r="Z77" s="378">
        <f>Говоруха!AB52</f>
        <v>0</v>
      </c>
      <c r="AA77" s="378"/>
      <c r="AB77" s="1037">
        <f t="shared" si="10"/>
        <v>329.48399999999998</v>
      </c>
      <c r="AC77" s="1037"/>
      <c r="AD77" s="1069" t="s">
        <v>383</v>
      </c>
      <c r="AF77" s="1076"/>
      <c r="AG77" s="1076"/>
      <c r="AH77" s="1076"/>
      <c r="AI77" s="1076"/>
      <c r="AJ77" s="1076"/>
    </row>
    <row r="78" spans="1:36" s="1075" customFormat="1" ht="50.25" customHeight="1" x14ac:dyDescent="0.35">
      <c r="A78" s="1160"/>
      <c r="B78" s="1158"/>
      <c r="C78" s="1164"/>
      <c r="D78" s="990">
        <v>1</v>
      </c>
      <c r="E78" s="799" t="s">
        <v>47</v>
      </c>
      <c r="F78" s="413"/>
      <c r="G78" s="413"/>
      <c r="H78" s="1074"/>
      <c r="I78" s="378">
        <f>Говоруха!K54</f>
        <v>206.1</v>
      </c>
      <c r="J78" s="378">
        <f>Говоруха!L54</f>
        <v>291.88400000000001</v>
      </c>
      <c r="K78" s="378">
        <f>Говоруха!M54</f>
        <v>32</v>
      </c>
      <c r="L78" s="378">
        <f>Говоруха!N54</f>
        <v>16</v>
      </c>
      <c r="M78" s="378">
        <f>Говоруха!O54</f>
        <v>6.5</v>
      </c>
      <c r="N78" s="378">
        <f>Говоруха!P54</f>
        <v>2</v>
      </c>
      <c r="O78" s="378">
        <f>Говоруха!Q54</f>
        <v>0</v>
      </c>
      <c r="P78" s="378">
        <f>Говоруха!R54</f>
        <v>0</v>
      </c>
      <c r="Q78" s="378">
        <f>Говоруха!S54</f>
        <v>0</v>
      </c>
      <c r="R78" s="378">
        <f>Говоруха!T54</f>
        <v>0</v>
      </c>
      <c r="S78" s="378">
        <f>Говоруха!U54</f>
        <v>28</v>
      </c>
      <c r="T78" s="378">
        <f>Говоруха!V54</f>
        <v>0</v>
      </c>
      <c r="U78" s="378">
        <f>Говоруха!W54</f>
        <v>0</v>
      </c>
      <c r="V78" s="378">
        <f>Говоруха!X54</f>
        <v>0</v>
      </c>
      <c r="W78" s="378">
        <f>Говоруха!Y54</f>
        <v>0</v>
      </c>
      <c r="X78" s="378">
        <f>Говоруха!Z54</f>
        <v>0</v>
      </c>
      <c r="Y78" s="378">
        <f>Говоруха!AA54</f>
        <v>0</v>
      </c>
      <c r="Z78" s="378">
        <f>Говоруха!AB54</f>
        <v>0</v>
      </c>
      <c r="AA78" s="378"/>
      <c r="AB78" s="1037">
        <f t="shared" si="10"/>
        <v>582.48400000000004</v>
      </c>
      <c r="AC78" s="1037"/>
      <c r="AD78" s="1069" t="s">
        <v>383</v>
      </c>
      <c r="AF78" s="1076"/>
      <c r="AG78" s="1076"/>
      <c r="AH78" s="1076"/>
      <c r="AI78" s="1078"/>
      <c r="AJ78" s="1078"/>
    </row>
    <row r="79" spans="1:36" s="1075" customFormat="1" ht="50.25" customHeight="1" x14ac:dyDescent="0.35">
      <c r="A79" s="1160">
        <v>22</v>
      </c>
      <c r="B79" s="1158" t="s">
        <v>344</v>
      </c>
      <c r="C79" s="1159" t="s">
        <v>375</v>
      </c>
      <c r="D79" s="1020">
        <v>0</v>
      </c>
      <c r="E79" s="411" t="s">
        <v>33</v>
      </c>
      <c r="F79" s="413"/>
      <c r="G79" s="413"/>
      <c r="H79" s="1074"/>
      <c r="I79" s="378">
        <f>Іванець!K20</f>
        <v>0</v>
      </c>
      <c r="J79" s="378">
        <f>Іванець!L20</f>
        <v>0</v>
      </c>
      <c r="K79" s="378">
        <f>Іванець!M20</f>
        <v>0</v>
      </c>
      <c r="L79" s="378">
        <f>Іванець!N20</f>
        <v>0</v>
      </c>
      <c r="M79" s="378">
        <f>Іванець!O20</f>
        <v>0</v>
      </c>
      <c r="N79" s="378">
        <f>Іванець!P20</f>
        <v>0</v>
      </c>
      <c r="O79" s="378">
        <f>Іванець!Q20</f>
        <v>0</v>
      </c>
      <c r="P79" s="378">
        <f>Іванець!R20</f>
        <v>0</v>
      </c>
      <c r="Q79" s="378">
        <f>Іванець!S20</f>
        <v>0</v>
      </c>
      <c r="R79" s="378">
        <f>Іванець!T20</f>
        <v>0</v>
      </c>
      <c r="S79" s="378">
        <f>Іванець!U20</f>
        <v>0</v>
      </c>
      <c r="T79" s="378">
        <f>Іванець!V20</f>
        <v>0</v>
      </c>
      <c r="U79" s="378">
        <f>Іванець!W20</f>
        <v>0</v>
      </c>
      <c r="V79" s="378">
        <f>Іванець!X20</f>
        <v>0</v>
      </c>
      <c r="W79" s="378">
        <f>Іванець!Y20</f>
        <v>0</v>
      </c>
      <c r="X79" s="378">
        <f>Іванець!Z20</f>
        <v>0</v>
      </c>
      <c r="Y79" s="378">
        <f>Іванець!AA20</f>
        <v>0</v>
      </c>
      <c r="Z79" s="378">
        <f>Іванець!AB20</f>
        <v>0</v>
      </c>
      <c r="AA79" s="378"/>
      <c r="AB79" s="1037">
        <f t="shared" si="10"/>
        <v>0</v>
      </c>
      <c r="AC79" s="1037"/>
      <c r="AD79" s="1069" t="s">
        <v>383</v>
      </c>
      <c r="AF79" s="1076"/>
      <c r="AG79" s="1076"/>
      <c r="AH79" s="1076"/>
      <c r="AI79" s="1078"/>
      <c r="AJ79" s="1078"/>
    </row>
    <row r="80" spans="1:36" s="1075" customFormat="1" ht="50.25" customHeight="1" x14ac:dyDescent="0.35">
      <c r="A80" s="1160"/>
      <c r="B80" s="1158"/>
      <c r="C80" s="1159"/>
      <c r="D80" s="990">
        <v>1</v>
      </c>
      <c r="E80" s="411" t="s">
        <v>4</v>
      </c>
      <c r="F80" s="413"/>
      <c r="G80" s="413"/>
      <c r="H80" s="1074"/>
      <c r="I80" s="378">
        <f>Іванець!K46</f>
        <v>72</v>
      </c>
      <c r="J80" s="378">
        <f>Іванець!L46</f>
        <v>32</v>
      </c>
      <c r="K80" s="378">
        <f>Іванець!M46</f>
        <v>160</v>
      </c>
      <c r="L80" s="378">
        <f>Іванець!N46</f>
        <v>20</v>
      </c>
      <c r="M80" s="378">
        <f>Іванець!O46</f>
        <v>6</v>
      </c>
      <c r="N80" s="378">
        <f>Іванець!P46</f>
        <v>0</v>
      </c>
      <c r="O80" s="378">
        <f>Іванець!Q46</f>
        <v>0</v>
      </c>
      <c r="P80" s="378">
        <f>Іванець!R46</f>
        <v>0</v>
      </c>
      <c r="Q80" s="378">
        <f>Іванець!S46</f>
        <v>0</v>
      </c>
      <c r="R80" s="378">
        <f>Іванець!T46</f>
        <v>0</v>
      </c>
      <c r="S80" s="378">
        <f>Іванець!U46</f>
        <v>10</v>
      </c>
      <c r="T80" s="378">
        <f>Іванець!V46</f>
        <v>0</v>
      </c>
      <c r="U80" s="378">
        <f>Іванець!W46</f>
        <v>0</v>
      </c>
      <c r="V80" s="378">
        <f>Іванець!X46</f>
        <v>0</v>
      </c>
      <c r="W80" s="378">
        <f>Іванець!Y46</f>
        <v>0</v>
      </c>
      <c r="X80" s="378">
        <f>Іванець!Z46</f>
        <v>0</v>
      </c>
      <c r="Y80" s="378">
        <f>Іванець!AA46</f>
        <v>0</v>
      </c>
      <c r="Z80" s="378">
        <f>Іванець!AB46</f>
        <v>0</v>
      </c>
      <c r="AA80" s="378"/>
      <c r="AB80" s="1037">
        <f t="shared" si="10"/>
        <v>300</v>
      </c>
      <c r="AC80" s="1043" t="s">
        <v>376</v>
      </c>
      <c r="AD80" s="1069" t="s">
        <v>383</v>
      </c>
      <c r="AF80" s="1076"/>
      <c r="AG80" s="1076"/>
      <c r="AH80" s="1076"/>
      <c r="AI80" s="1078"/>
      <c r="AJ80" s="1078"/>
    </row>
    <row r="81" spans="1:36" s="1075" customFormat="1" ht="50.25" customHeight="1" x14ac:dyDescent="0.35">
      <c r="A81" s="1160"/>
      <c r="B81" s="1158"/>
      <c r="C81" s="1159"/>
      <c r="D81" s="990">
        <v>0.5</v>
      </c>
      <c r="E81" s="799" t="s">
        <v>47</v>
      </c>
      <c r="F81" s="413"/>
      <c r="G81" s="413"/>
      <c r="H81" s="1074"/>
      <c r="I81" s="378">
        <f>Іванець!K48</f>
        <v>72</v>
      </c>
      <c r="J81" s="378">
        <f>Іванець!L48</f>
        <v>32</v>
      </c>
      <c r="K81" s="378">
        <f>Іванець!M48</f>
        <v>160</v>
      </c>
      <c r="L81" s="378">
        <f>Іванець!N48</f>
        <v>20</v>
      </c>
      <c r="M81" s="378">
        <f>Іванець!O48</f>
        <v>6</v>
      </c>
      <c r="N81" s="378">
        <f>Іванець!P48</f>
        <v>0</v>
      </c>
      <c r="O81" s="378">
        <f>Іванець!Q48</f>
        <v>0</v>
      </c>
      <c r="P81" s="378">
        <f>Іванець!R48</f>
        <v>0</v>
      </c>
      <c r="Q81" s="378">
        <f>Іванець!S48</f>
        <v>0</v>
      </c>
      <c r="R81" s="378">
        <f>Іванець!T48</f>
        <v>0</v>
      </c>
      <c r="S81" s="378">
        <f>Іванець!U48</f>
        <v>10</v>
      </c>
      <c r="T81" s="378">
        <f>Іванець!V48</f>
        <v>0</v>
      </c>
      <c r="U81" s="378">
        <f>Іванець!W48</f>
        <v>0</v>
      </c>
      <c r="V81" s="378">
        <f>Іванець!X48</f>
        <v>0</v>
      </c>
      <c r="W81" s="378">
        <f>Іванець!Y48</f>
        <v>0</v>
      </c>
      <c r="X81" s="378">
        <f>Іванець!Z48</f>
        <v>0</v>
      </c>
      <c r="Y81" s="378">
        <f>Іванець!AA48</f>
        <v>0</v>
      </c>
      <c r="Z81" s="378">
        <f>Іванець!AB48</f>
        <v>0</v>
      </c>
      <c r="AA81" s="378"/>
      <c r="AB81" s="1037">
        <f t="shared" si="10"/>
        <v>300</v>
      </c>
      <c r="AC81" s="1037"/>
      <c r="AD81" s="1069" t="s">
        <v>383</v>
      </c>
      <c r="AF81" s="1076"/>
      <c r="AG81" s="1076"/>
      <c r="AH81" s="1076"/>
      <c r="AI81" s="1078"/>
      <c r="AJ81" s="1078"/>
    </row>
    <row r="82" spans="1:36" s="1075" customFormat="1" ht="50.25" customHeight="1" x14ac:dyDescent="0.35">
      <c r="A82" s="1160">
        <v>23</v>
      </c>
      <c r="B82" s="1161" t="s">
        <v>93</v>
      </c>
      <c r="C82" s="1164" t="s">
        <v>131</v>
      </c>
      <c r="D82" s="990">
        <v>1</v>
      </c>
      <c r="E82" s="411" t="s">
        <v>33</v>
      </c>
      <c r="F82" s="413"/>
      <c r="G82" s="413"/>
      <c r="H82" s="1074"/>
      <c r="I82" s="378">
        <f>Румилов!K19</f>
        <v>88</v>
      </c>
      <c r="J82" s="378">
        <f>Румилов!L19</f>
        <v>136</v>
      </c>
      <c r="K82" s="378">
        <f>Румилов!M19</f>
        <v>0</v>
      </c>
      <c r="L82" s="378">
        <f>Румилов!N19</f>
        <v>4</v>
      </c>
      <c r="M82" s="378">
        <f>Румилов!O19</f>
        <v>2</v>
      </c>
      <c r="N82" s="378">
        <f>Румилов!P19</f>
        <v>0</v>
      </c>
      <c r="O82" s="378">
        <f>Румилов!Q19</f>
        <v>0</v>
      </c>
      <c r="P82" s="378">
        <f>Румилов!R19</f>
        <v>0</v>
      </c>
      <c r="Q82" s="378">
        <f>Румилов!S19</f>
        <v>0</v>
      </c>
      <c r="R82" s="378">
        <f>Румилов!T19</f>
        <v>0</v>
      </c>
      <c r="S82" s="378">
        <f>Румилов!U19</f>
        <v>14</v>
      </c>
      <c r="T82" s="378">
        <f>Румилов!V19</f>
        <v>0</v>
      </c>
      <c r="U82" s="378">
        <f>Румилов!W19</f>
        <v>0</v>
      </c>
      <c r="V82" s="378">
        <f>Румилов!X19</f>
        <v>0</v>
      </c>
      <c r="W82" s="378">
        <f>Румилов!Y19</f>
        <v>0</v>
      </c>
      <c r="X82" s="378">
        <f>Румилов!Z19</f>
        <v>0</v>
      </c>
      <c r="Y82" s="378">
        <f>Румилов!AA19</f>
        <v>0</v>
      </c>
      <c r="Z82" s="378">
        <f>Румилов!AB19</f>
        <v>0</v>
      </c>
      <c r="AA82" s="378"/>
      <c r="AB82" s="1037">
        <f t="shared" si="10"/>
        <v>244</v>
      </c>
      <c r="AC82" s="1037"/>
      <c r="AD82" s="1069" t="s">
        <v>383</v>
      </c>
      <c r="AF82" s="1076"/>
      <c r="AG82" s="1076"/>
      <c r="AH82" s="1076"/>
      <c r="AJ82" s="1076"/>
    </row>
    <row r="83" spans="1:36" s="1075" customFormat="1" ht="50.25" customHeight="1" x14ac:dyDescent="0.35">
      <c r="A83" s="1160"/>
      <c r="B83" s="1161"/>
      <c r="C83" s="1164"/>
      <c r="D83" s="990">
        <v>1</v>
      </c>
      <c r="E83" s="411" t="s">
        <v>4</v>
      </c>
      <c r="F83" s="413"/>
      <c r="G83" s="413"/>
      <c r="H83" s="1074"/>
      <c r="I83" s="378">
        <f>Румилов!K47</f>
        <v>108</v>
      </c>
      <c r="J83" s="378">
        <f>Румилов!L47</f>
        <v>44</v>
      </c>
      <c r="K83" s="378">
        <f>Румилов!M47</f>
        <v>84</v>
      </c>
      <c r="L83" s="378">
        <f>Румилов!N47</f>
        <v>15</v>
      </c>
      <c r="M83" s="378">
        <f>Румилов!O47</f>
        <v>4</v>
      </c>
      <c r="N83" s="378">
        <f>Румилов!P47</f>
        <v>0</v>
      </c>
      <c r="O83" s="378">
        <f>Румилов!Q47</f>
        <v>0</v>
      </c>
      <c r="P83" s="378">
        <f>Румилов!R47</f>
        <v>0</v>
      </c>
      <c r="Q83" s="378">
        <f>Румилов!S47</f>
        <v>90</v>
      </c>
      <c r="R83" s="378">
        <f>Румилов!T47</f>
        <v>0</v>
      </c>
      <c r="S83" s="378">
        <f>Румилов!U47</f>
        <v>10</v>
      </c>
      <c r="T83" s="378">
        <f>Румилов!V47</f>
        <v>0</v>
      </c>
      <c r="U83" s="378">
        <f>Румилов!W47</f>
        <v>0</v>
      </c>
      <c r="V83" s="378">
        <f>Румилов!X47</f>
        <v>0</v>
      </c>
      <c r="W83" s="378">
        <f>Румилов!Y47</f>
        <v>0</v>
      </c>
      <c r="X83" s="378">
        <f>Румилов!Z47</f>
        <v>0</v>
      </c>
      <c r="Y83" s="378">
        <f>Румилов!AA47</f>
        <v>0</v>
      </c>
      <c r="Z83" s="378">
        <f>Румилов!AB47</f>
        <v>0</v>
      </c>
      <c r="AA83" s="378"/>
      <c r="AB83" s="1037">
        <f t="shared" si="10"/>
        <v>355</v>
      </c>
      <c r="AC83" s="1037"/>
      <c r="AD83" s="1069" t="s">
        <v>383</v>
      </c>
      <c r="AF83" s="1076"/>
      <c r="AG83" s="1076"/>
      <c r="AH83" s="1076"/>
      <c r="AJ83" s="1076"/>
    </row>
    <row r="84" spans="1:36" s="1075" customFormat="1" ht="50.25" customHeight="1" x14ac:dyDescent="0.35">
      <c r="A84" s="1160"/>
      <c r="B84" s="1161"/>
      <c r="C84" s="1164"/>
      <c r="D84" s="990">
        <v>1</v>
      </c>
      <c r="E84" s="799" t="s">
        <v>47</v>
      </c>
      <c r="F84" s="413"/>
      <c r="G84" s="413"/>
      <c r="H84" s="1074"/>
      <c r="I84" s="378">
        <f>Румилов!K49</f>
        <v>196</v>
      </c>
      <c r="J84" s="378">
        <f>Румилов!L49</f>
        <v>180</v>
      </c>
      <c r="K84" s="378">
        <f>Румилов!M49</f>
        <v>84</v>
      </c>
      <c r="L84" s="378">
        <f>Румилов!N49</f>
        <v>19</v>
      </c>
      <c r="M84" s="378">
        <f>Румилов!O49</f>
        <v>6</v>
      </c>
      <c r="N84" s="378">
        <f>Румилов!P49</f>
        <v>0</v>
      </c>
      <c r="O84" s="378">
        <f>Румилов!Q49</f>
        <v>0</v>
      </c>
      <c r="P84" s="378">
        <f>Румилов!R49</f>
        <v>0</v>
      </c>
      <c r="Q84" s="378">
        <f>Румилов!S49</f>
        <v>90</v>
      </c>
      <c r="R84" s="378">
        <f>Румилов!T49</f>
        <v>0</v>
      </c>
      <c r="S84" s="378">
        <f>Румилов!U49</f>
        <v>24</v>
      </c>
      <c r="T84" s="378">
        <f>Румилов!V49</f>
        <v>0</v>
      </c>
      <c r="U84" s="378">
        <f>Румилов!W49</f>
        <v>0</v>
      </c>
      <c r="V84" s="378">
        <f>Румилов!X49</f>
        <v>0</v>
      </c>
      <c r="W84" s="378">
        <f>Румилов!Y49</f>
        <v>0</v>
      </c>
      <c r="X84" s="378">
        <f>Румилов!Z49</f>
        <v>0</v>
      </c>
      <c r="Y84" s="378">
        <f>Румилов!AA49</f>
        <v>0</v>
      </c>
      <c r="Z84" s="378">
        <f>Румилов!AB49</f>
        <v>0</v>
      </c>
      <c r="AA84" s="378"/>
      <c r="AB84" s="1037">
        <f t="shared" si="10"/>
        <v>599</v>
      </c>
      <c r="AC84" s="1037"/>
      <c r="AD84" s="1069" t="s">
        <v>383</v>
      </c>
      <c r="AF84" s="1076"/>
      <c r="AG84" s="1076"/>
      <c r="AH84" s="1076"/>
      <c r="AI84" s="1078"/>
      <c r="AJ84" s="1078"/>
    </row>
    <row r="85" spans="1:36" s="1079" customFormat="1" ht="50.25" customHeight="1" x14ac:dyDescent="0.35">
      <c r="A85" s="1165"/>
      <c r="B85" s="1157" t="s">
        <v>305</v>
      </c>
      <c r="C85" s="1157"/>
      <c r="D85" s="1046">
        <f>D76+D82</f>
        <v>2</v>
      </c>
      <c r="E85" s="453" t="s">
        <v>33</v>
      </c>
      <c r="F85" s="454"/>
      <c r="G85" s="454"/>
      <c r="H85" s="1085"/>
      <c r="I85" s="455">
        <f>I76+I79+I82</f>
        <v>166</v>
      </c>
      <c r="J85" s="455">
        <f t="shared" ref="J85:Z87" si="11">J76+J79+J82</f>
        <v>258</v>
      </c>
      <c r="K85" s="455">
        <f t="shared" si="11"/>
        <v>32</v>
      </c>
      <c r="L85" s="455">
        <f t="shared" si="11"/>
        <v>8</v>
      </c>
      <c r="M85" s="455">
        <f t="shared" si="11"/>
        <v>4</v>
      </c>
      <c r="N85" s="455">
        <f t="shared" si="11"/>
        <v>1</v>
      </c>
      <c r="O85" s="455">
        <f t="shared" si="11"/>
        <v>0</v>
      </c>
      <c r="P85" s="455">
        <f t="shared" si="11"/>
        <v>0</v>
      </c>
      <c r="Q85" s="455">
        <f t="shared" si="11"/>
        <v>0</v>
      </c>
      <c r="R85" s="455">
        <f t="shared" si="11"/>
        <v>0</v>
      </c>
      <c r="S85" s="455">
        <f t="shared" si="11"/>
        <v>28</v>
      </c>
      <c r="T85" s="455">
        <f t="shared" si="11"/>
        <v>0</v>
      </c>
      <c r="U85" s="455">
        <f t="shared" si="11"/>
        <v>0</v>
      </c>
      <c r="V85" s="455">
        <f t="shared" si="11"/>
        <v>0</v>
      </c>
      <c r="W85" s="455">
        <f t="shared" si="11"/>
        <v>0</v>
      </c>
      <c r="X85" s="455">
        <f t="shared" si="11"/>
        <v>0</v>
      </c>
      <c r="Y85" s="455">
        <f t="shared" si="11"/>
        <v>0</v>
      </c>
      <c r="Z85" s="455">
        <f t="shared" si="11"/>
        <v>0</v>
      </c>
      <c r="AA85" s="455"/>
      <c r="AB85" s="1037">
        <f t="shared" si="10"/>
        <v>497</v>
      </c>
      <c r="AC85" s="1037"/>
      <c r="AD85" s="1069" t="s">
        <v>383</v>
      </c>
      <c r="AF85" s="1076"/>
      <c r="AG85" s="1078"/>
      <c r="AH85" s="1076"/>
      <c r="AJ85" s="1076"/>
    </row>
    <row r="86" spans="1:36" s="1079" customFormat="1" ht="50.25" customHeight="1" x14ac:dyDescent="0.35">
      <c r="A86" s="1165"/>
      <c r="B86" s="1157"/>
      <c r="C86" s="1157"/>
      <c r="D86" s="1046">
        <f>D76+D80+D82</f>
        <v>3</v>
      </c>
      <c r="E86" s="453" t="s">
        <v>4</v>
      </c>
      <c r="F86" s="454"/>
      <c r="G86" s="454"/>
      <c r="H86" s="1085"/>
      <c r="I86" s="455">
        <f t="shared" ref="I86:X87" si="12">I77+I80+I83</f>
        <v>308.10000000000002</v>
      </c>
      <c r="J86" s="455">
        <f t="shared" si="12"/>
        <v>245.88399999999999</v>
      </c>
      <c r="K86" s="455">
        <f t="shared" si="12"/>
        <v>244</v>
      </c>
      <c r="L86" s="455">
        <f t="shared" si="12"/>
        <v>47</v>
      </c>
      <c r="M86" s="455">
        <f t="shared" si="12"/>
        <v>14.5</v>
      </c>
      <c r="N86" s="455">
        <f t="shared" si="12"/>
        <v>1</v>
      </c>
      <c r="O86" s="455">
        <f t="shared" si="12"/>
        <v>0</v>
      </c>
      <c r="P86" s="455">
        <f t="shared" si="12"/>
        <v>0</v>
      </c>
      <c r="Q86" s="455">
        <f t="shared" si="12"/>
        <v>90</v>
      </c>
      <c r="R86" s="455">
        <f t="shared" si="12"/>
        <v>0</v>
      </c>
      <c r="S86" s="455">
        <f t="shared" si="12"/>
        <v>34</v>
      </c>
      <c r="T86" s="455">
        <f t="shared" si="12"/>
        <v>0</v>
      </c>
      <c r="U86" s="455">
        <f t="shared" si="12"/>
        <v>0</v>
      </c>
      <c r="V86" s="455">
        <f t="shared" si="12"/>
        <v>0</v>
      </c>
      <c r="W86" s="455">
        <f t="shared" si="12"/>
        <v>0</v>
      </c>
      <c r="X86" s="455">
        <f t="shared" si="12"/>
        <v>0</v>
      </c>
      <c r="Y86" s="455">
        <f t="shared" si="11"/>
        <v>0</v>
      </c>
      <c r="Z86" s="455">
        <f t="shared" si="11"/>
        <v>0</v>
      </c>
      <c r="AA86" s="455"/>
      <c r="AB86" s="1037">
        <f t="shared" si="10"/>
        <v>984.48400000000004</v>
      </c>
      <c r="AC86" s="1037"/>
      <c r="AD86" s="1069" t="s">
        <v>383</v>
      </c>
      <c r="AF86" s="1076"/>
      <c r="AG86" s="1078"/>
      <c r="AH86" s="1076"/>
      <c r="AJ86" s="1076"/>
    </row>
    <row r="87" spans="1:36" s="1079" customFormat="1" ht="50.25" customHeight="1" x14ac:dyDescent="0.35">
      <c r="A87" s="1165"/>
      <c r="B87" s="1157"/>
      <c r="C87" s="1157"/>
      <c r="D87" s="1046">
        <v>2.5</v>
      </c>
      <c r="E87" s="1040" t="s">
        <v>47</v>
      </c>
      <c r="F87" s="454"/>
      <c r="G87" s="454"/>
      <c r="H87" s="1085"/>
      <c r="I87" s="455">
        <f t="shared" si="12"/>
        <v>474.1</v>
      </c>
      <c r="J87" s="455">
        <f t="shared" si="11"/>
        <v>503.88400000000001</v>
      </c>
      <c r="K87" s="455">
        <f t="shared" si="11"/>
        <v>276</v>
      </c>
      <c r="L87" s="455">
        <f t="shared" si="11"/>
        <v>55</v>
      </c>
      <c r="M87" s="455">
        <f t="shared" si="11"/>
        <v>18.5</v>
      </c>
      <c r="N87" s="455">
        <f t="shared" si="11"/>
        <v>2</v>
      </c>
      <c r="O87" s="455">
        <f t="shared" si="11"/>
        <v>0</v>
      </c>
      <c r="P87" s="455">
        <f t="shared" si="11"/>
        <v>0</v>
      </c>
      <c r="Q87" s="455">
        <f t="shared" si="11"/>
        <v>90</v>
      </c>
      <c r="R87" s="455">
        <f t="shared" si="11"/>
        <v>0</v>
      </c>
      <c r="S87" s="455">
        <f t="shared" si="11"/>
        <v>62</v>
      </c>
      <c r="T87" s="455">
        <f t="shared" si="11"/>
        <v>0</v>
      </c>
      <c r="U87" s="455">
        <f t="shared" si="11"/>
        <v>0</v>
      </c>
      <c r="V87" s="455">
        <f t="shared" si="11"/>
        <v>0</v>
      </c>
      <c r="W87" s="455">
        <f t="shared" si="11"/>
        <v>0</v>
      </c>
      <c r="X87" s="455">
        <f t="shared" si="11"/>
        <v>0</v>
      </c>
      <c r="Y87" s="455">
        <f t="shared" si="11"/>
        <v>0</v>
      </c>
      <c r="Z87" s="455">
        <f t="shared" si="11"/>
        <v>0</v>
      </c>
      <c r="AA87" s="455"/>
      <c r="AB87" s="1037">
        <f t="shared" si="10"/>
        <v>1481.4839999999999</v>
      </c>
      <c r="AC87" s="1037"/>
      <c r="AD87" s="1069" t="s">
        <v>383</v>
      </c>
      <c r="AF87" s="1076"/>
      <c r="AG87" s="1078"/>
      <c r="AH87" s="1076"/>
      <c r="AJ87" s="1076"/>
    </row>
    <row r="88" spans="1:36" s="1079" customFormat="1" ht="50.25" customHeight="1" x14ac:dyDescent="0.35">
      <c r="A88" s="1160">
        <v>24</v>
      </c>
      <c r="B88" s="1158" t="s">
        <v>54</v>
      </c>
      <c r="C88" s="1159" t="s">
        <v>377</v>
      </c>
      <c r="D88" s="990">
        <v>0.25</v>
      </c>
      <c r="E88" s="411" t="s">
        <v>33</v>
      </c>
      <c r="F88" s="413"/>
      <c r="G88" s="413"/>
      <c r="H88" s="1074"/>
      <c r="I88" s="378">
        <f>Дикленко!K20</f>
        <v>24</v>
      </c>
      <c r="J88" s="378">
        <f>Дикленко!L20</f>
        <v>16</v>
      </c>
      <c r="K88" s="378">
        <f>Дикленко!M20</f>
        <v>0</v>
      </c>
      <c r="L88" s="378">
        <f>Дикленко!N20</f>
        <v>2</v>
      </c>
      <c r="M88" s="378">
        <f>Дикленко!O20</f>
        <v>1.5</v>
      </c>
      <c r="N88" s="378">
        <f>Дикленко!P20</f>
        <v>0</v>
      </c>
      <c r="O88" s="378">
        <f>Дикленко!Q20</f>
        <v>0</v>
      </c>
      <c r="P88" s="378">
        <f>Дикленко!R20</f>
        <v>0</v>
      </c>
      <c r="Q88" s="378">
        <f>Дикленко!S20</f>
        <v>0</v>
      </c>
      <c r="R88" s="378">
        <f>Дикленко!T20</f>
        <v>0</v>
      </c>
      <c r="S88" s="378">
        <f>Дикленко!U20</f>
        <v>2</v>
      </c>
      <c r="T88" s="378">
        <f>Дикленко!V20</f>
        <v>0</v>
      </c>
      <c r="U88" s="378">
        <f>Дикленко!W20</f>
        <v>0</v>
      </c>
      <c r="V88" s="378">
        <f>Дикленко!X20</f>
        <v>0</v>
      </c>
      <c r="W88" s="378">
        <f>Дикленко!Y20</f>
        <v>0</v>
      </c>
      <c r="X88" s="378">
        <f>Дикленко!Z20</f>
        <v>0</v>
      </c>
      <c r="Y88" s="378">
        <f>Дикленко!AA20</f>
        <v>0</v>
      </c>
      <c r="Z88" s="378">
        <f>Дикленко!AB20</f>
        <v>0</v>
      </c>
      <c r="AA88" s="378"/>
      <c r="AB88" s="1037">
        <f t="shared" ref="AB88:AB102" si="13">SUM(I88:Z88)</f>
        <v>45.5</v>
      </c>
      <c r="AC88" s="1037"/>
      <c r="AD88" s="1069" t="s">
        <v>383</v>
      </c>
      <c r="AF88" s="1076"/>
      <c r="AG88" s="1078"/>
      <c r="AH88" s="1076"/>
      <c r="AI88" s="1078"/>
      <c r="AJ88" s="1076"/>
    </row>
    <row r="89" spans="1:36" s="1079" customFormat="1" ht="50.25" customHeight="1" x14ac:dyDescent="0.35">
      <c r="A89" s="1160"/>
      <c r="B89" s="1158"/>
      <c r="C89" s="1159"/>
      <c r="D89" s="990">
        <v>0.25</v>
      </c>
      <c r="E89" s="411" t="s">
        <v>4</v>
      </c>
      <c r="F89" s="413"/>
      <c r="G89" s="413"/>
      <c r="H89" s="1074"/>
      <c r="I89" s="378">
        <f>Дикленко!K43</f>
        <v>36</v>
      </c>
      <c r="J89" s="378">
        <f>Дикленко!L43</f>
        <v>16</v>
      </c>
      <c r="K89" s="378">
        <f>Дикленко!M43</f>
        <v>0</v>
      </c>
      <c r="L89" s="378">
        <f>Дикленко!N43</f>
        <v>10</v>
      </c>
      <c r="M89" s="378">
        <f>Дикленко!O43</f>
        <v>4</v>
      </c>
      <c r="N89" s="378">
        <f>Дикленко!P43</f>
        <v>0</v>
      </c>
      <c r="O89" s="378">
        <f>Дикленко!Q43</f>
        <v>0</v>
      </c>
      <c r="P89" s="378">
        <f>Дикленко!R43</f>
        <v>0</v>
      </c>
      <c r="Q89" s="378">
        <f>Дикленко!S43</f>
        <v>16</v>
      </c>
      <c r="R89" s="378">
        <f>Дикленко!T43</f>
        <v>0</v>
      </c>
      <c r="S89" s="378">
        <f>Дикленко!U43</f>
        <v>3</v>
      </c>
      <c r="T89" s="378">
        <f>Дикленко!V43</f>
        <v>0</v>
      </c>
      <c r="U89" s="378">
        <f>Дикленко!W43</f>
        <v>0</v>
      </c>
      <c r="V89" s="378">
        <f>Дикленко!X43</f>
        <v>0</v>
      </c>
      <c r="W89" s="378">
        <f>Дикленко!Y43</f>
        <v>0</v>
      </c>
      <c r="X89" s="378">
        <f>Дикленко!Z43</f>
        <v>0</v>
      </c>
      <c r="Y89" s="378">
        <f>Дикленко!AA43</f>
        <v>0</v>
      </c>
      <c r="Z89" s="378">
        <f>Дикленко!AB43</f>
        <v>0</v>
      </c>
      <c r="AA89" s="378"/>
      <c r="AB89" s="1037">
        <f t="shared" si="13"/>
        <v>85</v>
      </c>
      <c r="AC89" s="1037"/>
      <c r="AD89" s="1069" t="s">
        <v>383</v>
      </c>
      <c r="AF89" s="1076"/>
      <c r="AG89" s="1078"/>
      <c r="AH89" s="1076"/>
      <c r="AI89" s="1078"/>
      <c r="AJ89" s="1076"/>
    </row>
    <row r="90" spans="1:36" s="1079" customFormat="1" ht="50.25" customHeight="1" x14ac:dyDescent="0.35">
      <c r="A90" s="1160"/>
      <c r="B90" s="1158"/>
      <c r="C90" s="1159"/>
      <c r="D90" s="990">
        <v>0.25</v>
      </c>
      <c r="E90" s="799" t="s">
        <v>47</v>
      </c>
      <c r="F90" s="413"/>
      <c r="G90" s="413"/>
      <c r="H90" s="1074"/>
      <c r="I90" s="378">
        <f>Дикленко!K45</f>
        <v>60</v>
      </c>
      <c r="J90" s="378">
        <f>Дикленко!L45</f>
        <v>32</v>
      </c>
      <c r="K90" s="378">
        <f>Дикленко!M45</f>
        <v>0</v>
      </c>
      <c r="L90" s="378">
        <f>Дикленко!N45</f>
        <v>12</v>
      </c>
      <c r="M90" s="378">
        <f>Дикленко!O45</f>
        <v>5.5</v>
      </c>
      <c r="N90" s="378">
        <f>Дикленко!P45</f>
        <v>0</v>
      </c>
      <c r="O90" s="378">
        <f>Дикленко!Q45</f>
        <v>0</v>
      </c>
      <c r="P90" s="378">
        <f>Дикленко!R45</f>
        <v>0</v>
      </c>
      <c r="Q90" s="378">
        <f>Дикленко!S45</f>
        <v>16</v>
      </c>
      <c r="R90" s="378">
        <f>Дикленко!T45</f>
        <v>0</v>
      </c>
      <c r="S90" s="378">
        <f>Дикленко!U45</f>
        <v>5</v>
      </c>
      <c r="T90" s="378">
        <f>Дикленко!V45</f>
        <v>0</v>
      </c>
      <c r="U90" s="378">
        <f>Дикленко!W45</f>
        <v>0</v>
      </c>
      <c r="V90" s="378">
        <f>Дикленко!X45</f>
        <v>0</v>
      </c>
      <c r="W90" s="378">
        <f>Дикленко!Y45</f>
        <v>0</v>
      </c>
      <c r="X90" s="378">
        <f>Дикленко!Z45</f>
        <v>0</v>
      </c>
      <c r="Y90" s="378">
        <f>Дикленко!AA45</f>
        <v>0</v>
      </c>
      <c r="Z90" s="378">
        <f>Дикленко!AB45</f>
        <v>0</v>
      </c>
      <c r="AA90" s="378"/>
      <c r="AB90" s="1037">
        <f t="shared" si="13"/>
        <v>130.5</v>
      </c>
      <c r="AC90" s="1037"/>
      <c r="AD90" s="1069" t="s">
        <v>383</v>
      </c>
      <c r="AF90" s="1076"/>
      <c r="AG90" s="1078"/>
      <c r="AH90" s="1076"/>
      <c r="AI90" s="1078"/>
      <c r="AJ90" s="1088"/>
    </row>
    <row r="91" spans="1:36" s="1079" customFormat="1" ht="50.25" customHeight="1" x14ac:dyDescent="0.35">
      <c r="A91" s="1160">
        <v>25</v>
      </c>
      <c r="B91" s="1158" t="s">
        <v>55</v>
      </c>
      <c r="C91" s="1159" t="s">
        <v>379</v>
      </c>
      <c r="D91" s="990">
        <v>0.5</v>
      </c>
      <c r="E91" s="411" t="s">
        <v>33</v>
      </c>
      <c r="F91" s="413"/>
      <c r="G91" s="413"/>
      <c r="H91" s="1074"/>
      <c r="I91" s="378">
        <f>'Говоруха (2)'!K20</f>
        <v>52</v>
      </c>
      <c r="J91" s="378">
        <f>'Говоруха (2)'!L20</f>
        <v>76</v>
      </c>
      <c r="K91" s="378">
        <f>'Говоруха (2)'!M20</f>
        <v>0</v>
      </c>
      <c r="L91" s="378">
        <f>'Говоруха (2)'!N20</f>
        <v>0</v>
      </c>
      <c r="M91" s="378">
        <f>'Говоруха (2)'!O20</f>
        <v>0</v>
      </c>
      <c r="N91" s="378">
        <f>'Говоруха (2)'!P20</f>
        <v>0</v>
      </c>
      <c r="O91" s="378">
        <f>'Говоруха (2)'!Q20</f>
        <v>0</v>
      </c>
      <c r="P91" s="378">
        <f>'Говоруха (2)'!R20</f>
        <v>0</v>
      </c>
      <c r="Q91" s="378">
        <f>'Говоруха (2)'!S20</f>
        <v>0</v>
      </c>
      <c r="R91" s="378">
        <f>'Говоруха (2)'!T20</f>
        <v>0</v>
      </c>
      <c r="S91" s="378">
        <f>'Говоруха (2)'!U20</f>
        <v>10</v>
      </c>
      <c r="T91" s="378">
        <f>'Говоруха (2)'!V20</f>
        <v>0</v>
      </c>
      <c r="U91" s="378">
        <f>'Говоруха (2)'!W20</f>
        <v>0</v>
      </c>
      <c r="V91" s="378">
        <f>'Говоруха (2)'!X20</f>
        <v>0</v>
      </c>
      <c r="W91" s="378">
        <f>'Говоруха (2)'!Y20</f>
        <v>0</v>
      </c>
      <c r="X91" s="378">
        <f>'Говоруха (2)'!Z20</f>
        <v>0</v>
      </c>
      <c r="Y91" s="378">
        <f>'Говоруха (2)'!AA20</f>
        <v>0</v>
      </c>
      <c r="Z91" s="378">
        <f>'Говоруха (2)'!AB20</f>
        <v>0</v>
      </c>
      <c r="AA91" s="378"/>
      <c r="AB91" s="455">
        <f t="shared" si="13"/>
        <v>138</v>
      </c>
      <c r="AC91" s="455"/>
      <c r="AD91" s="1069" t="s">
        <v>383</v>
      </c>
      <c r="AF91" s="1076"/>
      <c r="AG91" s="1078"/>
      <c r="AH91" s="1076"/>
      <c r="AI91" s="1078"/>
      <c r="AJ91" s="1088"/>
    </row>
    <row r="92" spans="1:36" s="1079" customFormat="1" ht="50.25" customHeight="1" x14ac:dyDescent="0.35">
      <c r="A92" s="1160"/>
      <c r="B92" s="1158"/>
      <c r="C92" s="1159"/>
      <c r="D92" s="990">
        <v>0.5</v>
      </c>
      <c r="E92" s="411" t="s">
        <v>4</v>
      </c>
      <c r="F92" s="413"/>
      <c r="G92" s="413"/>
      <c r="H92" s="1074"/>
      <c r="I92" s="378">
        <f>'Говоруха (2)'!K42</f>
        <v>44</v>
      </c>
      <c r="J92" s="378">
        <f>'Говоруха (2)'!L42</f>
        <v>74</v>
      </c>
      <c r="K92" s="378">
        <f>'Говоруха (2)'!M42</f>
        <v>16</v>
      </c>
      <c r="L92" s="378">
        <f>'Говоруха (2)'!N42</f>
        <v>2</v>
      </c>
      <c r="M92" s="378">
        <f>'Говоруха (2)'!O42</f>
        <v>0.5</v>
      </c>
      <c r="N92" s="378">
        <f>'Говоруха (2)'!P42</f>
        <v>0.5</v>
      </c>
      <c r="O92" s="378">
        <f>'Говоруха (2)'!Q42</f>
        <v>0</v>
      </c>
      <c r="P92" s="378">
        <f>'Говоруха (2)'!R42</f>
        <v>0</v>
      </c>
      <c r="Q92" s="378">
        <f>'Говоруха (2)'!S42</f>
        <v>0</v>
      </c>
      <c r="R92" s="378">
        <f>'Говоруха (2)'!T42</f>
        <v>0</v>
      </c>
      <c r="S92" s="378">
        <f>'Говоруха (2)'!U42</f>
        <v>10</v>
      </c>
      <c r="T92" s="378">
        <f>'Говоруха (2)'!V42</f>
        <v>0</v>
      </c>
      <c r="U92" s="378">
        <f>'Говоруха (2)'!W42</f>
        <v>0</v>
      </c>
      <c r="V92" s="378">
        <f>'Говоруха (2)'!X42</f>
        <v>0</v>
      </c>
      <c r="W92" s="378">
        <f>'Говоруха (2)'!Y42</f>
        <v>0</v>
      </c>
      <c r="X92" s="378">
        <f>'Говоруха (2)'!Z42</f>
        <v>0</v>
      </c>
      <c r="Y92" s="378">
        <f>'Говоруха (2)'!AA42</f>
        <v>0</v>
      </c>
      <c r="Z92" s="378">
        <f>'Говоруха (2)'!AB42</f>
        <v>0</v>
      </c>
      <c r="AA92" s="378"/>
      <c r="AB92" s="455">
        <f t="shared" si="13"/>
        <v>147</v>
      </c>
      <c r="AC92" s="455"/>
      <c r="AD92" s="1069" t="s">
        <v>383</v>
      </c>
      <c r="AF92" s="1076"/>
      <c r="AG92" s="1078"/>
      <c r="AH92" s="1076"/>
      <c r="AI92" s="1078"/>
      <c r="AJ92" s="1088"/>
    </row>
    <row r="93" spans="1:36" s="1079" customFormat="1" ht="50.25" customHeight="1" x14ac:dyDescent="0.35">
      <c r="A93" s="1160"/>
      <c r="B93" s="1158"/>
      <c r="C93" s="1159"/>
      <c r="D93" s="990">
        <v>0.5</v>
      </c>
      <c r="E93" s="799" t="s">
        <v>47</v>
      </c>
      <c r="F93" s="413"/>
      <c r="G93" s="413"/>
      <c r="H93" s="1074"/>
      <c r="I93" s="378">
        <f>'Говоруха (2)'!K44</f>
        <v>96</v>
      </c>
      <c r="J93" s="378">
        <f>'Говоруха (2)'!L44</f>
        <v>150</v>
      </c>
      <c r="K93" s="378">
        <f>'Говоруха (2)'!M44</f>
        <v>16</v>
      </c>
      <c r="L93" s="378">
        <f>'Говоруха (2)'!N44</f>
        <v>2</v>
      </c>
      <c r="M93" s="378">
        <f>'Говоруха (2)'!O44</f>
        <v>0.5</v>
      </c>
      <c r="N93" s="378">
        <f>'Говоруха (2)'!P44</f>
        <v>0.5</v>
      </c>
      <c r="O93" s="378">
        <f>'Говоруха (2)'!Q44</f>
        <v>0</v>
      </c>
      <c r="P93" s="378">
        <f>'Говоруха (2)'!R44</f>
        <v>0</v>
      </c>
      <c r="Q93" s="378">
        <f>'Говоруха (2)'!S44</f>
        <v>0</v>
      </c>
      <c r="R93" s="378">
        <f>'Говоруха (2)'!T44</f>
        <v>0</v>
      </c>
      <c r="S93" s="378">
        <f>'Говоруха (2)'!U44</f>
        <v>20</v>
      </c>
      <c r="T93" s="378">
        <f>'Говоруха (2)'!V44</f>
        <v>0</v>
      </c>
      <c r="U93" s="378">
        <f>'Говоруха (2)'!W44</f>
        <v>0</v>
      </c>
      <c r="V93" s="378">
        <f>'Говоруха (2)'!X44</f>
        <v>0</v>
      </c>
      <c r="W93" s="378">
        <f>'Говоруха (2)'!Y44</f>
        <v>0</v>
      </c>
      <c r="X93" s="378">
        <f>'Говоруха (2)'!Z44</f>
        <v>0</v>
      </c>
      <c r="Y93" s="378">
        <f>'Говоруха (2)'!AA44</f>
        <v>0</v>
      </c>
      <c r="Z93" s="378">
        <f>'Говоруха (2)'!AB44</f>
        <v>0</v>
      </c>
      <c r="AA93" s="378"/>
      <c r="AB93" s="455">
        <f t="shared" si="13"/>
        <v>285</v>
      </c>
      <c r="AC93" s="455"/>
      <c r="AD93" s="1069" t="s">
        <v>383</v>
      </c>
      <c r="AF93" s="1076"/>
      <c r="AG93" s="1078"/>
      <c r="AH93" s="1076"/>
      <c r="AI93" s="1078"/>
      <c r="AJ93" s="1088"/>
    </row>
    <row r="94" spans="1:36" s="1079" customFormat="1" ht="50.25" customHeight="1" x14ac:dyDescent="0.35">
      <c r="A94" s="1160">
        <v>26</v>
      </c>
      <c r="B94" s="1158" t="s">
        <v>303</v>
      </c>
      <c r="C94" s="1159" t="s">
        <v>378</v>
      </c>
      <c r="D94" s="990">
        <v>0.5</v>
      </c>
      <c r="E94" s="411" t="s">
        <v>33</v>
      </c>
      <c r="F94" s="413"/>
      <c r="G94" s="413"/>
      <c r="H94" s="1074"/>
      <c r="I94" s="378">
        <f>Коваленко!K17</f>
        <v>52</v>
      </c>
      <c r="J94" s="378">
        <f>Коваленко!L17</f>
        <v>136</v>
      </c>
      <c r="K94" s="378">
        <f>Коваленко!M17</f>
        <v>0</v>
      </c>
      <c r="L94" s="378">
        <f>Коваленко!N17</f>
        <v>0</v>
      </c>
      <c r="M94" s="378">
        <f>Коваленко!O17</f>
        <v>0</v>
      </c>
      <c r="N94" s="378">
        <f>Коваленко!P17</f>
        <v>0</v>
      </c>
      <c r="O94" s="378">
        <f>Коваленко!Q17</f>
        <v>0</v>
      </c>
      <c r="P94" s="378">
        <f>Коваленко!R17</f>
        <v>0</v>
      </c>
      <c r="Q94" s="378">
        <f>Коваленко!S17</f>
        <v>0</v>
      </c>
      <c r="R94" s="378">
        <f>Коваленко!T17</f>
        <v>0</v>
      </c>
      <c r="S94" s="378">
        <f>Коваленко!U17</f>
        <v>13</v>
      </c>
      <c r="T94" s="378">
        <f>Коваленко!V17</f>
        <v>0</v>
      </c>
      <c r="U94" s="378">
        <f>Коваленко!W17</f>
        <v>0</v>
      </c>
      <c r="V94" s="378">
        <f>Коваленко!X17</f>
        <v>0</v>
      </c>
      <c r="W94" s="378">
        <f>Коваленко!Y17</f>
        <v>0</v>
      </c>
      <c r="X94" s="378">
        <f>Коваленко!Z17</f>
        <v>0</v>
      </c>
      <c r="Y94" s="378">
        <f>Коваленко!AA17</f>
        <v>0</v>
      </c>
      <c r="Z94" s="378">
        <f>Коваленко!AB17</f>
        <v>0</v>
      </c>
      <c r="AA94" s="378"/>
      <c r="AB94" s="455">
        <f t="shared" si="13"/>
        <v>201</v>
      </c>
      <c r="AC94" s="455"/>
      <c r="AD94" s="1069" t="s">
        <v>383</v>
      </c>
      <c r="AF94" s="1076"/>
      <c r="AG94" s="1078"/>
      <c r="AH94" s="1076"/>
      <c r="AI94" s="1078"/>
      <c r="AJ94" s="1088"/>
    </row>
    <row r="95" spans="1:36" s="1079" customFormat="1" ht="50.25" customHeight="1" x14ac:dyDescent="0.35">
      <c r="A95" s="1160"/>
      <c r="B95" s="1158"/>
      <c r="C95" s="1159"/>
      <c r="D95" s="990">
        <v>0.5</v>
      </c>
      <c r="E95" s="411" t="s">
        <v>4</v>
      </c>
      <c r="F95" s="413"/>
      <c r="G95" s="413"/>
      <c r="H95" s="1074"/>
      <c r="I95" s="378">
        <f>Коваленко!K25</f>
        <v>24</v>
      </c>
      <c r="J95" s="378">
        <f>Коваленко!L25</f>
        <v>16</v>
      </c>
      <c r="K95" s="378">
        <f>Коваленко!M25</f>
        <v>0</v>
      </c>
      <c r="L95" s="378">
        <f>Коваленко!N25</f>
        <v>4</v>
      </c>
      <c r="M95" s="378">
        <f>Коваленко!O25</f>
        <v>2</v>
      </c>
      <c r="N95" s="378">
        <f>Коваленко!P25</f>
        <v>0</v>
      </c>
      <c r="O95" s="378">
        <f>Коваленко!Q25</f>
        <v>0</v>
      </c>
      <c r="P95" s="378">
        <f>Коваленко!R25</f>
        <v>0</v>
      </c>
      <c r="Q95" s="879">
        <f>Коваленко!S25</f>
        <v>22.5</v>
      </c>
      <c r="R95" s="378">
        <f>Коваленко!T25</f>
        <v>0</v>
      </c>
      <c r="S95" s="378">
        <f>Коваленко!U25</f>
        <v>3</v>
      </c>
      <c r="T95" s="378">
        <f>Коваленко!V25</f>
        <v>0</v>
      </c>
      <c r="U95" s="378">
        <f>Коваленко!W25</f>
        <v>0</v>
      </c>
      <c r="V95" s="378">
        <f>Коваленко!X25</f>
        <v>0</v>
      </c>
      <c r="W95" s="378">
        <f>Коваленко!Y25</f>
        <v>0</v>
      </c>
      <c r="X95" s="378">
        <f>Коваленко!Z25</f>
        <v>0</v>
      </c>
      <c r="Y95" s="378">
        <f>Коваленко!AA25</f>
        <v>0</v>
      </c>
      <c r="Z95" s="378">
        <f>Коваленко!AB25</f>
        <v>0</v>
      </c>
      <c r="AA95" s="378"/>
      <c r="AB95" s="455">
        <f t="shared" si="13"/>
        <v>71.5</v>
      </c>
      <c r="AC95" s="455"/>
      <c r="AD95" s="1069" t="s">
        <v>383</v>
      </c>
      <c r="AF95" s="1076"/>
      <c r="AG95" s="1078"/>
      <c r="AH95" s="1076"/>
      <c r="AI95" s="1078"/>
      <c r="AJ95" s="1088"/>
    </row>
    <row r="96" spans="1:36" s="1079" customFormat="1" ht="50.25" customHeight="1" x14ac:dyDescent="0.35">
      <c r="A96" s="1160"/>
      <c r="B96" s="1158"/>
      <c r="C96" s="1159"/>
      <c r="D96" s="990">
        <v>0.5</v>
      </c>
      <c r="E96" s="799" t="s">
        <v>47</v>
      </c>
      <c r="F96" s="413"/>
      <c r="G96" s="413"/>
      <c r="H96" s="1074"/>
      <c r="I96" s="378">
        <f>Коваленко!K36</f>
        <v>76</v>
      </c>
      <c r="J96" s="378">
        <f>Коваленко!L36</f>
        <v>152</v>
      </c>
      <c r="K96" s="378">
        <f>Коваленко!M36</f>
        <v>0</v>
      </c>
      <c r="L96" s="378">
        <f>Коваленко!N36</f>
        <v>4</v>
      </c>
      <c r="M96" s="378">
        <f>Коваленко!O36</f>
        <v>2</v>
      </c>
      <c r="N96" s="378">
        <f>Коваленко!P36</f>
        <v>0</v>
      </c>
      <c r="O96" s="378">
        <f>Коваленко!Q36</f>
        <v>0</v>
      </c>
      <c r="P96" s="378">
        <f>Коваленко!R36</f>
        <v>0</v>
      </c>
      <c r="Q96" s="879">
        <f>Коваленко!S36</f>
        <v>22.5</v>
      </c>
      <c r="R96" s="378">
        <f>Коваленко!T36</f>
        <v>0</v>
      </c>
      <c r="S96" s="378">
        <f>Коваленко!U36</f>
        <v>16</v>
      </c>
      <c r="T96" s="378">
        <f>Коваленко!V36</f>
        <v>0</v>
      </c>
      <c r="U96" s="378">
        <f>Коваленко!W36</f>
        <v>0</v>
      </c>
      <c r="V96" s="378">
        <f>Коваленко!X36</f>
        <v>0</v>
      </c>
      <c r="W96" s="378">
        <f>Коваленко!Y36</f>
        <v>0</v>
      </c>
      <c r="X96" s="378">
        <f>Коваленко!Z36</f>
        <v>0</v>
      </c>
      <c r="Y96" s="378">
        <f>Коваленко!AA36</f>
        <v>0</v>
      </c>
      <c r="Z96" s="378">
        <f>Коваленко!AB36</f>
        <v>0</v>
      </c>
      <c r="AA96" s="378"/>
      <c r="AB96" s="1037">
        <f t="shared" si="13"/>
        <v>272.5</v>
      </c>
      <c r="AC96" s="1037"/>
      <c r="AD96" s="1069" t="s">
        <v>383</v>
      </c>
      <c r="AF96" s="1076"/>
      <c r="AG96" s="1078"/>
      <c r="AH96" s="1076"/>
      <c r="AI96" s="1078"/>
      <c r="AJ96" s="1088"/>
    </row>
    <row r="97" spans="1:47" s="1079" customFormat="1" ht="50.25" customHeight="1" x14ac:dyDescent="0.35">
      <c r="A97" s="1160">
        <v>27</v>
      </c>
      <c r="B97" s="1158" t="s">
        <v>332</v>
      </c>
      <c r="C97" s="1159" t="s">
        <v>380</v>
      </c>
      <c r="D97" s="1020">
        <v>0</v>
      </c>
      <c r="E97" s="411" t="s">
        <v>33</v>
      </c>
      <c r="F97" s="413"/>
      <c r="G97" s="413"/>
      <c r="H97" s="1074"/>
      <c r="I97" s="378">
        <f>'Павленко С.Є.)'!K20</f>
        <v>0</v>
      </c>
      <c r="J97" s="378">
        <f>'Павленко С.Є.)'!L20</f>
        <v>0</v>
      </c>
      <c r="K97" s="378">
        <f>'Павленко С.Є.)'!M20</f>
        <v>0</v>
      </c>
      <c r="L97" s="378">
        <f>'Павленко С.Є.)'!N20</f>
        <v>0</v>
      </c>
      <c r="M97" s="378">
        <f>'Павленко С.Є.)'!O20</f>
        <v>0</v>
      </c>
      <c r="N97" s="378">
        <f>'Павленко С.Є.)'!P20</f>
        <v>0</v>
      </c>
      <c r="O97" s="378">
        <f>'Павленко С.Є.)'!Q20</f>
        <v>0</v>
      </c>
      <c r="P97" s="378">
        <f>'Павленко С.Є.)'!R20</f>
        <v>0</v>
      </c>
      <c r="Q97" s="378">
        <f>'Павленко С.Є.)'!S20</f>
        <v>0</v>
      </c>
      <c r="R97" s="378">
        <f>'Павленко С.Є.)'!T20</f>
        <v>0</v>
      </c>
      <c r="S97" s="378">
        <f>'Павленко С.Є.)'!U20</f>
        <v>0</v>
      </c>
      <c r="T97" s="378">
        <f>'Павленко С.Є.)'!V20</f>
        <v>0</v>
      </c>
      <c r="U97" s="378">
        <f>'Павленко С.Є.)'!W20</f>
        <v>0</v>
      </c>
      <c r="V97" s="378">
        <f>'Павленко С.Є.)'!X20</f>
        <v>0</v>
      </c>
      <c r="W97" s="378">
        <f>'Павленко С.Є.)'!Y20</f>
        <v>0</v>
      </c>
      <c r="X97" s="378">
        <f>'Павленко С.Є.)'!Z20</f>
        <v>0</v>
      </c>
      <c r="Y97" s="378">
        <f>'Павленко С.Є.)'!AA20</f>
        <v>0</v>
      </c>
      <c r="Z97" s="378">
        <f>'Павленко С.Є.)'!AB20</f>
        <v>0</v>
      </c>
      <c r="AA97" s="378"/>
      <c r="AB97" s="1037">
        <f t="shared" si="13"/>
        <v>0</v>
      </c>
      <c r="AC97" s="1037"/>
      <c r="AD97" s="1069" t="s">
        <v>383</v>
      </c>
      <c r="AF97" s="1076"/>
      <c r="AG97" s="1078"/>
      <c r="AH97" s="1076"/>
      <c r="AI97" s="1078"/>
      <c r="AJ97" s="1088"/>
    </row>
    <row r="98" spans="1:47" s="1079" customFormat="1" ht="50.25" customHeight="1" x14ac:dyDescent="0.35">
      <c r="A98" s="1160"/>
      <c r="B98" s="1158"/>
      <c r="C98" s="1159"/>
      <c r="D98" s="990">
        <v>0.5</v>
      </c>
      <c r="E98" s="411" t="s">
        <v>4</v>
      </c>
      <c r="F98" s="413"/>
      <c r="G98" s="413"/>
      <c r="H98" s="1074"/>
      <c r="I98" s="378">
        <f>'Павленко С.Є.)'!K47</f>
        <v>68</v>
      </c>
      <c r="J98" s="378">
        <f>'Павленко С.Є.)'!L47</f>
        <v>68</v>
      </c>
      <c r="K98" s="378">
        <f>'Павленко С.Є.)'!M47</f>
        <v>0</v>
      </c>
      <c r="L98" s="378">
        <f>'Павленко С.Є.)'!N47</f>
        <v>0</v>
      </c>
      <c r="M98" s="378">
        <f>'Павленко С.Є.)'!O47</f>
        <v>0</v>
      </c>
      <c r="N98" s="378">
        <f>'Павленко С.Є.)'!P47</f>
        <v>0</v>
      </c>
      <c r="O98" s="378">
        <f>'Павленко С.Є.)'!Q47</f>
        <v>0</v>
      </c>
      <c r="P98" s="378">
        <f>'Павленко С.Є.)'!R47</f>
        <v>0</v>
      </c>
      <c r="Q98" s="378">
        <f>'Павленко С.Є.)'!S47</f>
        <v>0</v>
      </c>
      <c r="R98" s="378">
        <f>'Павленко С.Є.)'!T47</f>
        <v>0</v>
      </c>
      <c r="S98" s="378">
        <f>'Павленко С.Є.)'!U47</f>
        <v>5</v>
      </c>
      <c r="T98" s="378">
        <f>'Павленко С.Є.)'!V47</f>
        <v>0</v>
      </c>
      <c r="U98" s="378">
        <f>'Павленко С.Є.)'!W47</f>
        <v>0</v>
      </c>
      <c r="V98" s="378">
        <f>'Павленко С.Є.)'!X47</f>
        <v>0</v>
      </c>
      <c r="W98" s="378">
        <f>'Павленко С.Є.)'!Y47</f>
        <v>0</v>
      </c>
      <c r="X98" s="378">
        <f>'Павленко С.Є.)'!Z47</f>
        <v>0</v>
      </c>
      <c r="Y98" s="378">
        <f>'Павленко С.Є.)'!AA47</f>
        <v>0</v>
      </c>
      <c r="Z98" s="378">
        <f>'Павленко С.Є.)'!AB47</f>
        <v>0</v>
      </c>
      <c r="AA98" s="378"/>
      <c r="AB98" s="1037">
        <f t="shared" si="13"/>
        <v>141</v>
      </c>
      <c r="AC98" s="1043" t="s">
        <v>381</v>
      </c>
      <c r="AD98" s="1069" t="s">
        <v>383</v>
      </c>
      <c r="AF98" s="1076"/>
      <c r="AG98" s="1078"/>
      <c r="AH98" s="1076"/>
      <c r="AI98" s="1078"/>
      <c r="AJ98" s="1088"/>
    </row>
    <row r="99" spans="1:47" s="1079" customFormat="1" ht="50.25" customHeight="1" x14ac:dyDescent="0.35">
      <c r="A99" s="1160"/>
      <c r="B99" s="1158"/>
      <c r="C99" s="1159"/>
      <c r="D99" s="990">
        <v>0.25</v>
      </c>
      <c r="E99" s="799" t="s">
        <v>47</v>
      </c>
      <c r="F99" s="413"/>
      <c r="G99" s="413"/>
      <c r="H99" s="1074"/>
      <c r="I99" s="378">
        <f>'Павленко С.Є.)'!K49</f>
        <v>68</v>
      </c>
      <c r="J99" s="378">
        <f>'Павленко С.Є.)'!L49</f>
        <v>68</v>
      </c>
      <c r="K99" s="378">
        <f>'Павленко С.Є.)'!M49</f>
        <v>0</v>
      </c>
      <c r="L99" s="378">
        <f>'Павленко С.Є.)'!N49</f>
        <v>0</v>
      </c>
      <c r="M99" s="378">
        <f>'Павленко С.Є.)'!O49</f>
        <v>0</v>
      </c>
      <c r="N99" s="378">
        <f>'Павленко С.Є.)'!P49</f>
        <v>0</v>
      </c>
      <c r="O99" s="378">
        <f>'Павленко С.Є.)'!Q49</f>
        <v>0</v>
      </c>
      <c r="P99" s="378">
        <f>'Павленко С.Є.)'!R49</f>
        <v>0</v>
      </c>
      <c r="Q99" s="378">
        <f>'Павленко С.Є.)'!S49</f>
        <v>0</v>
      </c>
      <c r="R99" s="378">
        <f>'Павленко С.Є.)'!T49</f>
        <v>0</v>
      </c>
      <c r="S99" s="378">
        <f>'Павленко С.Є.)'!U49</f>
        <v>5</v>
      </c>
      <c r="T99" s="378">
        <f>'Павленко С.Є.)'!V49</f>
        <v>0</v>
      </c>
      <c r="U99" s="378">
        <f>'Павленко С.Є.)'!W49</f>
        <v>0</v>
      </c>
      <c r="V99" s="378">
        <f>'Павленко С.Є.)'!X49</f>
        <v>0</v>
      </c>
      <c r="W99" s="378">
        <f>'Павленко С.Є.)'!Y49</f>
        <v>0</v>
      </c>
      <c r="X99" s="378">
        <f>'Павленко С.Є.)'!Z49</f>
        <v>0</v>
      </c>
      <c r="Y99" s="378">
        <f>'Павленко С.Є.)'!AA49</f>
        <v>0</v>
      </c>
      <c r="Z99" s="378">
        <f>'Павленко С.Є.)'!AB49</f>
        <v>0</v>
      </c>
      <c r="AA99" s="378"/>
      <c r="AB99" s="1037">
        <f t="shared" si="13"/>
        <v>141</v>
      </c>
      <c r="AC99" s="1043"/>
      <c r="AD99" s="1069" t="s">
        <v>383</v>
      </c>
      <c r="AF99" s="1076"/>
      <c r="AG99" s="1078"/>
      <c r="AH99" s="1076"/>
      <c r="AI99" s="1078"/>
      <c r="AJ99" s="1088"/>
    </row>
    <row r="100" spans="1:47" s="1079" customFormat="1" ht="50.25" customHeight="1" x14ac:dyDescent="0.35">
      <c r="A100" s="1160">
        <v>28</v>
      </c>
      <c r="B100" s="1158" t="s">
        <v>337</v>
      </c>
      <c r="C100" s="1159" t="s">
        <v>380</v>
      </c>
      <c r="D100" s="1020"/>
      <c r="E100" s="411" t="s">
        <v>33</v>
      </c>
      <c r="F100" s="413"/>
      <c r="G100" s="413"/>
      <c r="H100" s="1074"/>
      <c r="I100" s="378">
        <f>'Шульгіна Н.Ф.'!K17</f>
        <v>0</v>
      </c>
      <c r="J100" s="378">
        <f>'Шульгіна Н.Ф.'!L17</f>
        <v>0</v>
      </c>
      <c r="K100" s="378">
        <f>'Шульгіна Н.Ф.'!M17</f>
        <v>0</v>
      </c>
      <c r="L100" s="378">
        <f>'Шульгіна Н.Ф.'!N17</f>
        <v>0</v>
      </c>
      <c r="M100" s="378">
        <f>'Шульгіна Н.Ф.'!O17</f>
        <v>0</v>
      </c>
      <c r="N100" s="378">
        <f>'Шульгіна Н.Ф.'!P17</f>
        <v>0</v>
      </c>
      <c r="O100" s="378">
        <f>'Шульгіна Н.Ф.'!Q17</f>
        <v>0</v>
      </c>
      <c r="P100" s="378">
        <f>'Шульгіна Н.Ф.'!R17</f>
        <v>0</v>
      </c>
      <c r="Q100" s="378">
        <f>'Шульгіна Н.Ф.'!S17</f>
        <v>0</v>
      </c>
      <c r="R100" s="378">
        <f>'Шульгіна Н.Ф.'!T17</f>
        <v>0</v>
      </c>
      <c r="S100" s="378">
        <f>'Шульгіна Н.Ф.'!U17</f>
        <v>0</v>
      </c>
      <c r="T100" s="378">
        <f>'Шульгіна Н.Ф.'!V17</f>
        <v>0</v>
      </c>
      <c r="U100" s="378">
        <f>'Шульгіна Н.Ф.'!W17</f>
        <v>0</v>
      </c>
      <c r="V100" s="378">
        <f>'Шульгіна Н.Ф.'!X17</f>
        <v>0</v>
      </c>
      <c r="W100" s="378">
        <f>'Шульгіна Н.Ф.'!Y17</f>
        <v>0</v>
      </c>
      <c r="X100" s="378">
        <f>'Шульгіна Н.Ф.'!Z17</f>
        <v>0</v>
      </c>
      <c r="Y100" s="378">
        <f>'Шульгіна Н.Ф.'!AA17</f>
        <v>0</v>
      </c>
      <c r="Z100" s="378">
        <f>'Шульгіна Н.Ф.'!AB17</f>
        <v>0</v>
      </c>
      <c r="AA100" s="378"/>
      <c r="AB100" s="1037">
        <f t="shared" si="13"/>
        <v>0</v>
      </c>
      <c r="AC100" s="1037"/>
      <c r="AD100" s="1069" t="s">
        <v>383</v>
      </c>
      <c r="AF100" s="1076"/>
      <c r="AG100" s="1078"/>
      <c r="AH100" s="1076"/>
      <c r="AI100" s="1078"/>
      <c r="AJ100" s="1088"/>
    </row>
    <row r="101" spans="1:47" s="1079" customFormat="1" ht="50.25" customHeight="1" x14ac:dyDescent="0.35">
      <c r="A101" s="1160"/>
      <c r="B101" s="1158"/>
      <c r="C101" s="1159"/>
      <c r="D101" s="990">
        <v>0.4</v>
      </c>
      <c r="E101" s="411" t="s">
        <v>4</v>
      </c>
      <c r="F101" s="413"/>
      <c r="G101" s="413"/>
      <c r="H101" s="1074"/>
      <c r="I101" s="378">
        <f>'Шульгіна Н.Ф.'!K39</f>
        <v>24</v>
      </c>
      <c r="J101" s="378">
        <f>'Шульгіна Н.Ф.'!L39</f>
        <v>16</v>
      </c>
      <c r="K101" s="378">
        <f>'Шульгіна Н.Ф.'!M39</f>
        <v>0</v>
      </c>
      <c r="L101" s="378">
        <f>'Шульгіна Н.Ф.'!N39</f>
        <v>3</v>
      </c>
      <c r="M101" s="378">
        <f>'Шульгіна Н.Ф.'!O39</f>
        <v>1</v>
      </c>
      <c r="N101" s="378">
        <f>'Шульгіна Н.Ф.'!P39</f>
        <v>0</v>
      </c>
      <c r="O101" s="378">
        <f>'Шульгіна Н.Ф.'!Q39</f>
        <v>0</v>
      </c>
      <c r="P101" s="378">
        <f>'Шульгіна Н.Ф.'!R39</f>
        <v>0</v>
      </c>
      <c r="Q101" s="378">
        <f>'Шульгіна Н.Ф.'!S39</f>
        <v>43</v>
      </c>
      <c r="R101" s="378">
        <f>'Шульгіна Н.Ф.'!T39</f>
        <v>14</v>
      </c>
      <c r="S101" s="378">
        <f>'Шульгіна Н.Ф.'!U39</f>
        <v>1</v>
      </c>
      <c r="T101" s="378">
        <f>'Шульгіна Н.Ф.'!V39</f>
        <v>0</v>
      </c>
      <c r="U101" s="378">
        <f>'Шульгіна Н.Ф.'!W39</f>
        <v>0</v>
      </c>
      <c r="V101" s="378">
        <f>'Шульгіна Н.Ф.'!X39</f>
        <v>0</v>
      </c>
      <c r="W101" s="378">
        <f>'Шульгіна Н.Ф.'!Y39</f>
        <v>0</v>
      </c>
      <c r="X101" s="378">
        <f>'Шульгіна Н.Ф.'!Z39</f>
        <v>0</v>
      </c>
      <c r="Y101" s="378">
        <f>'Шульгіна Н.Ф.'!AA39</f>
        <v>0</v>
      </c>
      <c r="Z101" s="378">
        <f>'Шульгіна Н.Ф.'!AB39</f>
        <v>0</v>
      </c>
      <c r="AA101" s="378"/>
      <c r="AB101" s="1037">
        <f t="shared" si="13"/>
        <v>102</v>
      </c>
      <c r="AC101" s="1043" t="s">
        <v>382</v>
      </c>
      <c r="AD101" s="1069" t="s">
        <v>383</v>
      </c>
      <c r="AF101" s="1076"/>
      <c r="AG101" s="1078"/>
      <c r="AH101" s="1076"/>
      <c r="AI101" s="1078"/>
      <c r="AJ101" s="1088"/>
    </row>
    <row r="102" spans="1:47" s="1079" customFormat="1" ht="50.25" customHeight="1" x14ac:dyDescent="0.35">
      <c r="A102" s="1160"/>
      <c r="B102" s="1158"/>
      <c r="C102" s="1159"/>
      <c r="D102" s="990">
        <v>0.2</v>
      </c>
      <c r="E102" s="799" t="s">
        <v>47</v>
      </c>
      <c r="F102" s="413"/>
      <c r="G102" s="413"/>
      <c r="H102" s="1074"/>
      <c r="I102" s="378">
        <f>'Шульгіна Н.Ф.'!K41</f>
        <v>24</v>
      </c>
      <c r="J102" s="378">
        <f>'Шульгіна Н.Ф.'!L41</f>
        <v>16</v>
      </c>
      <c r="K102" s="378">
        <f>'Шульгіна Н.Ф.'!M41</f>
        <v>0</v>
      </c>
      <c r="L102" s="378">
        <f>'Шульгіна Н.Ф.'!N41</f>
        <v>3</v>
      </c>
      <c r="M102" s="378">
        <f>'Шульгіна Н.Ф.'!O41</f>
        <v>1</v>
      </c>
      <c r="N102" s="378">
        <f>'Шульгіна Н.Ф.'!P41</f>
        <v>0</v>
      </c>
      <c r="O102" s="378">
        <f>'Шульгіна Н.Ф.'!Q41</f>
        <v>0</v>
      </c>
      <c r="P102" s="378">
        <f>'Шульгіна Н.Ф.'!R41</f>
        <v>0</v>
      </c>
      <c r="Q102" s="378">
        <f>'Шульгіна Н.Ф.'!S41</f>
        <v>43</v>
      </c>
      <c r="R102" s="378">
        <f>'Шульгіна Н.Ф.'!T41</f>
        <v>14</v>
      </c>
      <c r="S102" s="378">
        <f>'Шульгіна Н.Ф.'!U41</f>
        <v>1</v>
      </c>
      <c r="T102" s="378">
        <f>'Шульгіна Н.Ф.'!V41</f>
        <v>0</v>
      </c>
      <c r="U102" s="378">
        <f>'Шульгіна Н.Ф.'!W41</f>
        <v>0</v>
      </c>
      <c r="V102" s="378">
        <f>'Шульгіна Н.Ф.'!X41</f>
        <v>0</v>
      </c>
      <c r="W102" s="378">
        <f>'Шульгіна Н.Ф.'!Y41</f>
        <v>0</v>
      </c>
      <c r="X102" s="378">
        <f>'Шульгіна Н.Ф.'!Z41</f>
        <v>0</v>
      </c>
      <c r="Y102" s="378">
        <f>'Шульгіна Н.Ф.'!AA41</f>
        <v>0</v>
      </c>
      <c r="Z102" s="378">
        <f>'Шульгіна Н.Ф.'!AB41</f>
        <v>0</v>
      </c>
      <c r="AA102" s="378"/>
      <c r="AB102" s="1037">
        <f t="shared" si="13"/>
        <v>102</v>
      </c>
      <c r="AC102" s="1037"/>
      <c r="AD102" s="1069" t="s">
        <v>383</v>
      </c>
      <c r="AF102" s="1076"/>
      <c r="AG102" s="1078"/>
      <c r="AH102" s="1076"/>
      <c r="AI102" s="1078"/>
      <c r="AJ102" s="1088"/>
    </row>
    <row r="103" spans="1:47" s="1079" customFormat="1" ht="50.25" customHeight="1" x14ac:dyDescent="0.35">
      <c r="A103" s="1165"/>
      <c r="B103" s="1157" t="s">
        <v>209</v>
      </c>
      <c r="C103" s="1157"/>
      <c r="D103" s="1046">
        <f>D88+D91+D94</f>
        <v>1.25</v>
      </c>
      <c r="E103" s="453" t="s">
        <v>33</v>
      </c>
      <c r="F103" s="454"/>
      <c r="G103" s="454"/>
      <c r="H103" s="1085"/>
      <c r="I103" s="455">
        <f>I88+I91+I94+I97+I100</f>
        <v>128</v>
      </c>
      <c r="J103" s="455">
        <f t="shared" ref="J103:Z105" si="14">J88+J91+J94+J97+J100</f>
        <v>228</v>
      </c>
      <c r="K103" s="455">
        <f t="shared" si="14"/>
        <v>0</v>
      </c>
      <c r="L103" s="455">
        <f t="shared" si="14"/>
        <v>2</v>
      </c>
      <c r="M103" s="455">
        <f t="shared" si="14"/>
        <v>1.5</v>
      </c>
      <c r="N103" s="455">
        <f t="shared" si="14"/>
        <v>0</v>
      </c>
      <c r="O103" s="455">
        <f t="shared" si="14"/>
        <v>0</v>
      </c>
      <c r="P103" s="455">
        <f t="shared" si="14"/>
        <v>0</v>
      </c>
      <c r="Q103" s="455">
        <f t="shared" si="14"/>
        <v>0</v>
      </c>
      <c r="R103" s="455">
        <f t="shared" si="14"/>
        <v>0</v>
      </c>
      <c r="S103" s="455">
        <f t="shared" si="14"/>
        <v>25</v>
      </c>
      <c r="T103" s="455">
        <f t="shared" si="14"/>
        <v>0</v>
      </c>
      <c r="U103" s="455">
        <f t="shared" si="14"/>
        <v>0</v>
      </c>
      <c r="V103" s="455">
        <f t="shared" si="14"/>
        <v>0</v>
      </c>
      <c r="W103" s="455">
        <f t="shared" si="14"/>
        <v>0</v>
      </c>
      <c r="X103" s="455">
        <f t="shared" si="14"/>
        <v>0</v>
      </c>
      <c r="Y103" s="455">
        <f t="shared" si="14"/>
        <v>0</v>
      </c>
      <c r="Z103" s="455">
        <f t="shared" si="14"/>
        <v>0</v>
      </c>
      <c r="AA103" s="455"/>
      <c r="AB103" s="1037">
        <f t="shared" ref="AB103:AB108" si="15">SUM(I103:Z103)</f>
        <v>384.5</v>
      </c>
      <c r="AC103" s="1037"/>
      <c r="AD103" s="1069" t="s">
        <v>383</v>
      </c>
      <c r="AF103" s="1076"/>
      <c r="AG103" s="1078"/>
      <c r="AH103" s="1076"/>
      <c r="AJ103" s="1076"/>
    </row>
    <row r="104" spans="1:47" s="1079" customFormat="1" ht="50.25" customHeight="1" x14ac:dyDescent="0.35">
      <c r="A104" s="1165"/>
      <c r="B104" s="1157"/>
      <c r="C104" s="1157"/>
      <c r="D104" s="1046">
        <f>D88+D91+D94+D98+D101</f>
        <v>2.15</v>
      </c>
      <c r="E104" s="453" t="s">
        <v>4</v>
      </c>
      <c r="F104" s="454"/>
      <c r="G104" s="454"/>
      <c r="H104" s="1085"/>
      <c r="I104" s="455">
        <f t="shared" ref="I104:X105" si="16">I89+I92+I95+I98+I101</f>
        <v>196</v>
      </c>
      <c r="J104" s="455">
        <f t="shared" si="16"/>
        <v>190</v>
      </c>
      <c r="K104" s="455">
        <f t="shared" si="16"/>
        <v>16</v>
      </c>
      <c r="L104" s="455">
        <f t="shared" si="16"/>
        <v>19</v>
      </c>
      <c r="M104" s="455">
        <f t="shared" si="16"/>
        <v>7.5</v>
      </c>
      <c r="N104" s="455">
        <f t="shared" si="16"/>
        <v>0.5</v>
      </c>
      <c r="O104" s="455">
        <f t="shared" si="16"/>
        <v>0</v>
      </c>
      <c r="P104" s="455">
        <f t="shared" si="16"/>
        <v>0</v>
      </c>
      <c r="Q104" s="455">
        <f t="shared" si="16"/>
        <v>81.5</v>
      </c>
      <c r="R104" s="455">
        <f t="shared" si="16"/>
        <v>14</v>
      </c>
      <c r="S104" s="455">
        <f t="shared" si="16"/>
        <v>22</v>
      </c>
      <c r="T104" s="455">
        <f t="shared" si="16"/>
        <v>0</v>
      </c>
      <c r="U104" s="455">
        <f t="shared" si="16"/>
        <v>0</v>
      </c>
      <c r="V104" s="455">
        <f t="shared" si="16"/>
        <v>0</v>
      </c>
      <c r="W104" s="455">
        <f t="shared" si="16"/>
        <v>0</v>
      </c>
      <c r="X104" s="455">
        <f t="shared" si="16"/>
        <v>0</v>
      </c>
      <c r="Y104" s="455">
        <f t="shared" si="14"/>
        <v>0</v>
      </c>
      <c r="Z104" s="455">
        <f t="shared" si="14"/>
        <v>0</v>
      </c>
      <c r="AA104" s="455"/>
      <c r="AB104" s="1037">
        <f t="shared" si="15"/>
        <v>546.5</v>
      </c>
      <c r="AC104" s="1037"/>
      <c r="AD104" s="1069" t="s">
        <v>383</v>
      </c>
      <c r="AF104" s="1076"/>
      <c r="AG104" s="1078"/>
      <c r="AH104" s="1076"/>
      <c r="AJ104" s="1076"/>
    </row>
    <row r="105" spans="1:47" s="1079" customFormat="1" ht="50.25" customHeight="1" x14ac:dyDescent="0.35">
      <c r="A105" s="1165"/>
      <c r="B105" s="1157"/>
      <c r="C105" s="1157"/>
      <c r="D105" s="1046">
        <v>1.7</v>
      </c>
      <c r="E105" s="1040" t="s">
        <v>47</v>
      </c>
      <c r="F105" s="454"/>
      <c r="G105" s="454"/>
      <c r="H105" s="1085"/>
      <c r="I105" s="455">
        <f t="shared" si="16"/>
        <v>324</v>
      </c>
      <c r="J105" s="455">
        <f t="shared" si="14"/>
        <v>418</v>
      </c>
      <c r="K105" s="455">
        <f t="shared" si="14"/>
        <v>16</v>
      </c>
      <c r="L105" s="455">
        <f t="shared" si="14"/>
        <v>21</v>
      </c>
      <c r="M105" s="455">
        <f t="shared" si="14"/>
        <v>9</v>
      </c>
      <c r="N105" s="455">
        <f t="shared" si="14"/>
        <v>0.5</v>
      </c>
      <c r="O105" s="455">
        <f t="shared" si="14"/>
        <v>0</v>
      </c>
      <c r="P105" s="455">
        <f t="shared" si="14"/>
        <v>0</v>
      </c>
      <c r="Q105" s="455">
        <f t="shared" si="14"/>
        <v>81.5</v>
      </c>
      <c r="R105" s="455">
        <f t="shared" si="14"/>
        <v>14</v>
      </c>
      <c r="S105" s="455">
        <f t="shared" si="14"/>
        <v>47</v>
      </c>
      <c r="T105" s="455">
        <f t="shared" si="14"/>
        <v>0</v>
      </c>
      <c r="U105" s="455">
        <f t="shared" si="14"/>
        <v>0</v>
      </c>
      <c r="V105" s="455">
        <f t="shared" si="14"/>
        <v>0</v>
      </c>
      <c r="W105" s="455">
        <f t="shared" si="14"/>
        <v>0</v>
      </c>
      <c r="X105" s="455">
        <f t="shared" si="14"/>
        <v>0</v>
      </c>
      <c r="Y105" s="455">
        <f t="shared" si="14"/>
        <v>0</v>
      </c>
      <c r="Z105" s="455">
        <f t="shared" si="14"/>
        <v>0</v>
      </c>
      <c r="AA105" s="455"/>
      <c r="AB105" s="1037">
        <f t="shared" si="15"/>
        <v>931</v>
      </c>
      <c r="AC105" s="1037"/>
      <c r="AD105" s="1069" t="s">
        <v>383</v>
      </c>
      <c r="AF105" s="1076"/>
      <c r="AG105" s="1078"/>
      <c r="AH105" s="1076"/>
      <c r="AJ105" s="1076"/>
    </row>
    <row r="106" spans="1:47" s="1090" customFormat="1" ht="50.25" customHeight="1" x14ac:dyDescent="0.35">
      <c r="A106" s="1167"/>
      <c r="B106" s="1168" t="s">
        <v>51</v>
      </c>
      <c r="C106" s="456" t="s">
        <v>315</v>
      </c>
      <c r="D106" s="1049">
        <f>D7+D10+D13+D16+D22+D25+D31+D37+D40+D43+D46+D49+D55+D58+D61+D64+D70+D76+D82+D88+D91+D94</f>
        <v>13.920000000000002</v>
      </c>
      <c r="E106" s="456" t="s">
        <v>33</v>
      </c>
      <c r="F106" s="457"/>
      <c r="G106" s="457"/>
      <c r="H106" s="1089"/>
      <c r="I106" s="941">
        <f t="shared" ref="I106:Z106" si="17">I34+I52+I73+I85+I103</f>
        <v>1223.9970000000001</v>
      </c>
      <c r="J106" s="941">
        <f t="shared" si="17"/>
        <v>1452</v>
      </c>
      <c r="K106" s="941">
        <f t="shared" si="17"/>
        <v>380</v>
      </c>
      <c r="L106" s="941">
        <f t="shared" si="17"/>
        <v>164.5</v>
      </c>
      <c r="M106" s="921">
        <f t="shared" si="17"/>
        <v>56</v>
      </c>
      <c r="N106" s="921">
        <f t="shared" si="17"/>
        <v>8</v>
      </c>
      <c r="O106" s="921">
        <f t="shared" si="17"/>
        <v>337.5</v>
      </c>
      <c r="P106" s="941">
        <f t="shared" si="17"/>
        <v>24</v>
      </c>
      <c r="Q106" s="941">
        <f t="shared" si="17"/>
        <v>54</v>
      </c>
      <c r="R106" s="941">
        <f t="shared" si="17"/>
        <v>0</v>
      </c>
      <c r="S106" s="941">
        <f t="shared" si="17"/>
        <v>171</v>
      </c>
      <c r="T106" s="458">
        <f t="shared" si="17"/>
        <v>0</v>
      </c>
      <c r="U106" s="458">
        <f t="shared" si="17"/>
        <v>0</v>
      </c>
      <c r="V106" s="458">
        <f t="shared" si="17"/>
        <v>0</v>
      </c>
      <c r="W106" s="458">
        <f t="shared" si="17"/>
        <v>0</v>
      </c>
      <c r="X106" s="458">
        <f t="shared" si="17"/>
        <v>0</v>
      </c>
      <c r="Y106" s="458">
        <f t="shared" si="17"/>
        <v>0</v>
      </c>
      <c r="Z106" s="458">
        <f t="shared" si="17"/>
        <v>0</v>
      </c>
      <c r="AA106" s="458"/>
      <c r="AB106" s="1037">
        <f t="shared" si="15"/>
        <v>3870.9970000000003</v>
      </c>
      <c r="AC106" s="1037"/>
      <c r="AD106" s="1069" t="s">
        <v>383</v>
      </c>
      <c r="AE106" s="1083"/>
      <c r="AF106" s="1076"/>
      <c r="AG106" s="1083"/>
      <c r="AH106" s="1076"/>
      <c r="AI106" s="1083"/>
      <c r="AJ106" s="1076"/>
      <c r="AK106" s="1083"/>
      <c r="AL106" s="1083"/>
      <c r="AM106" s="1083"/>
      <c r="AN106" s="1083"/>
      <c r="AO106" s="1083"/>
      <c r="AP106" s="1083"/>
      <c r="AQ106" s="1083"/>
      <c r="AR106" s="1083"/>
      <c r="AS106" s="1083"/>
      <c r="AT106" s="1083"/>
      <c r="AU106" s="1083"/>
    </row>
    <row r="107" spans="1:47" s="1090" customFormat="1" ht="50.25" customHeight="1" x14ac:dyDescent="0.35">
      <c r="A107" s="1167"/>
      <c r="B107" s="1168"/>
      <c r="C107" s="456" t="s">
        <v>316</v>
      </c>
      <c r="D107" s="1049">
        <f>D7+D16+D20+D22+D25+D29+D37+D40+D43+D49+D58+D61+D64+D68+D71+D76+D80+D82+D88+D91+D94+D98+D101</f>
        <v>14.27</v>
      </c>
      <c r="E107" s="456" t="s">
        <v>4</v>
      </c>
      <c r="F107" s="457"/>
      <c r="G107" s="457"/>
      <c r="H107" s="1089"/>
      <c r="I107" s="941">
        <f t="shared" ref="I107:Z107" si="18">I35+I53+I74+I86+I104</f>
        <v>1314.1</v>
      </c>
      <c r="J107" s="941">
        <f t="shared" si="18"/>
        <v>1147.7860000000001</v>
      </c>
      <c r="K107" s="941">
        <f t="shared" si="18"/>
        <v>686</v>
      </c>
      <c r="L107" s="941">
        <f t="shared" si="18"/>
        <v>174</v>
      </c>
      <c r="M107" s="941">
        <f t="shared" si="18"/>
        <v>54.5</v>
      </c>
      <c r="N107" s="921">
        <f t="shared" si="18"/>
        <v>3</v>
      </c>
      <c r="O107" s="921">
        <f t="shared" si="18"/>
        <v>52</v>
      </c>
      <c r="P107" s="941">
        <f t="shared" si="18"/>
        <v>65</v>
      </c>
      <c r="Q107" s="941">
        <f t="shared" si="18"/>
        <v>313</v>
      </c>
      <c r="R107" s="941">
        <f t="shared" si="18"/>
        <v>174</v>
      </c>
      <c r="S107" s="941">
        <f t="shared" si="18"/>
        <v>142</v>
      </c>
      <c r="T107" s="458">
        <f t="shared" si="18"/>
        <v>0</v>
      </c>
      <c r="U107" s="458">
        <f t="shared" si="18"/>
        <v>0</v>
      </c>
      <c r="V107" s="458">
        <f t="shared" si="18"/>
        <v>0</v>
      </c>
      <c r="W107" s="458">
        <f t="shared" si="18"/>
        <v>0</v>
      </c>
      <c r="X107" s="458">
        <f t="shared" si="18"/>
        <v>0</v>
      </c>
      <c r="Y107" s="458">
        <f t="shared" si="18"/>
        <v>0</v>
      </c>
      <c r="Z107" s="458">
        <f t="shared" si="18"/>
        <v>0</v>
      </c>
      <c r="AA107" s="458"/>
      <c r="AB107" s="1037">
        <f t="shared" si="15"/>
        <v>4125.3860000000004</v>
      </c>
      <c r="AC107" s="1037"/>
      <c r="AD107" s="1069" t="s">
        <v>383</v>
      </c>
      <c r="AE107" s="1083"/>
      <c r="AF107" s="1076"/>
      <c r="AG107" s="1083"/>
      <c r="AH107" s="1076"/>
      <c r="AI107" s="1083"/>
      <c r="AJ107" s="1076"/>
      <c r="AK107" s="1083"/>
      <c r="AL107" s="1083"/>
      <c r="AM107" s="1083"/>
      <c r="AN107" s="1083"/>
      <c r="AO107" s="1083"/>
      <c r="AP107" s="1083"/>
      <c r="AQ107" s="1083"/>
      <c r="AR107" s="1083"/>
      <c r="AS107" s="1083"/>
      <c r="AT107" s="1083"/>
      <c r="AU107" s="1083"/>
    </row>
    <row r="108" spans="1:47" s="1090" customFormat="1" ht="50.25" customHeight="1" x14ac:dyDescent="0.35">
      <c r="A108" s="1167"/>
      <c r="B108" s="1168"/>
      <c r="C108" s="456"/>
      <c r="D108" s="1049">
        <v>14.1</v>
      </c>
      <c r="E108" s="1041" t="s">
        <v>47</v>
      </c>
      <c r="F108" s="457"/>
      <c r="G108" s="457"/>
      <c r="H108" s="1089"/>
      <c r="I108" s="941">
        <f>I106+I107</f>
        <v>2538.0969999999998</v>
      </c>
      <c r="J108" s="941">
        <f t="shared" ref="J108:Z108" si="19">J106+J107</f>
        <v>2599.7860000000001</v>
      </c>
      <c r="K108" s="941">
        <f t="shared" si="19"/>
        <v>1066</v>
      </c>
      <c r="L108" s="941">
        <f t="shared" si="19"/>
        <v>338.5</v>
      </c>
      <c r="M108" s="921">
        <f t="shared" si="19"/>
        <v>110.5</v>
      </c>
      <c r="N108" s="921">
        <f t="shared" si="19"/>
        <v>11</v>
      </c>
      <c r="O108" s="921">
        <f t="shared" si="19"/>
        <v>389.5</v>
      </c>
      <c r="P108" s="941">
        <f t="shared" si="19"/>
        <v>89</v>
      </c>
      <c r="Q108" s="941">
        <f t="shared" si="19"/>
        <v>367</v>
      </c>
      <c r="R108" s="941">
        <f t="shared" si="19"/>
        <v>174</v>
      </c>
      <c r="S108" s="941">
        <f t="shared" si="19"/>
        <v>313</v>
      </c>
      <c r="T108" s="458">
        <f t="shared" si="19"/>
        <v>0</v>
      </c>
      <c r="U108" s="458">
        <f t="shared" si="19"/>
        <v>0</v>
      </c>
      <c r="V108" s="458">
        <f t="shared" si="19"/>
        <v>0</v>
      </c>
      <c r="W108" s="458">
        <f t="shared" si="19"/>
        <v>0</v>
      </c>
      <c r="X108" s="458">
        <f t="shared" si="19"/>
        <v>0</v>
      </c>
      <c r="Y108" s="458">
        <f t="shared" si="19"/>
        <v>0</v>
      </c>
      <c r="Z108" s="458">
        <f t="shared" si="19"/>
        <v>0</v>
      </c>
      <c r="AA108" s="458"/>
      <c r="AB108" s="1037">
        <f t="shared" si="15"/>
        <v>7996.3829999999998</v>
      </c>
      <c r="AC108" s="1037"/>
      <c r="AD108" s="1069" t="s">
        <v>383</v>
      </c>
      <c r="AE108" s="1083"/>
      <c r="AF108" s="1076"/>
      <c r="AG108" s="1083"/>
      <c r="AH108" s="1076"/>
      <c r="AI108" s="1083"/>
      <c r="AJ108" s="1076"/>
      <c r="AK108" s="1083"/>
      <c r="AL108" s="1083"/>
      <c r="AM108" s="1083"/>
      <c r="AN108" s="1083"/>
      <c r="AO108" s="1083"/>
      <c r="AP108" s="1083"/>
      <c r="AQ108" s="1083"/>
      <c r="AR108" s="1083"/>
      <c r="AS108" s="1083"/>
      <c r="AT108" s="1083"/>
      <c r="AU108" s="1083"/>
    </row>
    <row r="109" spans="1:47" s="1091" customFormat="1" ht="21" customHeight="1" x14ac:dyDescent="0.4">
      <c r="B109" s="1091" t="s">
        <v>349</v>
      </c>
      <c r="J109" s="1092"/>
      <c r="O109" s="1093"/>
      <c r="Y109" s="1091" t="s">
        <v>73</v>
      </c>
      <c r="AD109" s="1069" t="s">
        <v>383</v>
      </c>
      <c r="AE109" s="1094"/>
      <c r="AF109" s="1086"/>
      <c r="AG109" s="1095"/>
      <c r="AI109" s="1083"/>
      <c r="AJ109" s="1083"/>
    </row>
    <row r="110" spans="1:47" s="1091" customFormat="1" ht="13.9" x14ac:dyDescent="0.4">
      <c r="A110" s="1096"/>
      <c r="B110" s="1096"/>
      <c r="C110" s="1096"/>
      <c r="D110" s="1097"/>
      <c r="E110" s="1096"/>
      <c r="F110" s="1096"/>
      <c r="G110" s="1096"/>
      <c r="H110" s="1096"/>
      <c r="I110" s="1096"/>
      <c r="J110" s="1098"/>
      <c r="K110" s="1096"/>
      <c r="L110" s="1096"/>
      <c r="M110" s="1096"/>
      <c r="O110" s="1093"/>
      <c r="P110" s="1090" t="s">
        <v>348</v>
      </c>
      <c r="Q110" s="1090"/>
      <c r="R110" s="1090"/>
      <c r="S110" s="1090"/>
      <c r="T110" s="1090"/>
      <c r="U110" s="1090"/>
      <c r="V110" s="1090"/>
      <c r="W110" s="1090"/>
      <c r="X110" s="1090"/>
      <c r="Y110" s="1090"/>
      <c r="Z110" s="1090"/>
      <c r="AA110" s="1090"/>
      <c r="AB110" s="1090"/>
      <c r="AC110" s="1090"/>
      <c r="AD110" s="1069" t="s">
        <v>383</v>
      </c>
      <c r="AE110" s="1099"/>
      <c r="AF110" s="1093"/>
      <c r="AG110" s="1093"/>
    </row>
    <row r="111" spans="1:47" s="1091" customFormat="1" ht="21" customHeight="1" x14ac:dyDescent="0.4">
      <c r="A111" s="1096"/>
      <c r="B111" s="1096"/>
      <c r="C111" s="1096"/>
      <c r="D111" s="1096"/>
      <c r="E111" s="1096"/>
      <c r="F111" s="1096"/>
      <c r="G111" s="1096"/>
      <c r="H111" s="1096"/>
      <c r="I111" s="1096"/>
      <c r="J111" s="1098"/>
      <c r="K111" s="1096"/>
      <c r="L111" s="1096"/>
      <c r="M111" s="1096"/>
      <c r="O111" s="1093"/>
      <c r="Q111" s="1096"/>
      <c r="R111" s="1100"/>
      <c r="S111" s="1100" t="s">
        <v>89</v>
      </c>
      <c r="T111" s="1093" t="s">
        <v>340</v>
      </c>
      <c r="U111" s="1093"/>
      <c r="V111" s="1093"/>
      <c r="W111" s="1093"/>
      <c r="X111" s="1093"/>
      <c r="Y111" s="1093"/>
      <c r="Z111" s="1101"/>
      <c r="AA111" s="1101"/>
      <c r="AB111" s="1101"/>
      <c r="AC111" s="1101"/>
      <c r="AD111" s="1069" t="s">
        <v>383</v>
      </c>
      <c r="AE111" s="1095"/>
      <c r="AF111" s="1094"/>
      <c r="AG111" s="1093"/>
    </row>
    <row r="112" spans="1:47" s="1091" customFormat="1" ht="20.25" customHeight="1" x14ac:dyDescent="0.4">
      <c r="A112" s="1096"/>
      <c r="B112" s="1096"/>
      <c r="C112" s="1096"/>
      <c r="D112" s="1096"/>
      <c r="E112" s="1096"/>
      <c r="F112" s="1096"/>
      <c r="G112" s="1096"/>
      <c r="H112" s="1096"/>
      <c r="I112" s="1096"/>
      <c r="J112" s="1098"/>
      <c r="K112" s="1096"/>
      <c r="L112" s="1096"/>
      <c r="M112" s="1096"/>
      <c r="O112" s="1093"/>
      <c r="P112" s="1102" t="s">
        <v>86</v>
      </c>
      <c r="Q112" s="1102"/>
      <c r="R112" s="1102"/>
      <c r="S112" s="1102"/>
      <c r="T112" s="1102"/>
      <c r="U112" s="1102"/>
      <c r="V112" s="1102"/>
      <c r="W112" s="1102"/>
      <c r="X112" s="1102"/>
      <c r="Y112" s="1102"/>
      <c r="Z112" s="1102"/>
      <c r="AA112" s="1102"/>
      <c r="AB112" s="1102"/>
      <c r="AC112" s="1102"/>
      <c r="AD112" s="1069" t="s">
        <v>383</v>
      </c>
      <c r="AE112" s="1093"/>
      <c r="AF112" s="1093"/>
      <c r="AG112" s="1093"/>
    </row>
    <row r="113" spans="1:34" s="1091" customFormat="1" ht="15" customHeight="1" x14ac:dyDescent="0.45">
      <c r="J113" s="1092"/>
      <c r="O113" s="1093"/>
      <c r="R113" s="1103"/>
      <c r="S113" s="1104"/>
      <c r="T113" s="1093" t="s">
        <v>340</v>
      </c>
      <c r="U113" s="1093"/>
      <c r="V113" s="1093"/>
      <c r="W113" s="1093"/>
      <c r="X113" s="1093"/>
      <c r="Y113" s="1093"/>
      <c r="Z113" s="1105"/>
      <c r="AA113" s="1105"/>
      <c r="AB113" s="1105"/>
      <c r="AC113" s="1105"/>
      <c r="AD113" s="1069" t="s">
        <v>383</v>
      </c>
      <c r="AE113" s="1093"/>
      <c r="AF113" s="1093"/>
      <c r="AG113" s="1106"/>
    </row>
    <row r="114" spans="1:34" s="1091" customFormat="1" ht="15.4" x14ac:dyDescent="0.45">
      <c r="D114" s="1107">
        <f>D35+D52+D74+D85+D104</f>
        <v>12.770000000000001</v>
      </c>
      <c r="I114" s="1108"/>
      <c r="J114" s="1108"/>
      <c r="K114" s="1108"/>
      <c r="L114" s="1108"/>
      <c r="M114" s="1108"/>
      <c r="N114" s="1108"/>
      <c r="O114" s="1109"/>
      <c r="P114" s="1108"/>
      <c r="Q114" s="1108"/>
      <c r="R114" s="1108"/>
      <c r="S114" s="1108"/>
      <c r="T114" s="1108"/>
      <c r="U114" s="1108"/>
      <c r="V114" s="1108"/>
      <c r="W114" s="1108"/>
      <c r="X114" s="1108"/>
      <c r="Y114" s="1108"/>
      <c r="Z114" s="1108"/>
      <c r="AA114" s="1108"/>
      <c r="AB114" s="1108"/>
      <c r="AC114" s="1108"/>
      <c r="AD114" s="1069" t="s">
        <v>383</v>
      </c>
      <c r="AE114" s="1093"/>
      <c r="AF114" s="1093"/>
      <c r="AG114" s="1106"/>
      <c r="AH114" s="1092"/>
    </row>
    <row r="115" spans="1:34" s="1091" customFormat="1" ht="15.4" x14ac:dyDescent="0.45">
      <c r="D115" s="1107"/>
      <c r="E115" s="1102"/>
      <c r="F115" s="1102"/>
      <c r="G115" s="1102"/>
      <c r="H115" s="1102"/>
      <c r="I115" s="1111"/>
      <c r="J115" s="1111"/>
      <c r="K115" s="1111"/>
      <c r="L115" s="1111"/>
      <c r="M115" s="1111"/>
      <c r="N115" s="1111"/>
      <c r="O115" s="1111"/>
      <c r="P115" s="1111"/>
      <c r="Q115" s="1111"/>
      <c r="R115" s="1111"/>
      <c r="S115" s="1111"/>
      <c r="T115" s="1111"/>
      <c r="U115" s="1111"/>
      <c r="V115" s="1111"/>
      <c r="W115" s="1111"/>
      <c r="X115" s="1111"/>
      <c r="Y115" s="1111"/>
      <c r="Z115" s="1111"/>
      <c r="AA115" s="1111"/>
      <c r="AB115" s="1112"/>
      <c r="AC115" s="1112"/>
      <c r="AD115" s="1069" t="s">
        <v>383</v>
      </c>
      <c r="AE115" s="1093"/>
      <c r="AF115" s="1093"/>
      <c r="AG115" s="1106"/>
    </row>
    <row r="116" spans="1:34" s="1104" customFormat="1" ht="15.4" x14ac:dyDescent="0.45">
      <c r="A116" s="1103"/>
      <c r="B116" s="1103"/>
      <c r="C116" s="1103"/>
      <c r="D116" s="1103"/>
      <c r="E116" s="1113" t="s">
        <v>91</v>
      </c>
      <c r="F116" s="1114"/>
      <c r="G116" s="1115"/>
      <c r="H116" s="1116"/>
      <c r="I116" s="1117">
        <v>1194</v>
      </c>
      <c r="J116" s="1117">
        <v>1438</v>
      </c>
      <c r="K116" s="1117">
        <v>380</v>
      </c>
      <c r="L116" s="1117">
        <v>164</v>
      </c>
      <c r="M116" s="1117">
        <v>55.5</v>
      </c>
      <c r="N116" s="1117">
        <v>5</v>
      </c>
      <c r="O116" s="1117">
        <v>337.5</v>
      </c>
      <c r="P116" s="1117">
        <v>24</v>
      </c>
      <c r="Q116" s="1117">
        <v>54</v>
      </c>
      <c r="R116" s="1117">
        <v>0</v>
      </c>
      <c r="S116" s="1117">
        <v>165</v>
      </c>
      <c r="T116" s="1117"/>
      <c r="U116" s="1117"/>
      <c r="V116" s="1117"/>
      <c r="W116" s="1117"/>
      <c r="X116" s="1117"/>
      <c r="Y116" s="1117"/>
      <c r="Z116" s="1117"/>
      <c r="AA116" s="1117"/>
      <c r="AB116" s="1117">
        <f>SUM(I116:S116)</f>
        <v>3817</v>
      </c>
      <c r="AC116" s="1117"/>
      <c r="AD116" s="1069" t="s">
        <v>383</v>
      </c>
      <c r="AE116" s="1091"/>
      <c r="AF116" s="1091"/>
      <c r="AG116" s="1106"/>
    </row>
    <row r="117" spans="1:34" s="1104" customFormat="1" ht="15.4" x14ac:dyDescent="0.45">
      <c r="A117" s="1103"/>
      <c r="B117" s="1103"/>
      <c r="C117" s="1103"/>
      <c r="D117" s="1103"/>
      <c r="E117" s="1118" t="s">
        <v>4</v>
      </c>
      <c r="F117" s="1114"/>
      <c r="G117" s="1115"/>
      <c r="H117" s="1116"/>
      <c r="I117" s="1119">
        <v>1258.1026666666667</v>
      </c>
      <c r="J117" s="1119">
        <v>1157.8</v>
      </c>
      <c r="K117" s="1119">
        <v>685.976</v>
      </c>
      <c r="L117" s="1119">
        <v>175</v>
      </c>
      <c r="M117" s="1119">
        <v>55</v>
      </c>
      <c r="N117" s="1119">
        <v>1</v>
      </c>
      <c r="O117" s="1119">
        <v>62.5</v>
      </c>
      <c r="P117" s="1119">
        <v>65</v>
      </c>
      <c r="Q117" s="1119">
        <v>313</v>
      </c>
      <c r="R117" s="1119">
        <v>174</v>
      </c>
      <c r="S117" s="1119">
        <v>144</v>
      </c>
      <c r="T117" s="1119"/>
      <c r="U117" s="1119"/>
      <c r="V117" s="1119"/>
      <c r="W117" s="1119"/>
      <c r="X117" s="1119"/>
      <c r="Y117" s="1120"/>
      <c r="Z117" s="1120"/>
      <c r="AA117" s="1120"/>
      <c r="AB117" s="1120">
        <f>SUM(I117:X117)</f>
        <v>4091.378666666667</v>
      </c>
      <c r="AC117" s="1120"/>
      <c r="AD117" s="1069" t="s">
        <v>383</v>
      </c>
      <c r="AE117" s="1091"/>
      <c r="AF117" s="1091"/>
      <c r="AG117" s="1122"/>
    </row>
    <row r="118" spans="1:34" s="1104" customFormat="1" ht="15.4" x14ac:dyDescent="0.45">
      <c r="A118" s="1103"/>
      <c r="B118" s="1103"/>
      <c r="C118" s="1103"/>
      <c r="D118" s="1103"/>
      <c r="E118" s="1123"/>
      <c r="F118" s="1114"/>
      <c r="G118" s="1115"/>
      <c r="H118" s="1116"/>
      <c r="I118" s="1117"/>
      <c r="J118" s="1117"/>
      <c r="K118" s="1117"/>
      <c r="L118" s="1117"/>
      <c r="M118" s="1117"/>
      <c r="N118" s="1117"/>
      <c r="O118" s="1117"/>
      <c r="P118" s="1117"/>
      <c r="Q118" s="1117"/>
      <c r="R118" s="1117"/>
      <c r="S118" s="1117"/>
      <c r="T118" s="1117"/>
      <c r="U118" s="1117"/>
      <c r="V118" s="1117"/>
      <c r="W118" s="1117"/>
      <c r="X118" s="1117"/>
      <c r="Y118" s="1117"/>
      <c r="Z118" s="1117"/>
      <c r="AA118" s="1117"/>
      <c r="AB118" s="1117"/>
      <c r="AC118" s="1117"/>
      <c r="AD118" s="1069" t="s">
        <v>383</v>
      </c>
      <c r="AE118" s="1091"/>
      <c r="AF118" s="1091"/>
      <c r="AG118" s="1106"/>
    </row>
    <row r="119" spans="1:34" s="1104" customFormat="1" ht="15.4" x14ac:dyDescent="0.45">
      <c r="A119" s="1103"/>
      <c r="B119" s="1103"/>
      <c r="C119" s="1103"/>
      <c r="D119" s="1103"/>
      <c r="E119" s="1124" t="s">
        <v>92</v>
      </c>
      <c r="F119" s="1114"/>
      <c r="G119" s="1115"/>
      <c r="H119" s="1116"/>
      <c r="I119" s="1117">
        <f>I116+I117</f>
        <v>2452.1026666666667</v>
      </c>
      <c r="J119" s="1117">
        <f t="shared" ref="J119:S119" si="20">J116+J117</f>
        <v>2595.8000000000002</v>
      </c>
      <c r="K119" s="1117">
        <f t="shared" si="20"/>
        <v>1065.9760000000001</v>
      </c>
      <c r="L119" s="1117">
        <f t="shared" si="20"/>
        <v>339</v>
      </c>
      <c r="M119" s="1117">
        <f t="shared" si="20"/>
        <v>110.5</v>
      </c>
      <c r="N119" s="1117">
        <f t="shared" si="20"/>
        <v>6</v>
      </c>
      <c r="O119" s="1117">
        <f t="shared" si="20"/>
        <v>400</v>
      </c>
      <c r="P119" s="1117">
        <f t="shared" si="20"/>
        <v>89</v>
      </c>
      <c r="Q119" s="1117">
        <f t="shared" si="20"/>
        <v>367</v>
      </c>
      <c r="R119" s="1117">
        <f t="shared" si="20"/>
        <v>174</v>
      </c>
      <c r="S119" s="1117">
        <f t="shared" si="20"/>
        <v>309</v>
      </c>
      <c r="T119" s="1117"/>
      <c r="U119" s="1117"/>
      <c r="V119" s="1117"/>
      <c r="W119" s="1117"/>
      <c r="X119" s="1117"/>
      <c r="Y119" s="1117"/>
      <c r="Z119" s="1117"/>
      <c r="AA119" s="1117"/>
      <c r="AB119" s="1117">
        <f>AB116+AB117</f>
        <v>7908.3786666666674</v>
      </c>
      <c r="AC119" s="1117"/>
      <c r="AD119" s="1069" t="s">
        <v>383</v>
      </c>
      <c r="AE119" s="1091"/>
      <c r="AF119" s="1091"/>
      <c r="AG119" s="1125"/>
    </row>
    <row r="120" spans="1:34" s="1104" customFormat="1" x14ac:dyDescent="0.45">
      <c r="A120" s="1103"/>
      <c r="B120" s="1103"/>
      <c r="C120" s="1103"/>
      <c r="D120" s="1103"/>
      <c r="E120" s="1113"/>
      <c r="F120" s="1114"/>
      <c r="G120" s="1114"/>
      <c r="H120" s="1126"/>
      <c r="I120" s="1127"/>
      <c r="J120" s="1128"/>
      <c r="K120" s="1126"/>
      <c r="L120" s="1127"/>
      <c r="M120" s="1127"/>
      <c r="N120" s="1127"/>
      <c r="O120" s="1129"/>
      <c r="P120" s="1127"/>
      <c r="Q120" s="1127"/>
      <c r="R120" s="1127"/>
      <c r="S120" s="1127"/>
      <c r="T120" s="1127"/>
      <c r="U120" s="1126"/>
      <c r="V120" s="1126"/>
      <c r="W120" s="1127"/>
      <c r="X120" s="1126"/>
      <c r="Y120" s="1126"/>
      <c r="Z120" s="1126"/>
      <c r="AA120" s="1126"/>
      <c r="AB120" s="1128"/>
      <c r="AC120" s="1128"/>
      <c r="AD120" s="1069" t="s">
        <v>383</v>
      </c>
    </row>
    <row r="121" spans="1:34" s="1104" customFormat="1" x14ac:dyDescent="0.45">
      <c r="A121" s="1103"/>
      <c r="B121" s="1103"/>
      <c r="C121" s="1103"/>
      <c r="D121" s="1103"/>
      <c r="E121" s="1118"/>
      <c r="F121" s="1114"/>
      <c r="G121" s="1114"/>
      <c r="H121" s="1130"/>
      <c r="I121" s="1131"/>
      <c r="J121" s="1131"/>
      <c r="K121" s="1131"/>
      <c r="L121" s="1131"/>
      <c r="M121" s="1131"/>
      <c r="N121" s="1131"/>
      <c r="O121" s="1131"/>
      <c r="P121" s="1131"/>
      <c r="Q121" s="1131"/>
      <c r="R121" s="1131"/>
      <c r="S121" s="1131"/>
      <c r="T121" s="1131"/>
      <c r="U121" s="1131"/>
      <c r="V121" s="1131"/>
      <c r="W121" s="1131"/>
      <c r="X121" s="1131"/>
      <c r="Y121" s="1131"/>
      <c r="Z121" s="1131"/>
      <c r="AA121" s="1131"/>
      <c r="AB121" s="1131"/>
      <c r="AC121" s="1131"/>
      <c r="AD121" s="1121"/>
    </row>
    <row r="122" spans="1:34" s="1104" customFormat="1" x14ac:dyDescent="0.45">
      <c r="A122" s="1103"/>
      <c r="B122" s="1103"/>
      <c r="C122" s="1103"/>
      <c r="D122" s="1103"/>
      <c r="E122" s="1132"/>
      <c r="F122" s="1114"/>
      <c r="G122" s="1114"/>
      <c r="H122" s="1130"/>
      <c r="I122" s="1120">
        <f>I106-I116</f>
        <v>29.997000000000071</v>
      </c>
      <c r="J122" s="1128">
        <f t="shared" ref="J122:S122" si="21">J106-J116</f>
        <v>14</v>
      </c>
      <c r="K122" s="1120">
        <f t="shared" si="21"/>
        <v>0</v>
      </c>
      <c r="L122" s="1120">
        <f t="shared" si="21"/>
        <v>0.5</v>
      </c>
      <c r="M122" s="1120">
        <f t="shared" si="21"/>
        <v>0.5</v>
      </c>
      <c r="N122" s="1120">
        <f t="shared" si="21"/>
        <v>3</v>
      </c>
      <c r="O122" s="1120">
        <f t="shared" si="21"/>
        <v>0</v>
      </c>
      <c r="P122" s="1120">
        <f t="shared" si="21"/>
        <v>0</v>
      </c>
      <c r="Q122" s="1120">
        <f t="shared" si="21"/>
        <v>0</v>
      </c>
      <c r="R122" s="1120">
        <f t="shared" si="21"/>
        <v>0</v>
      </c>
      <c r="S122" s="1120">
        <f t="shared" si="21"/>
        <v>6</v>
      </c>
      <c r="T122" s="1128"/>
      <c r="U122" s="1128"/>
      <c r="V122" s="1128"/>
      <c r="W122" s="1128"/>
      <c r="X122" s="1128"/>
      <c r="Y122" s="1128"/>
      <c r="Z122" s="1128"/>
      <c r="AA122" s="1128"/>
      <c r="AB122" s="1128">
        <f>AB106-AB116</f>
        <v>53.997000000000298</v>
      </c>
      <c r="AC122" s="1128"/>
      <c r="AD122" s="1121"/>
    </row>
    <row r="123" spans="1:34" s="1104" customFormat="1" x14ac:dyDescent="0.45">
      <c r="A123" s="1103"/>
      <c r="B123" s="1103"/>
      <c r="C123" s="1103"/>
      <c r="D123" s="1103"/>
      <c r="E123" s="1133"/>
      <c r="F123" s="1134"/>
      <c r="G123" s="1134"/>
      <c r="H123" s="1135"/>
      <c r="I123" s="1120">
        <f>I107-I117</f>
        <v>55.997333333333245</v>
      </c>
      <c r="J123" s="1128">
        <f t="shared" ref="J123:S123" si="22">J107-J117</f>
        <v>-10.013999999999896</v>
      </c>
      <c r="K123" s="1120">
        <f t="shared" si="22"/>
        <v>2.4000000000000909E-2</v>
      </c>
      <c r="L123" s="1120">
        <f t="shared" si="22"/>
        <v>-1</v>
      </c>
      <c r="M123" s="1120">
        <f t="shared" si="22"/>
        <v>-0.5</v>
      </c>
      <c r="N123" s="1120">
        <f t="shared" si="22"/>
        <v>2</v>
      </c>
      <c r="O123" s="1120">
        <f t="shared" si="22"/>
        <v>-10.5</v>
      </c>
      <c r="P123" s="1120">
        <f t="shared" si="22"/>
        <v>0</v>
      </c>
      <c r="Q123" s="1120">
        <f t="shared" si="22"/>
        <v>0</v>
      </c>
      <c r="R123" s="1120">
        <f t="shared" si="22"/>
        <v>0</v>
      </c>
      <c r="S123" s="1120">
        <f t="shared" si="22"/>
        <v>-2</v>
      </c>
      <c r="T123" s="1128"/>
      <c r="U123" s="1128"/>
      <c r="V123" s="1128"/>
      <c r="W123" s="1128"/>
      <c r="X123" s="1128"/>
      <c r="Y123" s="1128"/>
      <c r="Z123" s="1128"/>
      <c r="AA123" s="1128"/>
      <c r="AB123" s="1128">
        <f>AB107-AB117</f>
        <v>34.007333333333463</v>
      </c>
      <c r="AC123" s="1128"/>
      <c r="AD123" s="1121"/>
    </row>
    <row r="124" spans="1:34" s="1104" customFormat="1" x14ac:dyDescent="0.45">
      <c r="A124" s="1103"/>
      <c r="B124" s="1103"/>
      <c r="C124" s="1103"/>
      <c r="D124" s="1103"/>
      <c r="E124" s="1132"/>
      <c r="F124" s="1114"/>
      <c r="G124" s="1114"/>
      <c r="H124" s="1126"/>
      <c r="I124" s="1120">
        <f t="shared" ref="I124:S124" si="23">I108-I119</f>
        <v>85.994333333333088</v>
      </c>
      <c r="J124" s="1128">
        <f t="shared" si="23"/>
        <v>3.9859999999998763</v>
      </c>
      <c r="K124" s="1120">
        <f t="shared" si="23"/>
        <v>2.3999999999887223E-2</v>
      </c>
      <c r="L124" s="1120">
        <f t="shared" si="23"/>
        <v>-0.5</v>
      </c>
      <c r="M124" s="1120">
        <f t="shared" si="23"/>
        <v>0</v>
      </c>
      <c r="N124" s="1120">
        <f t="shared" si="23"/>
        <v>5</v>
      </c>
      <c r="O124" s="1120">
        <f t="shared" si="23"/>
        <v>-10.5</v>
      </c>
      <c r="P124" s="1120">
        <f t="shared" si="23"/>
        <v>0</v>
      </c>
      <c r="Q124" s="1120">
        <f t="shared" si="23"/>
        <v>0</v>
      </c>
      <c r="R124" s="1120">
        <f t="shared" si="23"/>
        <v>0</v>
      </c>
      <c r="S124" s="1120">
        <f t="shared" si="23"/>
        <v>4</v>
      </c>
      <c r="T124" s="1128"/>
      <c r="U124" s="1128"/>
      <c r="V124" s="1128"/>
      <c r="W124" s="1128"/>
      <c r="X124" s="1128"/>
      <c r="Y124" s="1128"/>
      <c r="Z124" s="1128"/>
      <c r="AA124" s="1128"/>
      <c r="AB124" s="1128">
        <f>AB108-AB119</f>
        <v>88.004333333332397</v>
      </c>
      <c r="AC124" s="1128"/>
      <c r="AD124" s="1121"/>
    </row>
    <row r="125" spans="1:34" s="1104" customFormat="1" x14ac:dyDescent="0.45">
      <c r="A125" s="1103"/>
      <c r="B125" s="1103"/>
      <c r="C125" s="1103"/>
      <c r="D125" s="1103"/>
      <c r="E125" s="1136"/>
      <c r="F125" s="1114"/>
      <c r="G125" s="1114"/>
      <c r="H125" s="1126"/>
      <c r="I125" s="1117"/>
      <c r="J125" s="1137"/>
      <c r="K125" s="1117"/>
      <c r="L125" s="1117"/>
      <c r="M125" s="1117"/>
      <c r="N125" s="1117"/>
      <c r="O125" s="1117"/>
      <c r="P125" s="1117"/>
      <c r="Q125" s="1117"/>
      <c r="R125" s="1117"/>
      <c r="S125" s="1117"/>
      <c r="T125" s="1137"/>
      <c r="U125" s="1137"/>
      <c r="V125" s="1137"/>
      <c r="W125" s="1137"/>
      <c r="X125" s="1137"/>
      <c r="Y125" s="1137"/>
      <c r="Z125" s="1137"/>
      <c r="AA125" s="1137"/>
      <c r="AB125" s="1128"/>
      <c r="AC125" s="1128"/>
      <c r="AD125" s="1121"/>
    </row>
    <row r="126" spans="1:34" s="1104" customFormat="1" x14ac:dyDescent="0.45">
      <c r="A126" s="1103"/>
      <c r="B126" s="1103"/>
      <c r="C126" s="1103"/>
      <c r="D126" s="1138"/>
      <c r="E126" s="1132"/>
      <c r="F126" s="1114"/>
      <c r="G126" s="1114"/>
      <c r="H126" s="1126"/>
      <c r="I126" s="1139">
        <v>102</v>
      </c>
      <c r="J126" s="1137">
        <v>52</v>
      </c>
      <c r="K126" s="1139"/>
      <c r="L126" s="1139"/>
      <c r="M126" s="1139"/>
      <c r="N126" s="1139">
        <v>5</v>
      </c>
      <c r="O126" s="1139"/>
      <c r="P126" s="1139"/>
      <c r="Q126" s="1139"/>
      <c r="R126" s="1139"/>
      <c r="S126" s="1139">
        <v>9</v>
      </c>
      <c r="T126" s="1139"/>
      <c r="U126" s="1139"/>
      <c r="V126" s="1139"/>
      <c r="W126" s="1139"/>
      <c r="X126" s="1139"/>
      <c r="Y126" s="1139"/>
      <c r="Z126" s="1139"/>
      <c r="AA126" s="1139"/>
      <c r="AB126" s="1128">
        <f>SUM(I126:S126)</f>
        <v>168</v>
      </c>
      <c r="AC126" s="1128"/>
      <c r="AD126" s="1121"/>
    </row>
    <row r="127" spans="1:34" s="1104" customFormat="1" x14ac:dyDescent="0.45">
      <c r="A127" s="1103"/>
      <c r="B127" s="1103"/>
      <c r="C127" s="1103"/>
      <c r="D127" s="1138"/>
      <c r="E127" s="1132"/>
      <c r="F127" s="1114"/>
      <c r="G127" s="1114"/>
      <c r="H127" s="1126"/>
      <c r="I127" s="1117"/>
      <c r="J127" s="1117"/>
      <c r="K127" s="1117"/>
      <c r="L127" s="1117"/>
      <c r="M127" s="1117"/>
      <c r="N127" s="1117"/>
      <c r="O127" s="1117"/>
      <c r="P127" s="1117"/>
      <c r="Q127" s="1117"/>
      <c r="R127" s="1117"/>
      <c r="S127" s="1117"/>
      <c r="T127" s="1117"/>
      <c r="U127" s="1117"/>
      <c r="V127" s="1117"/>
      <c r="W127" s="1117"/>
      <c r="X127" s="1117"/>
      <c r="Y127" s="1117"/>
      <c r="Z127" s="1117"/>
      <c r="AA127" s="1117"/>
      <c r="AB127" s="1128"/>
      <c r="AC127" s="1128"/>
      <c r="AD127" s="1121"/>
    </row>
    <row r="128" spans="1:34" s="1104" customFormat="1" x14ac:dyDescent="0.45">
      <c r="A128" s="1103"/>
      <c r="B128" s="1103"/>
      <c r="C128" s="1103"/>
      <c r="D128" s="1103"/>
      <c r="E128" s="1123"/>
      <c r="F128" s="1114"/>
      <c r="G128" s="1114"/>
      <c r="H128" s="1116"/>
      <c r="I128" s="1128">
        <v>1224</v>
      </c>
      <c r="J128" s="1120">
        <v>1448</v>
      </c>
      <c r="K128" s="1120">
        <v>380</v>
      </c>
      <c r="L128" s="1120">
        <v>164</v>
      </c>
      <c r="M128" s="1120">
        <v>55.5</v>
      </c>
      <c r="N128" s="1120">
        <v>7</v>
      </c>
      <c r="O128" s="1120">
        <v>337.5</v>
      </c>
      <c r="P128" s="1120">
        <v>24</v>
      </c>
      <c r="Q128" s="1120">
        <v>54</v>
      </c>
      <c r="R128" s="1120">
        <v>0</v>
      </c>
      <c r="S128" s="1120">
        <v>170</v>
      </c>
      <c r="T128" s="1119"/>
      <c r="U128" s="1119"/>
      <c r="V128" s="1119"/>
      <c r="W128" s="1119"/>
      <c r="X128" s="1119"/>
      <c r="Y128" s="1120"/>
      <c r="Z128" s="1120"/>
      <c r="AA128" s="1120"/>
      <c r="AB128" s="1120">
        <f t="shared" ref="AB128:AB134" si="24">SUM(I128:S128)</f>
        <v>3864</v>
      </c>
      <c r="AC128" s="1120"/>
      <c r="AD128" s="1121"/>
    </row>
    <row r="129" spans="1:30" s="1104" customFormat="1" x14ac:dyDescent="0.45">
      <c r="A129" s="1103"/>
      <c r="B129" s="1103"/>
      <c r="C129" s="1103"/>
      <c r="D129" s="1103"/>
      <c r="E129" s="1123"/>
      <c r="F129" s="1114"/>
      <c r="G129" s="1114"/>
      <c r="H129" s="1116"/>
      <c r="I129" s="1120">
        <v>1330.1</v>
      </c>
      <c r="J129" s="1120">
        <v>1199.8</v>
      </c>
      <c r="K129" s="1120">
        <v>685.976</v>
      </c>
      <c r="L129" s="1120">
        <v>175</v>
      </c>
      <c r="M129" s="1120">
        <v>55</v>
      </c>
      <c r="N129" s="1120">
        <v>4</v>
      </c>
      <c r="O129" s="1120">
        <v>62.5</v>
      </c>
      <c r="P129" s="1120">
        <v>65</v>
      </c>
      <c r="Q129" s="1120">
        <v>313</v>
      </c>
      <c r="R129" s="1120">
        <v>174</v>
      </c>
      <c r="S129" s="1120">
        <v>148</v>
      </c>
      <c r="T129" s="1117"/>
      <c r="U129" s="1117"/>
      <c r="V129" s="1117"/>
      <c r="W129" s="1117"/>
      <c r="X129" s="1117"/>
      <c r="Y129" s="1117"/>
      <c r="Z129" s="1117"/>
      <c r="AA129" s="1117"/>
      <c r="AB129" s="1120">
        <f t="shared" si="24"/>
        <v>4212.3760000000002</v>
      </c>
      <c r="AC129" s="1120"/>
      <c r="AD129" s="1121"/>
    </row>
    <row r="130" spans="1:30" s="1104" customFormat="1" x14ac:dyDescent="0.45">
      <c r="A130" s="1103"/>
      <c r="B130" s="1103"/>
      <c r="C130" s="1103"/>
      <c r="D130" s="1103"/>
      <c r="E130" s="1123"/>
      <c r="F130" s="1114"/>
      <c r="G130" s="1114"/>
      <c r="H130" s="1116"/>
      <c r="I130" s="1120">
        <f>I128+I129</f>
        <v>2554.1</v>
      </c>
      <c r="J130" s="1120">
        <f t="shared" ref="J130:S130" si="25">J128+J129</f>
        <v>2647.8</v>
      </c>
      <c r="K130" s="1120">
        <f t="shared" si="25"/>
        <v>1065.9760000000001</v>
      </c>
      <c r="L130" s="1120">
        <f t="shared" si="25"/>
        <v>339</v>
      </c>
      <c r="M130" s="1120">
        <f t="shared" si="25"/>
        <v>110.5</v>
      </c>
      <c r="N130" s="1120">
        <f t="shared" si="25"/>
        <v>11</v>
      </c>
      <c r="O130" s="1120">
        <f t="shared" si="25"/>
        <v>400</v>
      </c>
      <c r="P130" s="1120">
        <f t="shared" si="25"/>
        <v>89</v>
      </c>
      <c r="Q130" s="1120">
        <f t="shared" si="25"/>
        <v>367</v>
      </c>
      <c r="R130" s="1120">
        <f t="shared" si="25"/>
        <v>174</v>
      </c>
      <c r="S130" s="1120">
        <f t="shared" si="25"/>
        <v>318</v>
      </c>
      <c r="T130" s="1117"/>
      <c r="U130" s="1117"/>
      <c r="V130" s="1117"/>
      <c r="W130" s="1117"/>
      <c r="X130" s="1117"/>
      <c r="Y130" s="1117"/>
      <c r="Z130" s="1117"/>
      <c r="AA130" s="1117"/>
      <c r="AB130" s="1120">
        <f t="shared" si="24"/>
        <v>8076.3760000000002</v>
      </c>
      <c r="AC130" s="1120"/>
      <c r="AD130" s="1121"/>
    </row>
    <row r="131" spans="1:30" s="1104" customFormat="1" x14ac:dyDescent="0.45">
      <c r="A131" s="1103"/>
      <c r="B131" s="1103"/>
      <c r="C131" s="1103"/>
      <c r="D131" s="1103"/>
      <c r="E131" s="1123"/>
      <c r="F131" s="1114"/>
      <c r="G131" s="1114"/>
      <c r="H131" s="1116"/>
      <c r="I131" s="1127"/>
      <c r="J131" s="1128"/>
      <c r="K131" s="1127"/>
      <c r="L131" s="1127"/>
      <c r="M131" s="1127"/>
      <c r="N131" s="1127"/>
      <c r="O131" s="1140"/>
      <c r="P131" s="1127"/>
      <c r="Q131" s="1127"/>
      <c r="R131" s="1127"/>
      <c r="S131" s="1127"/>
      <c r="T131" s="1139"/>
      <c r="U131" s="1139"/>
      <c r="V131" s="1139"/>
      <c r="W131" s="1139"/>
      <c r="X131" s="1126"/>
      <c r="Y131" s="1126"/>
      <c r="Z131" s="1126"/>
      <c r="AA131" s="1126"/>
      <c r="AB131" s="1120">
        <f t="shared" si="24"/>
        <v>0</v>
      </c>
      <c r="AC131" s="1120"/>
      <c r="AD131" s="1121"/>
    </row>
    <row r="132" spans="1:30" s="1104" customFormat="1" x14ac:dyDescent="0.45">
      <c r="A132" s="1103"/>
      <c r="B132" s="1103"/>
      <c r="C132" s="1103"/>
      <c r="D132" s="1103"/>
      <c r="E132" s="1123"/>
      <c r="F132" s="1114"/>
      <c r="G132" s="1114"/>
      <c r="H132" s="1116"/>
      <c r="I132" s="1128">
        <f>I128-I106</f>
        <v>2.9999999999290594E-3</v>
      </c>
      <c r="J132" s="1128">
        <f t="shared" ref="J132:S132" si="26">J128-J106</f>
        <v>-4</v>
      </c>
      <c r="K132" s="1128">
        <f t="shared" si="26"/>
        <v>0</v>
      </c>
      <c r="L132" s="1128">
        <f t="shared" si="26"/>
        <v>-0.5</v>
      </c>
      <c r="M132" s="1128">
        <f t="shared" si="26"/>
        <v>-0.5</v>
      </c>
      <c r="N132" s="1128">
        <f t="shared" si="26"/>
        <v>-1</v>
      </c>
      <c r="O132" s="1128">
        <f t="shared" si="26"/>
        <v>0</v>
      </c>
      <c r="P132" s="1128">
        <f t="shared" si="26"/>
        <v>0</v>
      </c>
      <c r="Q132" s="1128">
        <f t="shared" si="26"/>
        <v>0</v>
      </c>
      <c r="R132" s="1128">
        <f t="shared" si="26"/>
        <v>0</v>
      </c>
      <c r="S132" s="1128">
        <f t="shared" si="26"/>
        <v>-1</v>
      </c>
      <c r="T132" s="1139"/>
      <c r="U132" s="1139"/>
      <c r="V132" s="1139"/>
      <c r="W132" s="1139"/>
      <c r="X132" s="1139"/>
      <c r="Y132" s="1139"/>
      <c r="Z132" s="1139"/>
      <c r="AA132" s="1139"/>
      <c r="AB132" s="1120">
        <f t="shared" si="24"/>
        <v>-6.9970000000000709</v>
      </c>
      <c r="AC132" s="1120"/>
      <c r="AD132" s="1141"/>
    </row>
    <row r="133" spans="1:30" s="1104" customFormat="1" x14ac:dyDescent="0.45">
      <c r="A133" s="1103"/>
      <c r="B133" s="1103"/>
      <c r="C133" s="1103"/>
      <c r="D133" s="1103"/>
      <c r="E133" s="1123"/>
      <c r="F133" s="1114"/>
      <c r="G133" s="1114"/>
      <c r="H133" s="1116"/>
      <c r="I133" s="1128">
        <f>I129-I107</f>
        <v>16</v>
      </c>
      <c r="J133" s="1128">
        <f t="shared" ref="J133:S133" si="27">J129-J107</f>
        <v>52.013999999999896</v>
      </c>
      <c r="K133" s="1128">
        <f t="shared" si="27"/>
        <v>-2.4000000000000909E-2</v>
      </c>
      <c r="L133" s="1128">
        <f t="shared" si="27"/>
        <v>1</v>
      </c>
      <c r="M133" s="1128">
        <f t="shared" si="27"/>
        <v>0.5</v>
      </c>
      <c r="N133" s="1128">
        <f t="shared" si="27"/>
        <v>1</v>
      </c>
      <c r="O133" s="1120">
        <f t="shared" si="27"/>
        <v>10.5</v>
      </c>
      <c r="P133" s="1120">
        <f t="shared" si="27"/>
        <v>0</v>
      </c>
      <c r="Q133" s="1128">
        <f t="shared" si="27"/>
        <v>0</v>
      </c>
      <c r="R133" s="1128">
        <f t="shared" si="27"/>
        <v>0</v>
      </c>
      <c r="S133" s="1128">
        <f t="shared" si="27"/>
        <v>6</v>
      </c>
      <c r="T133" s="1137"/>
      <c r="U133" s="1137"/>
      <c r="V133" s="1137"/>
      <c r="W133" s="1137"/>
      <c r="X133" s="1137"/>
      <c r="Y133" s="1137"/>
      <c r="Z133" s="1137"/>
      <c r="AA133" s="1137"/>
      <c r="AB133" s="1120">
        <f t="shared" si="24"/>
        <v>86.989999999999895</v>
      </c>
      <c r="AC133" s="1120"/>
      <c r="AD133" s="1121"/>
    </row>
    <row r="134" spans="1:30" s="1104" customFormat="1" x14ac:dyDescent="0.45">
      <c r="A134" s="1103"/>
      <c r="B134" s="1103"/>
      <c r="C134" s="1103"/>
      <c r="D134" s="1103"/>
      <c r="E134" s="1123"/>
      <c r="F134" s="1114"/>
      <c r="G134" s="1114"/>
      <c r="H134" s="1116"/>
      <c r="I134" s="1142">
        <f>I130-I108</f>
        <v>16.003000000000156</v>
      </c>
      <c r="J134" s="1142">
        <f t="shared" ref="J134:S134" si="28">J130-J108</f>
        <v>48.014000000000124</v>
      </c>
      <c r="K134" s="1142">
        <f t="shared" si="28"/>
        <v>-2.3999999999887223E-2</v>
      </c>
      <c r="L134" s="1142">
        <f t="shared" si="28"/>
        <v>0.5</v>
      </c>
      <c r="M134" s="1142">
        <f t="shared" si="28"/>
        <v>0</v>
      </c>
      <c r="N134" s="1142">
        <f t="shared" si="28"/>
        <v>0</v>
      </c>
      <c r="O134" s="1142">
        <f t="shared" si="28"/>
        <v>10.5</v>
      </c>
      <c r="P134" s="1142">
        <f t="shared" si="28"/>
        <v>0</v>
      </c>
      <c r="Q134" s="1142">
        <f t="shared" si="28"/>
        <v>0</v>
      </c>
      <c r="R134" s="1142">
        <f t="shared" si="28"/>
        <v>0</v>
      </c>
      <c r="S134" s="1142">
        <f t="shared" si="28"/>
        <v>5</v>
      </c>
      <c r="T134" s="1126"/>
      <c r="U134" s="1126"/>
      <c r="V134" s="1126"/>
      <c r="W134" s="1126"/>
      <c r="X134" s="1126"/>
      <c r="Y134" s="1126"/>
      <c r="Z134" s="1126"/>
      <c r="AA134" s="1126"/>
      <c r="AB134" s="1120">
        <f t="shared" si="24"/>
        <v>79.993000000000393</v>
      </c>
      <c r="AC134" s="1120"/>
      <c r="AD134" s="1121"/>
    </row>
    <row r="135" spans="1:30" s="1104" customFormat="1" ht="15.75" x14ac:dyDescent="0.5">
      <c r="A135" s="1103"/>
      <c r="B135" s="1103"/>
      <c r="C135" s="1103"/>
      <c r="D135" s="1103"/>
      <c r="E135" s="1143"/>
      <c r="F135" s="1144"/>
      <c r="G135" s="1144"/>
      <c r="H135" s="1145"/>
      <c r="I135" s="1146"/>
      <c r="J135" s="1146"/>
      <c r="K135" s="1146"/>
      <c r="L135" s="1146"/>
      <c r="M135" s="1146"/>
      <c r="N135" s="1146"/>
      <c r="O135" s="1146"/>
      <c r="P135" s="1146"/>
      <c r="Q135" s="1146"/>
      <c r="R135" s="1146"/>
      <c r="S135" s="1146"/>
      <c r="T135" s="1146"/>
      <c r="U135" s="1146"/>
      <c r="V135" s="1146"/>
      <c r="W135" s="1146"/>
      <c r="X135" s="1146"/>
      <c r="Y135" s="1146"/>
      <c r="Z135" s="1146"/>
      <c r="AA135" s="1146"/>
      <c r="AB135" s="1146"/>
      <c r="AC135" s="1146"/>
      <c r="AD135" s="1147"/>
    </row>
    <row r="136" spans="1:30" s="1104" customFormat="1" ht="15.75" x14ac:dyDescent="0.5">
      <c r="A136" s="1103"/>
      <c r="B136" s="1103"/>
      <c r="C136" s="1103"/>
      <c r="D136" s="1103"/>
      <c r="E136" s="1143"/>
      <c r="F136" s="1144"/>
      <c r="G136" s="1144"/>
      <c r="H136" s="1145"/>
      <c r="I136" s="1146"/>
      <c r="J136" s="1146"/>
      <c r="K136" s="1146"/>
      <c r="L136" s="1146"/>
      <c r="M136" s="1146"/>
      <c r="N136" s="1146"/>
      <c r="O136" s="1146"/>
      <c r="P136" s="1146"/>
      <c r="Q136" s="1146"/>
      <c r="R136" s="1146"/>
      <c r="S136" s="1146"/>
      <c r="T136" s="1146"/>
      <c r="U136" s="1146"/>
      <c r="V136" s="1146"/>
      <c r="W136" s="1146"/>
      <c r="X136" s="1146"/>
      <c r="Y136" s="1146"/>
      <c r="Z136" s="1146"/>
      <c r="AA136" s="1146"/>
      <c r="AB136" s="1146"/>
      <c r="AC136" s="1146"/>
      <c r="AD136" s="1147"/>
    </row>
    <row r="137" spans="1:30" s="1104" customFormat="1" ht="15.75" x14ac:dyDescent="0.5">
      <c r="A137" s="1103"/>
      <c r="B137" s="1103"/>
      <c r="C137" s="1103"/>
      <c r="D137" s="1103"/>
      <c r="E137" s="1143"/>
      <c r="F137" s="1144"/>
      <c r="G137" s="1144"/>
      <c r="H137" s="1145"/>
      <c r="I137" s="1148"/>
      <c r="J137" s="1148"/>
      <c r="K137" s="1148"/>
      <c r="L137" s="1148"/>
      <c r="M137" s="1148"/>
      <c r="N137" s="1148"/>
      <c r="O137" s="1148"/>
      <c r="P137" s="1148"/>
      <c r="Q137" s="1148"/>
      <c r="R137" s="1148"/>
      <c r="S137" s="1148"/>
      <c r="T137" s="1148"/>
      <c r="U137" s="1148"/>
      <c r="V137" s="1148"/>
      <c r="W137" s="1148"/>
      <c r="X137" s="1148"/>
      <c r="Y137" s="1148"/>
      <c r="Z137" s="1148"/>
      <c r="AA137" s="1148"/>
      <c r="AB137" s="1148"/>
      <c r="AC137" s="1148"/>
      <c r="AD137" s="1147"/>
    </row>
    <row r="138" spans="1:30" s="1104" customFormat="1" x14ac:dyDescent="0.45">
      <c r="A138" s="1103"/>
      <c r="B138" s="1103"/>
      <c r="C138" s="1103"/>
      <c r="D138" s="1103"/>
      <c r="E138" s="1149"/>
      <c r="F138" s="1150"/>
      <c r="G138" s="1150"/>
      <c r="H138" s="1103"/>
      <c r="I138" s="1103"/>
      <c r="J138" s="1110"/>
      <c r="K138" s="1103"/>
      <c r="L138" s="1103"/>
      <c r="M138" s="1103"/>
      <c r="N138" s="1103"/>
      <c r="O138" s="1054"/>
      <c r="P138" s="1103"/>
      <c r="Q138" s="1103"/>
      <c r="R138" s="1103"/>
      <c r="S138" s="1103"/>
      <c r="T138" s="1103"/>
      <c r="U138" s="1103"/>
      <c r="V138" s="1103"/>
      <c r="W138" s="1103"/>
      <c r="X138" s="1103"/>
      <c r="Y138" s="1103"/>
      <c r="Z138" s="1103"/>
      <c r="AA138" s="1103"/>
      <c r="AB138" s="1103"/>
      <c r="AC138" s="1103"/>
      <c r="AD138" s="1121"/>
    </row>
    <row r="139" spans="1:30" s="1104" customFormat="1" x14ac:dyDescent="0.45">
      <c r="A139" s="1103"/>
      <c r="B139" s="1103"/>
      <c r="C139" s="1103"/>
      <c r="D139" s="1103"/>
      <c r="E139" s="1149"/>
      <c r="F139" s="1150"/>
      <c r="G139" s="1150"/>
      <c r="H139" s="1103"/>
      <c r="I139" s="1103"/>
      <c r="J139" s="1110"/>
      <c r="K139" s="1103"/>
      <c r="L139" s="1103"/>
      <c r="M139" s="1103"/>
      <c r="N139" s="1103"/>
      <c r="O139" s="1054"/>
      <c r="P139" s="1103"/>
      <c r="Q139" s="1103"/>
      <c r="R139" s="1103"/>
      <c r="S139" s="1103"/>
      <c r="T139" s="1103"/>
      <c r="U139" s="1103"/>
      <c r="V139" s="1103"/>
      <c r="W139" s="1103"/>
      <c r="X139" s="1103"/>
      <c r="Y139" s="1103"/>
      <c r="Z139" s="1103"/>
      <c r="AA139" s="1103"/>
      <c r="AB139" s="1103"/>
      <c r="AC139" s="1103"/>
      <c r="AD139" s="1121"/>
    </row>
    <row r="140" spans="1:30" s="1104" customFormat="1" x14ac:dyDescent="0.45">
      <c r="A140" s="1103"/>
      <c r="B140" s="1103"/>
      <c r="C140" s="1103"/>
      <c r="D140" s="1103"/>
      <c r="E140" s="1149"/>
      <c r="F140" s="1150"/>
      <c r="G140" s="1150"/>
      <c r="H140" s="1103"/>
      <c r="I140" s="1110"/>
      <c r="J140" s="1110"/>
      <c r="K140" s="1110"/>
      <c r="L140" s="1110"/>
      <c r="M140" s="1110"/>
      <c r="N140" s="1110"/>
      <c r="O140" s="1110"/>
      <c r="P140" s="1110"/>
      <c r="Q140" s="1110"/>
      <c r="R140" s="1110"/>
      <c r="S140" s="1110"/>
      <c r="T140" s="1110"/>
      <c r="U140" s="1110"/>
      <c r="V140" s="1110"/>
      <c r="W140" s="1110"/>
      <c r="X140" s="1110"/>
      <c r="Y140" s="1110"/>
      <c r="Z140" s="1110"/>
      <c r="AA140" s="1110"/>
      <c r="AB140" s="1110"/>
      <c r="AC140" s="1110"/>
      <c r="AD140" s="1121"/>
    </row>
    <row r="141" spans="1:30" s="1104" customFormat="1" x14ac:dyDescent="0.45">
      <c r="A141" s="1103"/>
      <c r="B141" s="1103"/>
      <c r="C141" s="1103"/>
      <c r="D141" s="1103"/>
      <c r="E141" s="1149"/>
      <c r="F141" s="1150"/>
      <c r="G141" s="1150"/>
      <c r="H141" s="1103"/>
      <c r="I141" s="1110"/>
      <c r="J141" s="1110"/>
      <c r="K141" s="1110"/>
      <c r="L141" s="1110"/>
      <c r="M141" s="1110"/>
      <c r="N141" s="1110"/>
      <c r="O141" s="1110"/>
      <c r="P141" s="1110"/>
      <c r="Q141" s="1110"/>
      <c r="R141" s="1110"/>
      <c r="S141" s="1110"/>
      <c r="T141" s="1110"/>
      <c r="U141" s="1110"/>
      <c r="V141" s="1110"/>
      <c r="W141" s="1110"/>
      <c r="X141" s="1110"/>
      <c r="Y141" s="1110"/>
      <c r="Z141" s="1110"/>
      <c r="AA141" s="1110"/>
      <c r="AB141" s="1110"/>
      <c r="AC141" s="1110"/>
      <c r="AD141" s="1121"/>
    </row>
    <row r="142" spans="1:30" s="1104" customFormat="1" x14ac:dyDescent="0.45">
      <c r="A142" s="1103"/>
      <c r="B142" s="1103"/>
      <c r="C142" s="1103"/>
      <c r="D142" s="1103"/>
      <c r="E142" s="1149"/>
      <c r="F142" s="1150"/>
      <c r="G142" s="1150"/>
      <c r="H142" s="1103"/>
      <c r="I142" s="1110"/>
      <c r="J142" s="1110"/>
      <c r="K142" s="1110"/>
      <c r="L142" s="1110"/>
      <c r="M142" s="1110"/>
      <c r="N142" s="1110"/>
      <c r="O142" s="1110"/>
      <c r="P142" s="1110"/>
      <c r="Q142" s="1110"/>
      <c r="R142" s="1110"/>
      <c r="S142" s="1110"/>
      <c r="T142" s="1110"/>
      <c r="U142" s="1110"/>
      <c r="V142" s="1110"/>
      <c r="W142" s="1110"/>
      <c r="X142" s="1110"/>
      <c r="Y142" s="1110"/>
      <c r="Z142" s="1110"/>
      <c r="AA142" s="1110"/>
      <c r="AB142" s="1110"/>
      <c r="AC142" s="1110"/>
      <c r="AD142" s="1121"/>
    </row>
    <row r="143" spans="1:30" s="1104" customFormat="1" x14ac:dyDescent="0.45">
      <c r="A143" s="1103"/>
      <c r="B143" s="1103"/>
      <c r="C143" s="1103"/>
      <c r="D143" s="1103"/>
      <c r="E143" s="1149"/>
      <c r="F143" s="1150"/>
      <c r="G143" s="1150"/>
      <c r="H143" s="1103"/>
      <c r="I143" s="1103"/>
      <c r="J143" s="1110"/>
      <c r="K143" s="1103"/>
      <c r="L143" s="1103"/>
      <c r="M143" s="1103"/>
      <c r="N143" s="1103"/>
      <c r="O143" s="1054"/>
      <c r="P143" s="1103"/>
      <c r="Q143" s="1103"/>
      <c r="R143" s="1103"/>
      <c r="S143" s="1103"/>
      <c r="T143" s="1103"/>
      <c r="U143" s="1103"/>
      <c r="V143" s="1103"/>
      <c r="W143" s="1103"/>
      <c r="X143" s="1103"/>
      <c r="Y143" s="1103"/>
      <c r="Z143" s="1103"/>
      <c r="AA143" s="1103"/>
      <c r="AB143" s="1103"/>
      <c r="AC143" s="1103"/>
      <c r="AD143" s="1121"/>
    </row>
    <row r="144" spans="1:30" s="1104" customFormat="1" x14ac:dyDescent="0.45">
      <c r="A144" s="1103"/>
      <c r="B144" s="1103"/>
      <c r="C144" s="1103"/>
      <c r="D144" s="1103"/>
      <c r="E144" s="1149"/>
      <c r="F144" s="1150"/>
      <c r="G144" s="1150"/>
      <c r="H144" s="1103"/>
      <c r="I144" s="1103"/>
      <c r="J144" s="1110"/>
      <c r="K144" s="1103"/>
      <c r="L144" s="1103"/>
      <c r="M144" s="1103"/>
      <c r="N144" s="1103"/>
      <c r="O144" s="1054"/>
      <c r="P144" s="1103"/>
      <c r="Q144" s="1103"/>
      <c r="R144" s="1103"/>
      <c r="S144" s="1103"/>
      <c r="T144" s="1103"/>
      <c r="U144" s="1103"/>
      <c r="V144" s="1103"/>
      <c r="W144" s="1103"/>
      <c r="X144" s="1103"/>
      <c r="Y144" s="1103"/>
      <c r="Z144" s="1103"/>
      <c r="AA144" s="1103"/>
      <c r="AB144" s="1103"/>
      <c r="AC144" s="1103"/>
      <c r="AD144" s="1121"/>
    </row>
    <row r="145" spans="1:30" s="1104" customFormat="1" x14ac:dyDescent="0.45">
      <c r="A145" s="1103"/>
      <c r="B145" s="1103"/>
      <c r="C145" s="1103"/>
      <c r="D145" s="1103"/>
      <c r="E145" s="1149"/>
      <c r="F145" s="1150"/>
      <c r="G145" s="1150"/>
      <c r="H145" s="1103"/>
      <c r="I145" s="1103"/>
      <c r="J145" s="1110"/>
      <c r="K145" s="1103"/>
      <c r="L145" s="1103"/>
      <c r="M145" s="1103"/>
      <c r="N145" s="1103"/>
      <c r="O145" s="1054"/>
      <c r="P145" s="1103"/>
      <c r="Q145" s="1103"/>
      <c r="R145" s="1103"/>
      <c r="S145" s="1103"/>
      <c r="T145" s="1103"/>
      <c r="U145" s="1103"/>
      <c r="V145" s="1103"/>
      <c r="W145" s="1103"/>
      <c r="X145" s="1103"/>
      <c r="Y145" s="1103"/>
      <c r="Z145" s="1103"/>
      <c r="AA145" s="1103"/>
      <c r="AB145" s="1103"/>
      <c r="AC145" s="1103"/>
      <c r="AD145" s="1121"/>
    </row>
    <row r="146" spans="1:30" s="1104" customFormat="1" x14ac:dyDescent="0.45">
      <c r="A146" s="1103"/>
      <c r="B146" s="1103"/>
      <c r="C146" s="1103"/>
      <c r="D146" s="1103"/>
      <c r="E146" s="1149"/>
      <c r="F146" s="1150"/>
      <c r="G146" s="1150"/>
      <c r="H146" s="1103"/>
      <c r="I146" s="1103"/>
      <c r="J146" s="1110"/>
      <c r="K146" s="1103"/>
      <c r="L146" s="1103"/>
      <c r="M146" s="1103"/>
      <c r="N146" s="1103"/>
      <c r="O146" s="1054"/>
      <c r="P146" s="1103"/>
      <c r="Q146" s="1103"/>
      <c r="R146" s="1103"/>
      <c r="S146" s="1103"/>
      <c r="T146" s="1103"/>
      <c r="U146" s="1103"/>
      <c r="V146" s="1103"/>
      <c r="W146" s="1103"/>
      <c r="X146" s="1103"/>
      <c r="Y146" s="1103"/>
      <c r="Z146" s="1103"/>
      <c r="AA146" s="1103"/>
      <c r="AB146" s="1103"/>
      <c r="AC146" s="1103"/>
      <c r="AD146" s="1121"/>
    </row>
    <row r="147" spans="1:30" s="1104" customFormat="1" x14ac:dyDescent="0.45">
      <c r="A147" s="1103"/>
      <c r="B147" s="1103"/>
      <c r="C147" s="1103"/>
      <c r="D147" s="1103"/>
      <c r="E147" s="1149"/>
      <c r="F147" s="1150"/>
      <c r="G147" s="1150"/>
      <c r="H147" s="1103"/>
      <c r="I147" s="1103"/>
      <c r="J147" s="1110"/>
      <c r="K147" s="1103"/>
      <c r="L147" s="1103"/>
      <c r="M147" s="1103"/>
      <c r="N147" s="1103"/>
      <c r="O147" s="1054"/>
      <c r="P147" s="1103"/>
      <c r="Q147" s="1103"/>
      <c r="R147" s="1103"/>
      <c r="S147" s="1103"/>
      <c r="T147" s="1103"/>
      <c r="U147" s="1103"/>
      <c r="V147" s="1103"/>
      <c r="W147" s="1103"/>
      <c r="X147" s="1103"/>
      <c r="Y147" s="1103"/>
      <c r="Z147" s="1103"/>
      <c r="AA147" s="1103"/>
      <c r="AB147" s="1103"/>
      <c r="AC147" s="1103"/>
      <c r="AD147" s="1121"/>
    </row>
    <row r="148" spans="1:30" s="1104" customFormat="1" x14ac:dyDescent="0.45">
      <c r="A148" s="1103"/>
      <c r="B148" s="1103"/>
      <c r="C148" s="1103"/>
      <c r="D148" s="1103"/>
      <c r="E148" s="1149"/>
      <c r="F148" s="1150"/>
      <c r="G148" s="1150"/>
      <c r="H148" s="1103"/>
      <c r="I148" s="1103"/>
      <c r="J148" s="1110"/>
      <c r="K148" s="1103"/>
      <c r="L148" s="1103"/>
      <c r="M148" s="1103"/>
      <c r="N148" s="1103"/>
      <c r="O148" s="1054"/>
      <c r="P148" s="1103"/>
      <c r="Q148" s="1103"/>
      <c r="R148" s="1103"/>
      <c r="S148" s="1103"/>
      <c r="T148" s="1103"/>
      <c r="U148" s="1103"/>
      <c r="V148" s="1103"/>
      <c r="W148" s="1103"/>
      <c r="X148" s="1103"/>
      <c r="Y148" s="1103"/>
      <c r="Z148" s="1103"/>
      <c r="AA148" s="1103"/>
      <c r="AB148" s="1103"/>
      <c r="AC148" s="1103"/>
      <c r="AD148" s="1121"/>
    </row>
    <row r="149" spans="1:30" s="1104" customFormat="1" x14ac:dyDescent="0.45">
      <c r="A149" s="1103"/>
      <c r="B149" s="1103"/>
      <c r="C149" s="1103"/>
      <c r="D149" s="1103"/>
      <c r="E149" s="1149"/>
      <c r="F149" s="1150"/>
      <c r="G149" s="1150"/>
      <c r="H149" s="1103"/>
      <c r="I149" s="1103"/>
      <c r="J149" s="1110"/>
      <c r="K149" s="1103"/>
      <c r="L149" s="1103"/>
      <c r="M149" s="1103"/>
      <c r="N149" s="1103"/>
      <c r="O149" s="1054"/>
      <c r="P149" s="1103"/>
      <c r="Q149" s="1103"/>
      <c r="R149" s="1103"/>
      <c r="S149" s="1103"/>
      <c r="T149" s="1103"/>
      <c r="U149" s="1103"/>
      <c r="V149" s="1103"/>
      <c r="W149" s="1103"/>
      <c r="X149" s="1103"/>
      <c r="Y149" s="1103"/>
      <c r="Z149" s="1103"/>
      <c r="AA149" s="1103"/>
      <c r="AB149" s="1103"/>
      <c r="AC149" s="1103"/>
      <c r="AD149" s="1121"/>
    </row>
    <row r="150" spans="1:30" s="1104" customFormat="1" x14ac:dyDescent="0.45">
      <c r="A150" s="1103"/>
      <c r="B150" s="1103"/>
      <c r="C150" s="1103"/>
      <c r="D150" s="1103"/>
      <c r="E150" s="1149"/>
      <c r="F150" s="1150"/>
      <c r="G150" s="1150"/>
      <c r="H150" s="1103"/>
      <c r="I150" s="1103"/>
      <c r="J150" s="1110"/>
      <c r="K150" s="1103"/>
      <c r="L150" s="1103"/>
      <c r="M150" s="1103"/>
      <c r="N150" s="1103"/>
      <c r="O150" s="1054"/>
      <c r="P150" s="1103"/>
      <c r="Q150" s="1103"/>
      <c r="R150" s="1103"/>
      <c r="S150" s="1103"/>
      <c r="T150" s="1103"/>
      <c r="U150" s="1103"/>
      <c r="V150" s="1103"/>
      <c r="W150" s="1103"/>
      <c r="X150" s="1103"/>
      <c r="Y150" s="1103"/>
      <c r="Z150" s="1103"/>
      <c r="AA150" s="1103"/>
      <c r="AB150" s="1103"/>
      <c r="AC150" s="1103"/>
      <c r="AD150" s="1121"/>
    </row>
    <row r="151" spans="1:30" s="1104" customFormat="1" x14ac:dyDescent="0.45">
      <c r="A151" s="1103"/>
      <c r="B151" s="1103"/>
      <c r="C151" s="1103"/>
      <c r="D151" s="1103"/>
      <c r="E151" s="1149"/>
      <c r="F151" s="1150"/>
      <c r="G151" s="1150"/>
      <c r="H151" s="1103"/>
      <c r="I151" s="1103"/>
      <c r="J151" s="1110"/>
      <c r="K151" s="1103"/>
      <c r="L151" s="1103"/>
      <c r="M151" s="1103"/>
      <c r="N151" s="1103"/>
      <c r="O151" s="1054"/>
      <c r="P151" s="1103"/>
      <c r="Q151" s="1103"/>
      <c r="R151" s="1103"/>
      <c r="S151" s="1103"/>
      <c r="T151" s="1103"/>
      <c r="U151" s="1103"/>
      <c r="V151" s="1103"/>
      <c r="W151" s="1103"/>
      <c r="X151" s="1103"/>
      <c r="Y151" s="1103"/>
      <c r="Z151" s="1103"/>
      <c r="AA151" s="1103"/>
      <c r="AB151" s="1103"/>
      <c r="AC151" s="1103"/>
      <c r="AD151" s="1121"/>
    </row>
    <row r="152" spans="1:30" s="1104" customFormat="1" x14ac:dyDescent="0.45">
      <c r="A152" s="1103"/>
      <c r="B152" s="1103"/>
      <c r="C152" s="1103"/>
      <c r="D152" s="1103"/>
      <c r="E152" s="1149"/>
      <c r="F152" s="1150"/>
      <c r="G152" s="1150"/>
      <c r="H152" s="1103"/>
      <c r="I152" s="1103"/>
      <c r="J152" s="1110"/>
      <c r="K152" s="1103"/>
      <c r="L152" s="1103"/>
      <c r="M152" s="1103"/>
      <c r="N152" s="1103"/>
      <c r="O152" s="1054"/>
      <c r="P152" s="1103"/>
      <c r="Q152" s="1103"/>
      <c r="R152" s="1103"/>
      <c r="S152" s="1103"/>
      <c r="T152" s="1103"/>
      <c r="U152" s="1103"/>
      <c r="V152" s="1103"/>
      <c r="W152" s="1103"/>
      <c r="X152" s="1103"/>
      <c r="Y152" s="1103"/>
      <c r="Z152" s="1103"/>
      <c r="AA152" s="1103"/>
      <c r="AB152" s="1103"/>
      <c r="AC152" s="1103"/>
      <c r="AD152" s="1121"/>
    </row>
    <row r="153" spans="1:30" s="1104" customFormat="1" x14ac:dyDescent="0.45">
      <c r="A153" s="1103"/>
      <c r="B153" s="1103"/>
      <c r="C153" s="1103"/>
      <c r="D153" s="1103"/>
      <c r="E153" s="1149"/>
      <c r="F153" s="1150"/>
      <c r="G153" s="1150"/>
      <c r="H153" s="1103"/>
      <c r="I153" s="1103"/>
      <c r="J153" s="1110"/>
      <c r="K153" s="1103"/>
      <c r="L153" s="1103"/>
      <c r="M153" s="1103"/>
      <c r="N153" s="1103"/>
      <c r="O153" s="1054"/>
      <c r="P153" s="1103"/>
      <c r="Q153" s="1103"/>
      <c r="R153" s="1103"/>
      <c r="S153" s="1103"/>
      <c r="T153" s="1103"/>
      <c r="U153" s="1103"/>
      <c r="V153" s="1103"/>
      <c r="W153" s="1103"/>
      <c r="X153" s="1103"/>
      <c r="Y153" s="1103"/>
      <c r="Z153" s="1103"/>
      <c r="AA153" s="1103"/>
      <c r="AB153" s="1103"/>
      <c r="AC153" s="1103"/>
      <c r="AD153" s="1121"/>
    </row>
    <row r="154" spans="1:30" s="1104" customFormat="1" x14ac:dyDescent="0.45">
      <c r="A154" s="1103"/>
      <c r="B154" s="1103"/>
      <c r="C154" s="1103"/>
      <c r="D154" s="1103"/>
      <c r="E154" s="1149"/>
      <c r="F154" s="1150"/>
      <c r="G154" s="1150"/>
      <c r="H154" s="1103"/>
      <c r="I154" s="1103"/>
      <c r="J154" s="1110"/>
      <c r="K154" s="1103"/>
      <c r="L154" s="1103"/>
      <c r="M154" s="1103"/>
      <c r="N154" s="1103"/>
      <c r="O154" s="1054"/>
      <c r="P154" s="1103"/>
      <c r="Q154" s="1103"/>
      <c r="R154" s="1103"/>
      <c r="S154" s="1103"/>
      <c r="T154" s="1103"/>
      <c r="U154" s="1103"/>
      <c r="V154" s="1103"/>
      <c r="W154" s="1103"/>
      <c r="X154" s="1103"/>
      <c r="Y154" s="1103"/>
      <c r="Z154" s="1103"/>
      <c r="AA154" s="1103"/>
      <c r="AB154" s="1103"/>
      <c r="AC154" s="1103"/>
      <c r="AD154" s="1121"/>
    </row>
    <row r="155" spans="1:30" s="1104" customFormat="1" x14ac:dyDescent="0.45">
      <c r="A155" s="1103"/>
      <c r="B155" s="1103"/>
      <c r="C155" s="1103"/>
      <c r="D155" s="1103"/>
      <c r="E155" s="1149"/>
      <c r="F155" s="1150"/>
      <c r="G155" s="1150"/>
      <c r="H155" s="1103"/>
      <c r="I155" s="1103"/>
      <c r="J155" s="1110"/>
      <c r="K155" s="1103"/>
      <c r="L155" s="1103"/>
      <c r="M155" s="1103"/>
      <c r="N155" s="1103"/>
      <c r="O155" s="1054"/>
      <c r="P155" s="1103"/>
      <c r="Q155" s="1103"/>
      <c r="R155" s="1103"/>
      <c r="S155" s="1103"/>
      <c r="T155" s="1103"/>
      <c r="U155" s="1103"/>
      <c r="V155" s="1103"/>
      <c r="W155" s="1103"/>
      <c r="X155" s="1103"/>
      <c r="Y155" s="1103"/>
      <c r="Z155" s="1103"/>
      <c r="AA155" s="1103"/>
      <c r="AB155" s="1103"/>
      <c r="AC155" s="1103"/>
      <c r="AD155" s="1121"/>
    </row>
    <row r="156" spans="1:30" s="1104" customFormat="1" x14ac:dyDescent="0.45">
      <c r="A156" s="1103"/>
      <c r="B156" s="1103"/>
      <c r="C156" s="1103"/>
      <c r="D156" s="1103"/>
      <c r="E156" s="1149"/>
      <c r="F156" s="1150"/>
      <c r="G156" s="1150"/>
      <c r="H156" s="1103"/>
      <c r="I156" s="1103"/>
      <c r="J156" s="1110"/>
      <c r="K156" s="1103"/>
      <c r="L156" s="1103"/>
      <c r="M156" s="1103"/>
      <c r="N156" s="1103"/>
      <c r="O156" s="1054"/>
      <c r="P156" s="1103"/>
      <c r="Q156" s="1103"/>
      <c r="R156" s="1103"/>
      <c r="S156" s="1103"/>
      <c r="T156" s="1103"/>
      <c r="U156" s="1103"/>
      <c r="V156" s="1103"/>
      <c r="W156" s="1103"/>
      <c r="X156" s="1103"/>
      <c r="Y156" s="1103"/>
      <c r="Z156" s="1103"/>
      <c r="AA156" s="1103"/>
      <c r="AB156" s="1103"/>
      <c r="AC156" s="1103"/>
      <c r="AD156" s="1121"/>
    </row>
    <row r="157" spans="1:30" s="1104" customFormat="1" x14ac:dyDescent="0.45">
      <c r="A157" s="1103"/>
      <c r="B157" s="1103"/>
      <c r="C157" s="1103"/>
      <c r="D157" s="1103"/>
      <c r="E157" s="1149"/>
      <c r="F157" s="1150"/>
      <c r="G157" s="1150"/>
      <c r="H157" s="1103"/>
      <c r="I157" s="1103"/>
      <c r="J157" s="1110"/>
      <c r="K157" s="1103"/>
      <c r="L157" s="1103"/>
      <c r="M157" s="1103"/>
      <c r="N157" s="1103"/>
      <c r="O157" s="1054"/>
      <c r="P157" s="1103"/>
      <c r="Q157" s="1103"/>
      <c r="R157" s="1103"/>
      <c r="S157" s="1103"/>
      <c r="T157" s="1103"/>
      <c r="U157" s="1103"/>
      <c r="V157" s="1103"/>
      <c r="W157" s="1103"/>
      <c r="X157" s="1103"/>
      <c r="Y157" s="1103"/>
      <c r="Z157" s="1103"/>
      <c r="AA157" s="1103"/>
      <c r="AB157" s="1103"/>
      <c r="AC157" s="1103"/>
      <c r="AD157" s="1121"/>
    </row>
    <row r="158" spans="1:30" s="1104" customFormat="1" x14ac:dyDescent="0.45">
      <c r="A158" s="1103"/>
      <c r="B158" s="1103"/>
      <c r="C158" s="1103"/>
      <c r="D158" s="1103"/>
      <c r="E158" s="1149"/>
      <c r="F158" s="1150"/>
      <c r="G158" s="1150"/>
      <c r="H158" s="1103"/>
      <c r="I158" s="1103"/>
      <c r="J158" s="1110"/>
      <c r="K158" s="1103"/>
      <c r="L158" s="1103"/>
      <c r="M158" s="1103"/>
      <c r="N158" s="1103"/>
      <c r="O158" s="1054"/>
      <c r="P158" s="1103"/>
      <c r="Q158" s="1103"/>
      <c r="R158" s="1103"/>
      <c r="S158" s="1103"/>
      <c r="T158" s="1103"/>
      <c r="U158" s="1103"/>
      <c r="V158" s="1103"/>
      <c r="W158" s="1103"/>
      <c r="X158" s="1103"/>
      <c r="Y158" s="1103"/>
      <c r="Z158" s="1103"/>
      <c r="AA158" s="1103"/>
      <c r="AB158" s="1103"/>
      <c r="AC158" s="1103"/>
      <c r="AD158" s="1121"/>
    </row>
    <row r="159" spans="1:30" s="1104" customFormat="1" x14ac:dyDescent="0.45">
      <c r="A159" s="1103"/>
      <c r="B159" s="1103"/>
      <c r="C159" s="1103"/>
      <c r="D159" s="1103"/>
      <c r="E159" s="1149"/>
      <c r="F159" s="1150"/>
      <c r="G159" s="1150"/>
      <c r="H159" s="1103"/>
      <c r="I159" s="1103"/>
      <c r="J159" s="1110"/>
      <c r="K159" s="1103"/>
      <c r="L159" s="1103"/>
      <c r="M159" s="1103"/>
      <c r="N159" s="1103"/>
      <c r="O159" s="1054"/>
      <c r="P159" s="1103"/>
      <c r="Q159" s="1103"/>
      <c r="R159" s="1103"/>
      <c r="S159" s="1103"/>
      <c r="T159" s="1103"/>
      <c r="U159" s="1103"/>
      <c r="V159" s="1103"/>
      <c r="W159" s="1103"/>
      <c r="X159" s="1103"/>
      <c r="Y159" s="1103"/>
      <c r="Z159" s="1103"/>
      <c r="AA159" s="1103"/>
      <c r="AB159" s="1103"/>
      <c r="AC159" s="1103"/>
      <c r="AD159" s="1121"/>
    </row>
    <row r="160" spans="1:30" s="1104" customFormat="1" x14ac:dyDescent="0.45">
      <c r="A160" s="1103"/>
      <c r="B160" s="1103"/>
      <c r="C160" s="1103"/>
      <c r="D160" s="1103"/>
      <c r="E160" s="1149"/>
      <c r="F160" s="1150"/>
      <c r="G160" s="1150"/>
      <c r="H160" s="1103"/>
      <c r="I160" s="1103"/>
      <c r="J160" s="1110"/>
      <c r="K160" s="1103"/>
      <c r="L160" s="1103"/>
      <c r="M160" s="1103"/>
      <c r="N160" s="1103"/>
      <c r="O160" s="1054"/>
      <c r="P160" s="1103"/>
      <c r="Q160" s="1103"/>
      <c r="R160" s="1103"/>
      <c r="S160" s="1103"/>
      <c r="T160" s="1103"/>
      <c r="U160" s="1103"/>
      <c r="V160" s="1103"/>
      <c r="W160" s="1103"/>
      <c r="X160" s="1103"/>
      <c r="Y160" s="1103"/>
      <c r="Z160" s="1103"/>
      <c r="AA160" s="1103"/>
      <c r="AB160" s="1103"/>
      <c r="AC160" s="1103"/>
      <c r="AD160" s="1121"/>
    </row>
    <row r="161" spans="1:30" s="1104" customFormat="1" x14ac:dyDescent="0.45">
      <c r="A161" s="1103"/>
      <c r="B161" s="1103"/>
      <c r="C161" s="1103"/>
      <c r="D161" s="1103"/>
      <c r="E161" s="1149"/>
      <c r="F161" s="1150"/>
      <c r="G161" s="1150"/>
      <c r="H161" s="1103"/>
      <c r="I161" s="1103"/>
      <c r="J161" s="1110"/>
      <c r="K161" s="1103"/>
      <c r="L161" s="1103"/>
      <c r="M161" s="1103"/>
      <c r="N161" s="1103"/>
      <c r="O161" s="1054"/>
      <c r="P161" s="1103"/>
      <c r="Q161" s="1103"/>
      <c r="R161" s="1103"/>
      <c r="S161" s="1103"/>
      <c r="T161" s="1103"/>
      <c r="U161" s="1103"/>
      <c r="V161" s="1103"/>
      <c r="W161" s="1103"/>
      <c r="X161" s="1103"/>
      <c r="Y161" s="1103"/>
      <c r="Z161" s="1103"/>
      <c r="AA161" s="1103"/>
      <c r="AB161" s="1103"/>
      <c r="AC161" s="1103"/>
      <c r="AD161" s="1121"/>
    </row>
    <row r="162" spans="1:30" s="1104" customFormat="1" x14ac:dyDescent="0.45">
      <c r="A162" s="1103"/>
      <c r="B162" s="1103"/>
      <c r="C162" s="1103"/>
      <c r="D162" s="1103"/>
      <c r="E162" s="1149"/>
      <c r="F162" s="1150"/>
      <c r="G162" s="1150"/>
      <c r="H162" s="1103"/>
      <c r="I162" s="1103"/>
      <c r="J162" s="1110"/>
      <c r="K162" s="1103"/>
      <c r="L162" s="1103"/>
      <c r="M162" s="1103"/>
      <c r="N162" s="1103"/>
      <c r="O162" s="1054"/>
      <c r="P162" s="1103"/>
      <c r="Q162" s="1103"/>
      <c r="R162" s="1103"/>
      <c r="S162" s="1103"/>
      <c r="T162" s="1103"/>
      <c r="U162" s="1103"/>
      <c r="V162" s="1103"/>
      <c r="W162" s="1103"/>
      <c r="X162" s="1103"/>
      <c r="Y162" s="1103"/>
      <c r="Z162" s="1103"/>
      <c r="AA162" s="1103"/>
      <c r="AB162" s="1103"/>
      <c r="AC162" s="1103"/>
      <c r="AD162" s="1121"/>
    </row>
    <row r="163" spans="1:30" s="1104" customFormat="1" x14ac:dyDescent="0.45">
      <c r="A163" s="1103"/>
      <c r="B163" s="1103"/>
      <c r="C163" s="1103"/>
      <c r="D163" s="1103"/>
      <c r="E163" s="1149"/>
      <c r="F163" s="1150"/>
      <c r="G163" s="1150"/>
      <c r="H163" s="1103"/>
      <c r="I163" s="1103"/>
      <c r="J163" s="1110"/>
      <c r="K163" s="1103"/>
      <c r="L163" s="1103"/>
      <c r="M163" s="1103"/>
      <c r="N163" s="1103"/>
      <c r="O163" s="1054"/>
      <c r="P163" s="1103"/>
      <c r="Q163" s="1103"/>
      <c r="R163" s="1103"/>
      <c r="S163" s="1103"/>
      <c r="T163" s="1103"/>
      <c r="U163" s="1103"/>
      <c r="V163" s="1103"/>
      <c r="W163" s="1103"/>
      <c r="X163" s="1103"/>
      <c r="Y163" s="1103"/>
      <c r="Z163" s="1103"/>
      <c r="AA163" s="1103"/>
      <c r="AB163" s="1103"/>
      <c r="AC163" s="1103"/>
      <c r="AD163" s="1121"/>
    </row>
    <row r="164" spans="1:30" s="1104" customFormat="1" x14ac:dyDescent="0.45">
      <c r="A164" s="1103"/>
      <c r="B164" s="1103"/>
      <c r="C164" s="1103"/>
      <c r="D164" s="1103"/>
      <c r="E164" s="1149"/>
      <c r="F164" s="1150"/>
      <c r="G164" s="1150"/>
      <c r="H164" s="1103"/>
      <c r="I164" s="1103"/>
      <c r="J164" s="1110"/>
      <c r="K164" s="1103"/>
      <c r="L164" s="1103"/>
      <c r="M164" s="1103"/>
      <c r="N164" s="1103"/>
      <c r="O164" s="1054"/>
      <c r="P164" s="1103"/>
      <c r="Q164" s="1103"/>
      <c r="R164" s="1103"/>
      <c r="S164" s="1103"/>
      <c r="T164" s="1103"/>
      <c r="U164" s="1103"/>
      <c r="V164" s="1103"/>
      <c r="W164" s="1103"/>
      <c r="X164" s="1103"/>
      <c r="Y164" s="1103"/>
      <c r="Z164" s="1103"/>
      <c r="AA164" s="1103"/>
      <c r="AB164" s="1103"/>
      <c r="AC164" s="1103"/>
      <c r="AD164" s="1121"/>
    </row>
    <row r="165" spans="1:30" s="1104" customFormat="1" x14ac:dyDescent="0.45">
      <c r="A165" s="1103"/>
      <c r="B165" s="1103"/>
      <c r="C165" s="1103"/>
      <c r="D165" s="1103"/>
      <c r="E165" s="1149"/>
      <c r="F165" s="1150"/>
      <c r="G165" s="1150"/>
      <c r="H165" s="1103"/>
      <c r="I165" s="1103"/>
      <c r="J165" s="1110"/>
      <c r="K165" s="1103"/>
      <c r="L165" s="1103"/>
      <c r="M165" s="1103"/>
      <c r="N165" s="1103"/>
      <c r="O165" s="1054"/>
      <c r="P165" s="1103"/>
      <c r="Q165" s="1103"/>
      <c r="R165" s="1103"/>
      <c r="S165" s="1103"/>
      <c r="T165" s="1103"/>
      <c r="U165" s="1103"/>
      <c r="V165" s="1103"/>
      <c r="W165" s="1103"/>
      <c r="X165" s="1103"/>
      <c r="Y165" s="1103"/>
      <c r="Z165" s="1103"/>
      <c r="AA165" s="1103"/>
      <c r="AB165" s="1103"/>
      <c r="AC165" s="1103"/>
      <c r="AD165" s="1121"/>
    </row>
    <row r="166" spans="1:30" s="1104" customFormat="1" x14ac:dyDescent="0.45">
      <c r="A166" s="1103"/>
      <c r="B166" s="1103"/>
      <c r="C166" s="1103"/>
      <c r="D166" s="1103"/>
      <c r="E166" s="1149"/>
      <c r="F166" s="1150"/>
      <c r="G166" s="1150"/>
      <c r="H166" s="1103"/>
      <c r="I166" s="1103"/>
      <c r="J166" s="1110"/>
      <c r="K166" s="1103"/>
      <c r="L166" s="1103"/>
      <c r="M166" s="1103"/>
      <c r="N166" s="1103"/>
      <c r="O166" s="1054"/>
      <c r="P166" s="1103"/>
      <c r="Q166" s="1103"/>
      <c r="R166" s="1103"/>
      <c r="S166" s="1103"/>
      <c r="T166" s="1103"/>
      <c r="U166" s="1103"/>
      <c r="V166" s="1103"/>
      <c r="W166" s="1103"/>
      <c r="X166" s="1103"/>
      <c r="Y166" s="1103"/>
      <c r="Z166" s="1103"/>
      <c r="AA166" s="1103"/>
      <c r="AB166" s="1103"/>
      <c r="AC166" s="1103"/>
      <c r="AD166" s="1121"/>
    </row>
    <row r="167" spans="1:30" s="1104" customFormat="1" x14ac:dyDescent="0.45">
      <c r="A167" s="1103"/>
      <c r="B167" s="1103"/>
      <c r="C167" s="1103"/>
      <c r="D167" s="1103"/>
      <c r="E167" s="1149"/>
      <c r="F167" s="1150"/>
      <c r="G167" s="1150"/>
      <c r="H167" s="1103"/>
      <c r="I167" s="1103"/>
      <c r="J167" s="1110"/>
      <c r="K167" s="1103"/>
      <c r="L167" s="1103"/>
      <c r="M167" s="1103"/>
      <c r="N167" s="1103"/>
      <c r="O167" s="1054"/>
      <c r="P167" s="1103"/>
      <c r="Q167" s="1103"/>
      <c r="R167" s="1103"/>
      <c r="S167" s="1103"/>
      <c r="T167" s="1103"/>
      <c r="U167" s="1103"/>
      <c r="V167" s="1103"/>
      <c r="W167" s="1103"/>
      <c r="X167" s="1103"/>
      <c r="Y167" s="1103"/>
      <c r="Z167" s="1103"/>
      <c r="AA167" s="1103"/>
      <c r="AB167" s="1103"/>
      <c r="AC167" s="1103"/>
      <c r="AD167" s="1121"/>
    </row>
    <row r="168" spans="1:30" s="1104" customFormat="1" x14ac:dyDescent="0.45">
      <c r="A168" s="1103"/>
      <c r="B168" s="1103"/>
      <c r="C168" s="1103"/>
      <c r="D168" s="1103"/>
      <c r="E168" s="1149"/>
      <c r="F168" s="1150"/>
      <c r="G168" s="1150"/>
      <c r="H168" s="1103"/>
      <c r="I168" s="1103"/>
      <c r="J168" s="1110"/>
      <c r="K168" s="1103"/>
      <c r="L168" s="1103"/>
      <c r="M168" s="1103"/>
      <c r="N168" s="1103"/>
      <c r="O168" s="1054"/>
      <c r="P168" s="1103"/>
      <c r="Q168" s="1103"/>
      <c r="R168" s="1103"/>
      <c r="S168" s="1103"/>
      <c r="T168" s="1103"/>
      <c r="U168" s="1103"/>
      <c r="V168" s="1103"/>
      <c r="W168" s="1103"/>
      <c r="X168" s="1103"/>
      <c r="Y168" s="1103"/>
      <c r="Z168" s="1103"/>
      <c r="AA168" s="1103"/>
      <c r="AB168" s="1103"/>
      <c r="AC168" s="1103"/>
      <c r="AD168" s="1121"/>
    </row>
    <row r="169" spans="1:30" s="1104" customFormat="1" x14ac:dyDescent="0.45">
      <c r="A169" s="1103"/>
      <c r="B169" s="1103"/>
      <c r="C169" s="1103"/>
      <c r="D169" s="1103"/>
      <c r="E169" s="1149"/>
      <c r="F169" s="1150"/>
      <c r="G169" s="1150"/>
      <c r="H169" s="1103"/>
      <c r="I169" s="1103"/>
      <c r="J169" s="1110"/>
      <c r="K169" s="1103"/>
      <c r="L169" s="1103"/>
      <c r="M169" s="1103"/>
      <c r="N169" s="1103"/>
      <c r="O169" s="1054"/>
      <c r="P169" s="1103"/>
      <c r="Q169" s="1103"/>
      <c r="R169" s="1103"/>
      <c r="S169" s="1103"/>
      <c r="T169" s="1103"/>
      <c r="U169" s="1103"/>
      <c r="V169" s="1103"/>
      <c r="W169" s="1103"/>
      <c r="X169" s="1103"/>
      <c r="Y169" s="1103"/>
      <c r="Z169" s="1103"/>
      <c r="AA169" s="1103"/>
      <c r="AB169" s="1103"/>
      <c r="AC169" s="1103"/>
      <c r="AD169" s="1121"/>
    </row>
    <row r="170" spans="1:30" s="1104" customFormat="1" x14ac:dyDescent="0.45">
      <c r="A170" s="1103"/>
      <c r="B170" s="1103"/>
      <c r="C170" s="1103"/>
      <c r="D170" s="1103"/>
      <c r="E170" s="1149"/>
      <c r="F170" s="1150"/>
      <c r="G170" s="1150"/>
      <c r="H170" s="1103"/>
      <c r="I170" s="1103"/>
      <c r="J170" s="1110"/>
      <c r="K170" s="1103"/>
      <c r="L170" s="1103"/>
      <c r="M170" s="1103"/>
      <c r="N170" s="1103"/>
      <c r="O170" s="1054"/>
      <c r="P170" s="1103"/>
      <c r="Q170" s="1103"/>
      <c r="R170" s="1103"/>
      <c r="S170" s="1103"/>
      <c r="T170" s="1103"/>
      <c r="U170" s="1103"/>
      <c r="V170" s="1103"/>
      <c r="W170" s="1103"/>
      <c r="X170" s="1103"/>
      <c r="Y170" s="1103"/>
      <c r="Z170" s="1103"/>
      <c r="AA170" s="1103"/>
      <c r="AB170" s="1103"/>
      <c r="AC170" s="1103"/>
      <c r="AD170" s="1121"/>
    </row>
    <row r="171" spans="1:30" s="1104" customFormat="1" x14ac:dyDescent="0.45">
      <c r="A171" s="1103"/>
      <c r="B171" s="1103"/>
      <c r="C171" s="1103"/>
      <c r="D171" s="1103"/>
      <c r="E171" s="1149"/>
      <c r="F171" s="1150"/>
      <c r="G171" s="1150"/>
      <c r="H171" s="1103"/>
      <c r="I171" s="1103"/>
      <c r="J171" s="1110"/>
      <c r="K171" s="1103"/>
      <c r="L171" s="1103"/>
      <c r="M171" s="1103"/>
      <c r="N171" s="1103"/>
      <c r="O171" s="1054"/>
      <c r="P171" s="1103"/>
      <c r="Q171" s="1103"/>
      <c r="R171" s="1103"/>
      <c r="S171" s="1103"/>
      <c r="T171" s="1103"/>
      <c r="U171" s="1103"/>
      <c r="V171" s="1103"/>
      <c r="W171" s="1103"/>
      <c r="X171" s="1103"/>
      <c r="Y171" s="1103"/>
      <c r="Z171" s="1103"/>
      <c r="AA171" s="1103"/>
      <c r="AB171" s="1103"/>
      <c r="AC171" s="1103"/>
      <c r="AD171" s="1121"/>
    </row>
    <row r="172" spans="1:30" s="1104" customFormat="1" x14ac:dyDescent="0.45">
      <c r="A172" s="1103"/>
      <c r="B172" s="1103"/>
      <c r="C172" s="1103"/>
      <c r="D172" s="1103"/>
      <c r="E172" s="1149"/>
      <c r="F172" s="1150"/>
      <c r="G172" s="1150"/>
      <c r="H172" s="1103"/>
      <c r="I172" s="1103"/>
      <c r="J172" s="1110"/>
      <c r="K172" s="1103"/>
      <c r="L172" s="1103"/>
      <c r="M172" s="1103"/>
      <c r="N172" s="1103"/>
      <c r="O172" s="1054"/>
      <c r="P172" s="1103"/>
      <c r="Q172" s="1103"/>
      <c r="R172" s="1103"/>
      <c r="S172" s="1103"/>
      <c r="T172" s="1103"/>
      <c r="U172" s="1103"/>
      <c r="V172" s="1103"/>
      <c r="W172" s="1103"/>
      <c r="X172" s="1103"/>
      <c r="Y172" s="1103"/>
      <c r="Z172" s="1103"/>
      <c r="AA172" s="1103"/>
      <c r="AB172" s="1103"/>
      <c r="AC172" s="1103"/>
      <c r="AD172" s="1121"/>
    </row>
    <row r="173" spans="1:30" s="1104" customFormat="1" x14ac:dyDescent="0.45">
      <c r="A173" s="1103"/>
      <c r="B173" s="1103"/>
      <c r="C173" s="1103"/>
      <c r="D173" s="1103"/>
      <c r="E173" s="1149"/>
      <c r="F173" s="1150"/>
      <c r="G173" s="1150"/>
      <c r="H173" s="1103"/>
      <c r="I173" s="1103"/>
      <c r="J173" s="1110"/>
      <c r="K173" s="1103"/>
      <c r="L173" s="1103"/>
      <c r="M173" s="1103"/>
      <c r="N173" s="1103"/>
      <c r="O173" s="1054"/>
      <c r="P173" s="1103"/>
      <c r="Q173" s="1103"/>
      <c r="R173" s="1103"/>
      <c r="S173" s="1103"/>
      <c r="T173" s="1103"/>
      <c r="U173" s="1103"/>
      <c r="V173" s="1103"/>
      <c r="W173" s="1103"/>
      <c r="X173" s="1103"/>
      <c r="Y173" s="1103"/>
      <c r="Z173" s="1103"/>
      <c r="AA173" s="1103"/>
      <c r="AB173" s="1103"/>
      <c r="AC173" s="1103"/>
      <c r="AD173" s="1121"/>
    </row>
    <row r="174" spans="1:30" s="1104" customFormat="1" x14ac:dyDescent="0.45">
      <c r="A174" s="1103"/>
      <c r="B174" s="1103"/>
      <c r="C174" s="1103"/>
      <c r="D174" s="1103"/>
      <c r="E174" s="1149"/>
      <c r="F174" s="1150"/>
      <c r="G174" s="1150"/>
      <c r="H174" s="1103"/>
      <c r="I174" s="1103"/>
      <c r="J174" s="1110"/>
      <c r="K174" s="1103"/>
      <c r="L174" s="1103"/>
      <c r="M174" s="1103"/>
      <c r="N174" s="1103"/>
      <c r="O174" s="1054"/>
      <c r="P174" s="1103"/>
      <c r="Q174" s="1103"/>
      <c r="R174" s="1103"/>
      <c r="S174" s="1103"/>
      <c r="T174" s="1103"/>
      <c r="U174" s="1103"/>
      <c r="V174" s="1103"/>
      <c r="W174" s="1103"/>
      <c r="X174" s="1103"/>
      <c r="Y174" s="1103"/>
      <c r="Z174" s="1103"/>
      <c r="AA174" s="1103"/>
      <c r="AB174" s="1103"/>
      <c r="AC174" s="1103"/>
      <c r="AD174" s="1121"/>
    </row>
    <row r="175" spans="1:30" s="1104" customFormat="1" x14ac:dyDescent="0.45">
      <c r="A175" s="1103"/>
      <c r="B175" s="1103"/>
      <c r="C175" s="1103"/>
      <c r="D175" s="1103"/>
      <c r="E175" s="1149"/>
      <c r="F175" s="1150"/>
      <c r="G175" s="1150"/>
      <c r="H175" s="1103"/>
      <c r="I175" s="1103"/>
      <c r="J175" s="1110"/>
      <c r="K175" s="1103"/>
      <c r="L175" s="1103"/>
      <c r="M175" s="1103"/>
      <c r="N175" s="1103"/>
      <c r="O175" s="1054"/>
      <c r="P175" s="1103"/>
      <c r="Q175" s="1103"/>
      <c r="R175" s="1103"/>
      <c r="S175" s="1103"/>
      <c r="T175" s="1103"/>
      <c r="U175" s="1103"/>
      <c r="V175" s="1103"/>
      <c r="W175" s="1103"/>
      <c r="X175" s="1103"/>
      <c r="Y175" s="1103"/>
      <c r="Z175" s="1103"/>
      <c r="AA175" s="1103"/>
      <c r="AB175" s="1103"/>
      <c r="AC175" s="1103"/>
      <c r="AD175" s="1121"/>
    </row>
    <row r="176" spans="1:30" s="1104" customFormat="1" x14ac:dyDescent="0.45">
      <c r="A176" s="1103"/>
      <c r="B176" s="1103"/>
      <c r="C176" s="1103"/>
      <c r="D176" s="1103"/>
      <c r="E176" s="1149"/>
      <c r="F176" s="1150"/>
      <c r="G176" s="1150"/>
      <c r="H176" s="1103"/>
      <c r="I176" s="1103"/>
      <c r="J176" s="1110"/>
      <c r="K176" s="1103"/>
      <c r="L176" s="1103"/>
      <c r="M176" s="1103"/>
      <c r="N176" s="1103"/>
      <c r="O176" s="1054"/>
      <c r="P176" s="1103"/>
      <c r="Q176" s="1103"/>
      <c r="R176" s="1103"/>
      <c r="S176" s="1103"/>
      <c r="T176" s="1103"/>
      <c r="U176" s="1103"/>
      <c r="V176" s="1103"/>
      <c r="W176" s="1103"/>
      <c r="X176" s="1103"/>
      <c r="Y176" s="1103"/>
      <c r="Z176" s="1103"/>
      <c r="AA176" s="1103"/>
      <c r="AB176" s="1103"/>
      <c r="AC176" s="1103"/>
      <c r="AD176" s="1121"/>
    </row>
    <row r="177" spans="1:30" s="1104" customFormat="1" x14ac:dyDescent="0.45">
      <c r="A177" s="1103"/>
      <c r="B177" s="1103"/>
      <c r="C177" s="1103"/>
      <c r="D177" s="1103"/>
      <c r="E177" s="1149"/>
      <c r="F177" s="1150"/>
      <c r="G177" s="1150"/>
      <c r="H177" s="1103"/>
      <c r="I177" s="1103"/>
      <c r="J177" s="1110"/>
      <c r="K177" s="1103"/>
      <c r="L177" s="1103"/>
      <c r="M177" s="1103"/>
      <c r="N177" s="1103"/>
      <c r="O177" s="1054"/>
      <c r="P177" s="1103"/>
      <c r="Q177" s="1103"/>
      <c r="R177" s="1103"/>
      <c r="S177" s="1103"/>
      <c r="T177" s="1103"/>
      <c r="U177" s="1103"/>
      <c r="V177" s="1103"/>
      <c r="W177" s="1103"/>
      <c r="X177" s="1103"/>
      <c r="Y177" s="1103"/>
      <c r="Z177" s="1103"/>
      <c r="AA177" s="1103"/>
      <c r="AB177" s="1103"/>
      <c r="AC177" s="1103"/>
      <c r="AD177" s="1121"/>
    </row>
    <row r="178" spans="1:30" s="1104" customFormat="1" x14ac:dyDescent="0.45">
      <c r="A178" s="1103"/>
      <c r="B178" s="1103"/>
      <c r="C178" s="1103"/>
      <c r="D178" s="1103"/>
      <c r="E178" s="1149"/>
      <c r="F178" s="1150"/>
      <c r="G178" s="1150"/>
      <c r="H178" s="1103"/>
      <c r="I178" s="1103"/>
      <c r="J178" s="1110"/>
      <c r="K178" s="1103"/>
      <c r="L178" s="1103"/>
      <c r="M178" s="1103"/>
      <c r="N178" s="1103"/>
      <c r="O178" s="1054"/>
      <c r="P178" s="1103"/>
      <c r="Q178" s="1103"/>
      <c r="R178" s="1103"/>
      <c r="S178" s="1103"/>
      <c r="T178" s="1103"/>
      <c r="U178" s="1103"/>
      <c r="V178" s="1103"/>
      <c r="W178" s="1103"/>
      <c r="X178" s="1103"/>
      <c r="Y178" s="1103"/>
      <c r="Z178" s="1103"/>
      <c r="AA178" s="1103"/>
      <c r="AB178" s="1103"/>
      <c r="AC178" s="1103"/>
      <c r="AD178" s="1121"/>
    </row>
    <row r="179" spans="1:30" s="1104" customFormat="1" x14ac:dyDescent="0.45">
      <c r="A179" s="1103"/>
      <c r="B179" s="1103"/>
      <c r="C179" s="1103"/>
      <c r="D179" s="1103"/>
      <c r="E179" s="1149"/>
      <c r="F179" s="1150"/>
      <c r="G179" s="1150"/>
      <c r="H179" s="1103"/>
      <c r="I179" s="1103"/>
      <c r="J179" s="1110"/>
      <c r="K179" s="1103"/>
      <c r="L179" s="1103"/>
      <c r="M179" s="1103"/>
      <c r="N179" s="1103"/>
      <c r="O179" s="1054"/>
      <c r="P179" s="1103"/>
      <c r="Q179" s="1103"/>
      <c r="R179" s="1103"/>
      <c r="S179" s="1103"/>
      <c r="T179" s="1103"/>
      <c r="U179" s="1103"/>
      <c r="V179" s="1103"/>
      <c r="W179" s="1103"/>
      <c r="X179" s="1103"/>
      <c r="Y179" s="1103"/>
      <c r="Z179" s="1103"/>
      <c r="AA179" s="1103"/>
      <c r="AB179" s="1103"/>
      <c r="AC179" s="1103"/>
      <c r="AD179" s="1121"/>
    </row>
    <row r="180" spans="1:30" s="1104" customFormat="1" x14ac:dyDescent="0.45">
      <c r="A180" s="1103"/>
      <c r="B180" s="1103"/>
      <c r="C180" s="1103"/>
      <c r="D180" s="1103"/>
      <c r="E180" s="1149"/>
      <c r="F180" s="1150"/>
      <c r="G180" s="1150"/>
      <c r="H180" s="1103"/>
      <c r="I180" s="1103"/>
      <c r="J180" s="1110"/>
      <c r="K180" s="1103"/>
      <c r="L180" s="1103"/>
      <c r="M180" s="1103"/>
      <c r="N180" s="1103"/>
      <c r="O180" s="1054"/>
      <c r="P180" s="1103"/>
      <c r="Q180" s="1103"/>
      <c r="R180" s="1103"/>
      <c r="S180" s="1103"/>
      <c r="T180" s="1103"/>
      <c r="U180" s="1103"/>
      <c r="V180" s="1103"/>
      <c r="W180" s="1103"/>
      <c r="X180" s="1103"/>
      <c r="Y180" s="1103"/>
      <c r="Z180" s="1103"/>
      <c r="AA180" s="1103"/>
      <c r="AB180" s="1103"/>
      <c r="AC180" s="1103"/>
      <c r="AD180" s="1121"/>
    </row>
    <row r="181" spans="1:30" s="1104" customFormat="1" x14ac:dyDescent="0.45">
      <c r="A181" s="1103"/>
      <c r="B181" s="1103"/>
      <c r="C181" s="1103"/>
      <c r="D181" s="1103"/>
      <c r="E181" s="1149"/>
      <c r="F181" s="1150"/>
      <c r="G181" s="1150"/>
      <c r="H181" s="1103"/>
      <c r="I181" s="1103"/>
      <c r="J181" s="1110"/>
      <c r="K181" s="1103"/>
      <c r="L181" s="1103"/>
      <c r="M181" s="1103"/>
      <c r="N181" s="1103"/>
      <c r="O181" s="1054"/>
      <c r="P181" s="1103"/>
      <c r="Q181" s="1103"/>
      <c r="R181" s="1103"/>
      <c r="S181" s="1103"/>
      <c r="T181" s="1103"/>
      <c r="U181" s="1103"/>
      <c r="V181" s="1103"/>
      <c r="W181" s="1103"/>
      <c r="X181" s="1103"/>
      <c r="Y181" s="1103"/>
      <c r="Z181" s="1103"/>
      <c r="AA181" s="1103"/>
      <c r="AB181" s="1103"/>
      <c r="AC181" s="1103"/>
      <c r="AD181" s="1121"/>
    </row>
    <row r="182" spans="1:30" s="1104" customFormat="1" x14ac:dyDescent="0.45">
      <c r="A182" s="1103"/>
      <c r="B182" s="1103"/>
      <c r="C182" s="1103"/>
      <c r="D182" s="1103"/>
      <c r="E182" s="1149"/>
      <c r="F182" s="1150"/>
      <c r="G182" s="1150"/>
      <c r="H182" s="1103"/>
      <c r="I182" s="1103"/>
      <c r="J182" s="1110"/>
      <c r="K182" s="1103"/>
      <c r="L182" s="1103"/>
      <c r="M182" s="1103"/>
      <c r="N182" s="1103"/>
      <c r="O182" s="1054"/>
      <c r="P182" s="1103"/>
      <c r="Q182" s="1103"/>
      <c r="R182" s="1103"/>
      <c r="S182" s="1103"/>
      <c r="T182" s="1103"/>
      <c r="U182" s="1103"/>
      <c r="V182" s="1103"/>
      <c r="W182" s="1103"/>
      <c r="X182" s="1103"/>
      <c r="Y182" s="1103"/>
      <c r="Z182" s="1103"/>
      <c r="AA182" s="1103"/>
      <c r="AB182" s="1103"/>
      <c r="AC182" s="1103"/>
      <c r="AD182" s="1121"/>
    </row>
    <row r="183" spans="1:30" s="1104" customFormat="1" x14ac:dyDescent="0.45">
      <c r="A183" s="1103"/>
      <c r="B183" s="1103"/>
      <c r="C183" s="1103"/>
      <c r="D183" s="1103"/>
      <c r="E183" s="1149"/>
      <c r="F183" s="1150"/>
      <c r="G183" s="1150"/>
      <c r="H183" s="1103"/>
      <c r="I183" s="1103"/>
      <c r="J183" s="1110"/>
      <c r="K183" s="1103"/>
      <c r="L183" s="1103"/>
      <c r="M183" s="1103"/>
      <c r="N183" s="1103"/>
      <c r="O183" s="1054"/>
      <c r="P183" s="1103"/>
      <c r="Q183" s="1103"/>
      <c r="R183" s="1103"/>
      <c r="S183" s="1103"/>
      <c r="T183" s="1103"/>
      <c r="U183" s="1103"/>
      <c r="V183" s="1103"/>
      <c r="W183" s="1103"/>
      <c r="X183" s="1103"/>
      <c r="Y183" s="1103"/>
      <c r="Z183" s="1103"/>
      <c r="AA183" s="1103"/>
      <c r="AB183" s="1103"/>
      <c r="AC183" s="1103"/>
      <c r="AD183" s="1121"/>
    </row>
    <row r="184" spans="1:30" s="1104" customFormat="1" x14ac:dyDescent="0.45">
      <c r="A184" s="1103"/>
      <c r="B184" s="1103"/>
      <c r="C184" s="1103"/>
      <c r="D184" s="1103"/>
      <c r="E184" s="1149"/>
      <c r="F184" s="1150"/>
      <c r="G184" s="1150"/>
      <c r="H184" s="1103"/>
      <c r="I184" s="1103"/>
      <c r="J184" s="1110"/>
      <c r="K184" s="1103"/>
      <c r="L184" s="1103"/>
      <c r="M184" s="1103"/>
      <c r="N184" s="1103"/>
      <c r="O184" s="1054"/>
      <c r="P184" s="1103"/>
      <c r="Q184" s="1103"/>
      <c r="R184" s="1103"/>
      <c r="S184" s="1103"/>
      <c r="T184" s="1103"/>
      <c r="U184" s="1103"/>
      <c r="V184" s="1103"/>
      <c r="W184" s="1103"/>
      <c r="X184" s="1103"/>
      <c r="Y184" s="1103"/>
      <c r="Z184" s="1103"/>
      <c r="AA184" s="1103"/>
      <c r="AB184" s="1103"/>
      <c r="AC184" s="1103"/>
      <c r="AD184" s="1121"/>
    </row>
    <row r="185" spans="1:30" s="1104" customFormat="1" x14ac:dyDescent="0.45">
      <c r="A185" s="1103"/>
      <c r="B185" s="1103"/>
      <c r="C185" s="1103"/>
      <c r="D185" s="1103"/>
      <c r="E185" s="1149"/>
      <c r="F185" s="1150"/>
      <c r="G185" s="1150"/>
      <c r="H185" s="1103"/>
      <c r="I185" s="1103"/>
      <c r="J185" s="1110"/>
      <c r="K185" s="1103"/>
      <c r="L185" s="1103"/>
      <c r="M185" s="1103"/>
      <c r="N185" s="1103"/>
      <c r="O185" s="1054"/>
      <c r="P185" s="1103"/>
      <c r="Q185" s="1103"/>
      <c r="R185" s="1103"/>
      <c r="S185" s="1103"/>
      <c r="T185" s="1103"/>
      <c r="U185" s="1103"/>
      <c r="V185" s="1103"/>
      <c r="W185" s="1103"/>
      <c r="X185" s="1103"/>
      <c r="Y185" s="1103"/>
      <c r="Z185" s="1103"/>
      <c r="AA185" s="1103"/>
      <c r="AB185" s="1103"/>
      <c r="AC185" s="1103"/>
      <c r="AD185" s="1121"/>
    </row>
    <row r="186" spans="1:30" s="1104" customFormat="1" x14ac:dyDescent="0.45">
      <c r="A186" s="1103"/>
      <c r="B186" s="1103"/>
      <c r="C186" s="1103"/>
      <c r="D186" s="1103"/>
      <c r="E186" s="1149"/>
      <c r="F186" s="1150"/>
      <c r="G186" s="1150"/>
      <c r="H186" s="1103"/>
      <c r="I186" s="1103"/>
      <c r="J186" s="1110"/>
      <c r="K186" s="1103"/>
      <c r="L186" s="1103"/>
      <c r="M186" s="1103"/>
      <c r="N186" s="1103"/>
      <c r="O186" s="1054"/>
      <c r="P186" s="1103"/>
      <c r="Q186" s="1103"/>
      <c r="R186" s="1103"/>
      <c r="S186" s="1103"/>
      <c r="T186" s="1103"/>
      <c r="U186" s="1103"/>
      <c r="V186" s="1103"/>
      <c r="W186" s="1103"/>
      <c r="X186" s="1103"/>
      <c r="Y186" s="1103"/>
      <c r="Z186" s="1103"/>
      <c r="AA186" s="1103"/>
      <c r="AB186" s="1103"/>
      <c r="AC186" s="1103"/>
      <c r="AD186" s="1121"/>
    </row>
    <row r="187" spans="1:30" s="1104" customFormat="1" x14ac:dyDescent="0.45">
      <c r="A187" s="1103"/>
      <c r="B187" s="1103"/>
      <c r="C187" s="1103"/>
      <c r="D187" s="1103"/>
      <c r="E187" s="1149"/>
      <c r="F187" s="1150"/>
      <c r="G187" s="1150"/>
      <c r="H187" s="1103"/>
      <c r="I187" s="1103"/>
      <c r="J187" s="1110"/>
      <c r="K187" s="1103"/>
      <c r="L187" s="1103"/>
      <c r="M187" s="1103"/>
      <c r="N187" s="1103"/>
      <c r="O187" s="1054"/>
      <c r="P187" s="1103"/>
      <c r="Q187" s="1103"/>
      <c r="R187" s="1103"/>
      <c r="S187" s="1103"/>
      <c r="T187" s="1103"/>
      <c r="U187" s="1103"/>
      <c r="V187" s="1103"/>
      <c r="W187" s="1103"/>
      <c r="X187" s="1103"/>
      <c r="Y187" s="1103"/>
      <c r="Z187" s="1103"/>
      <c r="AA187" s="1103"/>
      <c r="AB187" s="1103"/>
      <c r="AC187" s="1103"/>
      <c r="AD187" s="1121"/>
    </row>
    <row r="188" spans="1:30" s="1104" customFormat="1" x14ac:dyDescent="0.45">
      <c r="A188" s="1103"/>
      <c r="B188" s="1103"/>
      <c r="C188" s="1103"/>
      <c r="D188" s="1103"/>
      <c r="E188" s="1149"/>
      <c r="F188" s="1150"/>
      <c r="G188" s="1150"/>
      <c r="H188" s="1103"/>
      <c r="I188" s="1103"/>
      <c r="J188" s="1110"/>
      <c r="K188" s="1103"/>
      <c r="L188" s="1103"/>
      <c r="M188" s="1103"/>
      <c r="N188" s="1103"/>
      <c r="O188" s="1054"/>
      <c r="P188" s="1103"/>
      <c r="Q188" s="1103"/>
      <c r="R188" s="1103"/>
      <c r="S188" s="1103"/>
      <c r="T188" s="1103"/>
      <c r="U188" s="1103"/>
      <c r="V188" s="1103"/>
      <c r="W188" s="1103"/>
      <c r="X188" s="1103"/>
      <c r="Y188" s="1103"/>
      <c r="Z188" s="1103"/>
      <c r="AA188" s="1103"/>
      <c r="AB188" s="1103"/>
      <c r="AC188" s="1103"/>
      <c r="AD188" s="1121"/>
    </row>
    <row r="189" spans="1:30" s="1104" customFormat="1" x14ac:dyDescent="0.45">
      <c r="A189" s="1103"/>
      <c r="B189" s="1103"/>
      <c r="C189" s="1103"/>
      <c r="D189" s="1103"/>
      <c r="E189" s="1149"/>
      <c r="F189" s="1150"/>
      <c r="G189" s="1150"/>
      <c r="H189" s="1103"/>
      <c r="I189" s="1103"/>
      <c r="J189" s="1110"/>
      <c r="K189" s="1103"/>
      <c r="L189" s="1103"/>
      <c r="M189" s="1103"/>
      <c r="N189" s="1103"/>
      <c r="O189" s="1054"/>
      <c r="P189" s="1103"/>
      <c r="Q189" s="1103"/>
      <c r="R189" s="1103"/>
      <c r="S189" s="1103"/>
      <c r="T189" s="1103"/>
      <c r="U189" s="1103"/>
      <c r="V189" s="1103"/>
      <c r="W189" s="1103"/>
      <c r="X189" s="1103"/>
      <c r="Y189" s="1103"/>
      <c r="Z189" s="1103"/>
      <c r="AA189" s="1103"/>
      <c r="AB189" s="1103"/>
      <c r="AC189" s="1103"/>
      <c r="AD189" s="1121"/>
    </row>
    <row r="190" spans="1:30" s="1104" customFormat="1" x14ac:dyDescent="0.45">
      <c r="A190" s="1103"/>
      <c r="B190" s="1103"/>
      <c r="C190" s="1103"/>
      <c r="D190" s="1103"/>
      <c r="E190" s="1149"/>
      <c r="F190" s="1150"/>
      <c r="G190" s="1150"/>
      <c r="H190" s="1103"/>
      <c r="I190" s="1103"/>
      <c r="J190" s="1110"/>
      <c r="K190" s="1103"/>
      <c r="L190" s="1103"/>
      <c r="M190" s="1103"/>
      <c r="N190" s="1103"/>
      <c r="O190" s="1054"/>
      <c r="P190" s="1103"/>
      <c r="Q190" s="1103"/>
      <c r="R190" s="1103"/>
      <c r="S190" s="1103"/>
      <c r="T190" s="1103"/>
      <c r="U190" s="1103"/>
      <c r="V190" s="1103"/>
      <c r="W190" s="1103"/>
      <c r="X190" s="1103"/>
      <c r="Y190" s="1103"/>
      <c r="Z190" s="1103"/>
      <c r="AA190" s="1103"/>
      <c r="AB190" s="1103"/>
      <c r="AC190" s="1103"/>
      <c r="AD190" s="1121"/>
    </row>
    <row r="191" spans="1:30" s="1104" customFormat="1" x14ac:dyDescent="0.45">
      <c r="A191" s="1103"/>
      <c r="B191" s="1103"/>
      <c r="C191" s="1103"/>
      <c r="D191" s="1103"/>
      <c r="E191" s="1149"/>
      <c r="F191" s="1150"/>
      <c r="G191" s="1150"/>
      <c r="H191" s="1103"/>
      <c r="I191" s="1103"/>
      <c r="J191" s="1110"/>
      <c r="K191" s="1103"/>
      <c r="L191" s="1103"/>
      <c r="M191" s="1103"/>
      <c r="N191" s="1103"/>
      <c r="O191" s="1054"/>
      <c r="P191" s="1103"/>
      <c r="Q191" s="1103"/>
      <c r="R191" s="1103"/>
      <c r="S191" s="1103"/>
      <c r="T191" s="1103"/>
      <c r="U191" s="1103"/>
      <c r="V191" s="1103"/>
      <c r="W191" s="1103"/>
      <c r="X191" s="1103"/>
      <c r="Y191" s="1103"/>
      <c r="Z191" s="1103"/>
      <c r="AA191" s="1103"/>
      <c r="AB191" s="1103"/>
      <c r="AC191" s="1103"/>
      <c r="AD191" s="1121"/>
    </row>
    <row r="192" spans="1:30" s="1104" customFormat="1" x14ac:dyDescent="0.45">
      <c r="A192" s="1103"/>
      <c r="B192" s="1103"/>
      <c r="C192" s="1103"/>
      <c r="D192" s="1103"/>
      <c r="E192" s="1149"/>
      <c r="F192" s="1150"/>
      <c r="G192" s="1150"/>
      <c r="H192" s="1103"/>
      <c r="I192" s="1103"/>
      <c r="J192" s="1110"/>
      <c r="K192" s="1103"/>
      <c r="L192" s="1103"/>
      <c r="M192" s="1103"/>
      <c r="N192" s="1103"/>
      <c r="O192" s="1054"/>
      <c r="P192" s="1103"/>
      <c r="Q192" s="1103"/>
      <c r="R192" s="1103"/>
      <c r="S192" s="1103"/>
      <c r="T192" s="1103"/>
      <c r="U192" s="1103"/>
      <c r="V192" s="1103"/>
      <c r="W192" s="1103"/>
      <c r="X192" s="1103"/>
      <c r="Y192" s="1103"/>
      <c r="Z192" s="1103"/>
      <c r="AA192" s="1103"/>
      <c r="AB192" s="1103"/>
      <c r="AC192" s="1103"/>
      <c r="AD192" s="1121"/>
    </row>
    <row r="193" spans="1:30" s="1104" customFormat="1" x14ac:dyDescent="0.45">
      <c r="A193" s="1103"/>
      <c r="B193" s="1103"/>
      <c r="C193" s="1103"/>
      <c r="D193" s="1103"/>
      <c r="E193" s="1149"/>
      <c r="F193" s="1150"/>
      <c r="G193" s="1150"/>
      <c r="H193" s="1103"/>
      <c r="I193" s="1103"/>
      <c r="J193" s="1110"/>
      <c r="K193" s="1103"/>
      <c r="L193" s="1103"/>
      <c r="M193" s="1103"/>
      <c r="N193" s="1103"/>
      <c r="O193" s="1054"/>
      <c r="P193" s="1103"/>
      <c r="Q193" s="1103"/>
      <c r="R193" s="1103"/>
      <c r="S193" s="1103"/>
      <c r="T193" s="1103"/>
      <c r="U193" s="1103"/>
      <c r="V193" s="1103"/>
      <c r="W193" s="1103"/>
      <c r="X193" s="1103"/>
      <c r="Y193" s="1103"/>
      <c r="Z193" s="1103"/>
      <c r="AA193" s="1103"/>
      <c r="AB193" s="1103"/>
      <c r="AC193" s="1103"/>
      <c r="AD193" s="1121"/>
    </row>
    <row r="194" spans="1:30" s="1104" customFormat="1" x14ac:dyDescent="0.45">
      <c r="A194" s="1103"/>
      <c r="B194" s="1103"/>
      <c r="C194" s="1103"/>
      <c r="D194" s="1103"/>
      <c r="E194" s="1149"/>
      <c r="F194" s="1150"/>
      <c r="G194" s="1150"/>
      <c r="H194" s="1103"/>
      <c r="I194" s="1103"/>
      <c r="J194" s="1110"/>
      <c r="K194" s="1103"/>
      <c r="L194" s="1103"/>
      <c r="M194" s="1103"/>
      <c r="N194" s="1103"/>
      <c r="O194" s="1054"/>
      <c r="P194" s="1103"/>
      <c r="Q194" s="1103"/>
      <c r="R194" s="1103"/>
      <c r="S194" s="1103"/>
      <c r="T194" s="1103"/>
      <c r="U194" s="1103"/>
      <c r="V194" s="1103"/>
      <c r="W194" s="1103"/>
      <c r="X194" s="1103"/>
      <c r="Y194" s="1103"/>
      <c r="Z194" s="1103"/>
      <c r="AA194" s="1103"/>
      <c r="AB194" s="1103"/>
      <c r="AC194" s="1103"/>
      <c r="AD194" s="1121"/>
    </row>
    <row r="195" spans="1:30" s="1104" customFormat="1" x14ac:dyDescent="0.45">
      <c r="A195" s="1103"/>
      <c r="B195" s="1103"/>
      <c r="C195" s="1103"/>
      <c r="D195" s="1103"/>
      <c r="E195" s="1149"/>
      <c r="F195" s="1150"/>
      <c r="G195" s="1150"/>
      <c r="H195" s="1103"/>
      <c r="I195" s="1103"/>
      <c r="J195" s="1110"/>
      <c r="K195" s="1103"/>
      <c r="L195" s="1103"/>
      <c r="M195" s="1103"/>
      <c r="N195" s="1103"/>
      <c r="O195" s="1054"/>
      <c r="P195" s="1103"/>
      <c r="Q195" s="1103"/>
      <c r="R195" s="1103"/>
      <c r="S195" s="1103"/>
      <c r="T195" s="1103"/>
      <c r="U195" s="1103"/>
      <c r="V195" s="1103"/>
      <c r="W195" s="1103"/>
      <c r="X195" s="1103"/>
      <c r="Y195" s="1103"/>
      <c r="Z195" s="1103"/>
      <c r="AA195" s="1103"/>
      <c r="AB195" s="1103"/>
      <c r="AC195" s="1103"/>
      <c r="AD195" s="1121"/>
    </row>
    <row r="196" spans="1:30" s="1104" customFormat="1" x14ac:dyDescent="0.45">
      <c r="A196" s="1103"/>
      <c r="B196" s="1103"/>
      <c r="C196" s="1103"/>
      <c r="D196" s="1103"/>
      <c r="E196" s="1149"/>
      <c r="F196" s="1150"/>
      <c r="G196" s="1150"/>
      <c r="H196" s="1103"/>
      <c r="I196" s="1103"/>
      <c r="J196" s="1110"/>
      <c r="K196" s="1103"/>
      <c r="L196" s="1103"/>
      <c r="M196" s="1103"/>
      <c r="N196" s="1103"/>
      <c r="O196" s="1054"/>
      <c r="P196" s="1103"/>
      <c r="Q196" s="1103"/>
      <c r="R196" s="1103"/>
      <c r="S196" s="1103"/>
      <c r="T196" s="1103"/>
      <c r="U196" s="1103"/>
      <c r="V196" s="1103"/>
      <c r="W196" s="1103"/>
      <c r="X196" s="1103"/>
      <c r="Y196" s="1103"/>
      <c r="Z196" s="1103"/>
      <c r="AA196" s="1103"/>
      <c r="AB196" s="1103"/>
      <c r="AC196" s="1103"/>
      <c r="AD196" s="1121"/>
    </row>
    <row r="197" spans="1:30" s="1104" customFormat="1" x14ac:dyDescent="0.45">
      <c r="A197" s="1103"/>
      <c r="B197" s="1103"/>
      <c r="C197" s="1103"/>
      <c r="D197" s="1103"/>
      <c r="E197" s="1149"/>
      <c r="F197" s="1150"/>
      <c r="G197" s="1150"/>
      <c r="H197" s="1103"/>
      <c r="I197" s="1103"/>
      <c r="J197" s="1110"/>
      <c r="K197" s="1103"/>
      <c r="L197" s="1103"/>
      <c r="M197" s="1103"/>
      <c r="N197" s="1103"/>
      <c r="O197" s="1054"/>
      <c r="P197" s="1103"/>
      <c r="Q197" s="1103"/>
      <c r="R197" s="1103"/>
      <c r="S197" s="1103"/>
      <c r="T197" s="1103"/>
      <c r="U197" s="1103"/>
      <c r="V197" s="1103"/>
      <c r="W197" s="1103"/>
      <c r="X197" s="1103"/>
      <c r="Y197" s="1103"/>
      <c r="Z197" s="1103"/>
      <c r="AA197" s="1103"/>
      <c r="AB197" s="1103"/>
      <c r="AC197" s="1103"/>
      <c r="AD197" s="1121"/>
    </row>
    <row r="198" spans="1:30" s="1104" customFormat="1" x14ac:dyDescent="0.45">
      <c r="A198" s="1103"/>
      <c r="B198" s="1103"/>
      <c r="C198" s="1103"/>
      <c r="D198" s="1103"/>
      <c r="E198" s="1149"/>
      <c r="F198" s="1150"/>
      <c r="G198" s="1150"/>
      <c r="H198" s="1103"/>
      <c r="I198" s="1103"/>
      <c r="J198" s="1110"/>
      <c r="K198" s="1103"/>
      <c r="L198" s="1103"/>
      <c r="M198" s="1103"/>
      <c r="N198" s="1103"/>
      <c r="O198" s="1054"/>
      <c r="P198" s="1103"/>
      <c r="Q198" s="1103"/>
      <c r="R198" s="1103"/>
      <c r="S198" s="1103"/>
      <c r="T198" s="1103"/>
      <c r="U198" s="1103"/>
      <c r="V198" s="1103"/>
      <c r="W198" s="1103"/>
      <c r="X198" s="1103"/>
      <c r="Y198" s="1103"/>
      <c r="Z198" s="1103"/>
      <c r="AA198" s="1103"/>
      <c r="AB198" s="1103"/>
      <c r="AC198" s="1103"/>
      <c r="AD198" s="1121"/>
    </row>
    <row r="199" spans="1:30" s="1104" customFormat="1" x14ac:dyDescent="0.45">
      <c r="A199" s="1103"/>
      <c r="B199" s="1103"/>
      <c r="C199" s="1103"/>
      <c r="D199" s="1103"/>
      <c r="E199" s="1149"/>
      <c r="F199" s="1150"/>
      <c r="G199" s="1150"/>
      <c r="H199" s="1103"/>
      <c r="I199" s="1103"/>
      <c r="J199" s="1110"/>
      <c r="K199" s="1103"/>
      <c r="L199" s="1103"/>
      <c r="M199" s="1103"/>
      <c r="N199" s="1103"/>
      <c r="O199" s="1054"/>
      <c r="P199" s="1103"/>
      <c r="Q199" s="1103"/>
      <c r="R199" s="1103"/>
      <c r="S199" s="1103"/>
      <c r="T199" s="1103"/>
      <c r="U199" s="1103"/>
      <c r="V199" s="1103"/>
      <c r="W199" s="1103"/>
      <c r="X199" s="1103"/>
      <c r="Y199" s="1103"/>
      <c r="Z199" s="1103"/>
      <c r="AA199" s="1103"/>
      <c r="AB199" s="1103"/>
      <c r="AC199" s="1103"/>
      <c r="AD199" s="1121"/>
    </row>
    <row r="200" spans="1:30" s="1104" customFormat="1" x14ac:dyDescent="0.45">
      <c r="A200" s="1103"/>
      <c r="B200" s="1103"/>
      <c r="C200" s="1103"/>
      <c r="D200" s="1103"/>
      <c r="E200" s="1149"/>
      <c r="F200" s="1150"/>
      <c r="G200" s="1150"/>
      <c r="H200" s="1103"/>
      <c r="I200" s="1103"/>
      <c r="J200" s="1110"/>
      <c r="K200" s="1103"/>
      <c r="L200" s="1103"/>
      <c r="M200" s="1103"/>
      <c r="N200" s="1103"/>
      <c r="O200" s="1054"/>
      <c r="P200" s="1103"/>
      <c r="Q200" s="1103"/>
      <c r="R200" s="1103"/>
      <c r="S200" s="1103"/>
      <c r="T200" s="1103"/>
      <c r="U200" s="1103"/>
      <c r="V200" s="1103"/>
      <c r="W200" s="1103"/>
      <c r="X200" s="1103"/>
      <c r="Y200" s="1103"/>
      <c r="Z200" s="1103"/>
      <c r="AA200" s="1103"/>
      <c r="AB200" s="1103"/>
      <c r="AC200" s="1103"/>
      <c r="AD200" s="1121"/>
    </row>
    <row r="201" spans="1:30" s="1104" customFormat="1" x14ac:dyDescent="0.45">
      <c r="A201" s="1103"/>
      <c r="B201" s="1103"/>
      <c r="C201" s="1103"/>
      <c r="D201" s="1103"/>
      <c r="E201" s="1149"/>
      <c r="F201" s="1150"/>
      <c r="G201" s="1150"/>
      <c r="H201" s="1103"/>
      <c r="I201" s="1103"/>
      <c r="J201" s="1110"/>
      <c r="K201" s="1103"/>
      <c r="L201" s="1103"/>
      <c r="M201" s="1103"/>
      <c r="N201" s="1103"/>
      <c r="O201" s="1054"/>
      <c r="P201" s="1103"/>
      <c r="Q201" s="1103"/>
      <c r="R201" s="1103"/>
      <c r="S201" s="1103"/>
      <c r="T201" s="1103"/>
      <c r="U201" s="1103"/>
      <c r="V201" s="1103"/>
      <c r="W201" s="1103"/>
      <c r="X201" s="1103"/>
      <c r="Y201" s="1103"/>
      <c r="Z201" s="1103"/>
      <c r="AA201" s="1103"/>
      <c r="AB201" s="1103"/>
      <c r="AC201" s="1103"/>
      <c r="AD201" s="1121"/>
    </row>
    <row r="202" spans="1:30" s="1104" customFormat="1" x14ac:dyDescent="0.45">
      <c r="A202" s="1103"/>
      <c r="B202" s="1103"/>
      <c r="C202" s="1103"/>
      <c r="D202" s="1103"/>
      <c r="E202" s="1149"/>
      <c r="F202" s="1150"/>
      <c r="G202" s="1150"/>
      <c r="H202" s="1103"/>
      <c r="I202" s="1103"/>
      <c r="J202" s="1110"/>
      <c r="K202" s="1103"/>
      <c r="L202" s="1103"/>
      <c r="M202" s="1103"/>
      <c r="N202" s="1103"/>
      <c r="O202" s="1054"/>
      <c r="P202" s="1103"/>
      <c r="Q202" s="1103"/>
      <c r="R202" s="1103"/>
      <c r="S202" s="1103"/>
      <c r="T202" s="1103"/>
      <c r="U202" s="1103"/>
      <c r="V202" s="1103"/>
      <c r="W202" s="1103"/>
      <c r="X202" s="1103"/>
      <c r="Y202" s="1103"/>
      <c r="Z202" s="1103"/>
      <c r="AA202" s="1103"/>
      <c r="AB202" s="1103"/>
      <c r="AC202" s="1103"/>
      <c r="AD202" s="1121"/>
    </row>
    <row r="203" spans="1:30" s="1104" customFormat="1" x14ac:dyDescent="0.45">
      <c r="A203" s="1103"/>
      <c r="B203" s="1103"/>
      <c r="C203" s="1103"/>
      <c r="D203" s="1103"/>
      <c r="E203" s="1149"/>
      <c r="F203" s="1150"/>
      <c r="G203" s="1150"/>
      <c r="H203" s="1103"/>
      <c r="I203" s="1103"/>
      <c r="J203" s="1110"/>
      <c r="K203" s="1103"/>
      <c r="L203" s="1103"/>
      <c r="M203" s="1103"/>
      <c r="N203" s="1103"/>
      <c r="O203" s="1054"/>
      <c r="P203" s="1103"/>
      <c r="Q203" s="1103"/>
      <c r="R203" s="1103"/>
      <c r="S203" s="1103"/>
      <c r="T203" s="1103"/>
      <c r="U203" s="1103"/>
      <c r="V203" s="1103"/>
      <c r="W203" s="1103"/>
      <c r="X203" s="1103"/>
      <c r="Y203" s="1103"/>
      <c r="Z203" s="1103"/>
      <c r="AA203" s="1103"/>
      <c r="AB203" s="1103"/>
      <c r="AC203" s="1103"/>
      <c r="AD203" s="1121"/>
    </row>
    <row r="204" spans="1:30" s="1104" customFormat="1" x14ac:dyDescent="0.45">
      <c r="A204" s="1103"/>
      <c r="B204" s="1103"/>
      <c r="C204" s="1103"/>
      <c r="D204" s="1103"/>
      <c r="E204" s="1149"/>
      <c r="F204" s="1150"/>
      <c r="G204" s="1150"/>
      <c r="H204" s="1103"/>
      <c r="I204" s="1103"/>
      <c r="J204" s="1110"/>
      <c r="K204" s="1103"/>
      <c r="L204" s="1103"/>
      <c r="M204" s="1103"/>
      <c r="N204" s="1103"/>
      <c r="O204" s="1054"/>
      <c r="P204" s="1103"/>
      <c r="Q204" s="1103"/>
      <c r="R204" s="1103"/>
      <c r="S204" s="1103"/>
      <c r="T204" s="1103"/>
      <c r="U204" s="1103"/>
      <c r="V204" s="1103"/>
      <c r="W204" s="1103"/>
      <c r="X204" s="1103"/>
      <c r="Y204" s="1103"/>
      <c r="Z204" s="1103"/>
      <c r="AA204" s="1103"/>
      <c r="AB204" s="1103"/>
      <c r="AC204" s="1103"/>
      <c r="AD204" s="1121"/>
    </row>
    <row r="205" spans="1:30" s="1104" customFormat="1" x14ac:dyDescent="0.45">
      <c r="A205" s="1103"/>
      <c r="B205" s="1103"/>
      <c r="C205" s="1103"/>
      <c r="D205" s="1103"/>
      <c r="E205" s="1149"/>
      <c r="F205" s="1150"/>
      <c r="G205" s="1150"/>
      <c r="H205" s="1103"/>
      <c r="I205" s="1103"/>
      <c r="J205" s="1110"/>
      <c r="K205" s="1103"/>
      <c r="L205" s="1103"/>
      <c r="M205" s="1103"/>
      <c r="N205" s="1103"/>
      <c r="O205" s="1054"/>
      <c r="P205" s="1103"/>
      <c r="Q205" s="1103"/>
      <c r="R205" s="1103"/>
      <c r="S205" s="1103"/>
      <c r="T205" s="1103"/>
      <c r="U205" s="1103"/>
      <c r="V205" s="1103"/>
      <c r="W205" s="1103"/>
      <c r="X205" s="1103"/>
      <c r="Y205" s="1103"/>
      <c r="Z205" s="1103"/>
      <c r="AA205" s="1103"/>
      <c r="AB205" s="1103"/>
      <c r="AC205" s="1103"/>
      <c r="AD205" s="1121"/>
    </row>
    <row r="206" spans="1:30" s="1104" customFormat="1" x14ac:dyDescent="0.45">
      <c r="A206" s="1103"/>
      <c r="B206" s="1103"/>
      <c r="C206" s="1103"/>
      <c r="D206" s="1103"/>
      <c r="E206" s="1149"/>
      <c r="F206" s="1150"/>
      <c r="G206" s="1150"/>
      <c r="H206" s="1103"/>
      <c r="I206" s="1103"/>
      <c r="J206" s="1110"/>
      <c r="K206" s="1103"/>
      <c r="L206" s="1103"/>
      <c r="M206" s="1103"/>
      <c r="N206" s="1103"/>
      <c r="O206" s="1054"/>
      <c r="P206" s="1103"/>
      <c r="Q206" s="1103"/>
      <c r="R206" s="1103"/>
      <c r="S206" s="1103"/>
      <c r="T206" s="1103"/>
      <c r="U206" s="1103"/>
      <c r="V206" s="1103"/>
      <c r="W206" s="1103"/>
      <c r="X206" s="1103"/>
      <c r="Y206" s="1103"/>
      <c r="Z206" s="1103"/>
      <c r="AA206" s="1103"/>
      <c r="AB206" s="1103"/>
      <c r="AC206" s="1103"/>
      <c r="AD206" s="1121"/>
    </row>
    <row r="207" spans="1:30" s="1104" customFormat="1" x14ac:dyDescent="0.45">
      <c r="A207" s="1103"/>
      <c r="B207" s="1103"/>
      <c r="C207" s="1103"/>
      <c r="D207" s="1103"/>
      <c r="E207" s="1149"/>
      <c r="F207" s="1150"/>
      <c r="G207" s="1150"/>
      <c r="H207" s="1103"/>
      <c r="I207" s="1103"/>
      <c r="J207" s="1110"/>
      <c r="K207" s="1103"/>
      <c r="L207" s="1103"/>
      <c r="M207" s="1103"/>
      <c r="N207" s="1103"/>
      <c r="O207" s="1054"/>
      <c r="P207" s="1103"/>
      <c r="Q207" s="1103"/>
      <c r="R207" s="1103"/>
      <c r="S207" s="1103"/>
      <c r="T207" s="1103"/>
      <c r="U207" s="1103"/>
      <c r="V207" s="1103"/>
      <c r="W207" s="1103"/>
      <c r="X207" s="1103"/>
      <c r="Y207" s="1103"/>
      <c r="Z207" s="1103"/>
      <c r="AA207" s="1103"/>
      <c r="AB207" s="1103"/>
      <c r="AC207" s="1103"/>
      <c r="AD207" s="1121"/>
    </row>
    <row r="208" spans="1:30" s="1104" customFormat="1" x14ac:dyDescent="0.45">
      <c r="A208" s="1103"/>
      <c r="B208" s="1103"/>
      <c r="C208" s="1103"/>
      <c r="D208" s="1103"/>
      <c r="E208" s="1149"/>
      <c r="F208" s="1150"/>
      <c r="G208" s="1150"/>
      <c r="H208" s="1103"/>
      <c r="I208" s="1103"/>
      <c r="J208" s="1110"/>
      <c r="K208" s="1103"/>
      <c r="L208" s="1103"/>
      <c r="M208" s="1103"/>
      <c r="N208" s="1103"/>
      <c r="O208" s="1054"/>
      <c r="P208" s="1103"/>
      <c r="Q208" s="1103"/>
      <c r="R208" s="1103"/>
      <c r="S208" s="1103"/>
      <c r="T208" s="1103"/>
      <c r="U208" s="1103"/>
      <c r="V208" s="1103"/>
      <c r="W208" s="1103"/>
      <c r="X208" s="1103"/>
      <c r="Y208" s="1103"/>
      <c r="Z208" s="1103"/>
      <c r="AA208" s="1103"/>
      <c r="AB208" s="1103"/>
      <c r="AC208" s="1103"/>
      <c r="AD208" s="1121"/>
    </row>
    <row r="209" spans="1:30" s="1104" customFormat="1" x14ac:dyDescent="0.45">
      <c r="A209" s="1103"/>
      <c r="B209" s="1103"/>
      <c r="C209" s="1103"/>
      <c r="D209" s="1103"/>
      <c r="E209" s="1149"/>
      <c r="F209" s="1150"/>
      <c r="G209" s="1150"/>
      <c r="H209" s="1103"/>
      <c r="I209" s="1103"/>
      <c r="J209" s="1110"/>
      <c r="K209" s="1103"/>
      <c r="L209" s="1103"/>
      <c r="M209" s="1103"/>
      <c r="N209" s="1103"/>
      <c r="O209" s="1054"/>
      <c r="P209" s="1103"/>
      <c r="Q209" s="1103"/>
      <c r="R209" s="1103"/>
      <c r="S209" s="1103"/>
      <c r="T209" s="1103"/>
      <c r="U209" s="1103"/>
      <c r="V209" s="1103"/>
      <c r="W209" s="1103"/>
      <c r="X209" s="1103"/>
      <c r="Y209" s="1103"/>
      <c r="Z209" s="1103"/>
      <c r="AA209" s="1103"/>
      <c r="AB209" s="1103"/>
      <c r="AC209" s="1103"/>
      <c r="AD209" s="1121"/>
    </row>
    <row r="210" spans="1:30" s="1104" customFormat="1" x14ac:dyDescent="0.45">
      <c r="A210" s="1103"/>
      <c r="B210" s="1103"/>
      <c r="C210" s="1103"/>
      <c r="D210" s="1103"/>
      <c r="E210" s="1149"/>
      <c r="F210" s="1150"/>
      <c r="G210" s="1150"/>
      <c r="H210" s="1103"/>
      <c r="I210" s="1103"/>
      <c r="J210" s="1110"/>
      <c r="K210" s="1103"/>
      <c r="L210" s="1103"/>
      <c r="M210" s="1103"/>
      <c r="N210" s="1103"/>
      <c r="O210" s="1054"/>
      <c r="P210" s="1103"/>
      <c r="Q210" s="1103"/>
      <c r="R210" s="1103"/>
      <c r="S210" s="1103"/>
      <c r="T210" s="1103"/>
      <c r="U210" s="1103"/>
      <c r="V210" s="1103"/>
      <c r="W210" s="1103"/>
      <c r="X210" s="1103"/>
      <c r="Y210" s="1103"/>
      <c r="Z210" s="1103"/>
      <c r="AA210" s="1103"/>
      <c r="AB210" s="1103"/>
      <c r="AC210" s="1103"/>
      <c r="AD210" s="1121"/>
    </row>
    <row r="211" spans="1:30" s="1104" customFormat="1" x14ac:dyDescent="0.45">
      <c r="A211" s="1103"/>
      <c r="B211" s="1103"/>
      <c r="C211" s="1103"/>
      <c r="D211" s="1103"/>
      <c r="E211" s="1149"/>
      <c r="F211" s="1150"/>
      <c r="G211" s="1150"/>
      <c r="H211" s="1103"/>
      <c r="I211" s="1103"/>
      <c r="J211" s="1110"/>
      <c r="K211" s="1103"/>
      <c r="L211" s="1103"/>
      <c r="M211" s="1103"/>
      <c r="N211" s="1103"/>
      <c r="O211" s="1054"/>
      <c r="P211" s="1103"/>
      <c r="Q211" s="1103"/>
      <c r="R211" s="1103"/>
      <c r="S211" s="1103"/>
      <c r="T211" s="1103"/>
      <c r="U211" s="1103"/>
      <c r="V211" s="1103"/>
      <c r="W211" s="1103"/>
      <c r="X211" s="1103"/>
      <c r="Y211" s="1103"/>
      <c r="Z211" s="1103"/>
      <c r="AA211" s="1103"/>
      <c r="AB211" s="1103"/>
      <c r="AC211" s="1103"/>
      <c r="AD211" s="1121"/>
    </row>
    <row r="212" spans="1:30" s="1104" customFormat="1" x14ac:dyDescent="0.45">
      <c r="A212" s="1103"/>
      <c r="B212" s="1103"/>
      <c r="C212" s="1103"/>
      <c r="D212" s="1103"/>
      <c r="E212" s="1149"/>
      <c r="F212" s="1150"/>
      <c r="G212" s="1150"/>
      <c r="H212" s="1103"/>
      <c r="I212" s="1103"/>
      <c r="J212" s="1110"/>
      <c r="K212" s="1103"/>
      <c r="L212" s="1103"/>
      <c r="M212" s="1103"/>
      <c r="N212" s="1103"/>
      <c r="O212" s="1054"/>
      <c r="P212" s="1103"/>
      <c r="Q212" s="1103"/>
      <c r="R212" s="1103"/>
      <c r="S212" s="1103"/>
      <c r="T212" s="1103"/>
      <c r="U212" s="1103"/>
      <c r="V212" s="1103"/>
      <c r="W212" s="1103"/>
      <c r="X212" s="1103"/>
      <c r="Y212" s="1103"/>
      <c r="Z212" s="1103"/>
      <c r="AA212" s="1103"/>
      <c r="AB212" s="1103"/>
      <c r="AC212" s="1103"/>
      <c r="AD212" s="1121"/>
    </row>
    <row r="213" spans="1:30" s="1104" customFormat="1" x14ac:dyDescent="0.45">
      <c r="A213" s="1103"/>
      <c r="B213" s="1103"/>
      <c r="C213" s="1103"/>
      <c r="D213" s="1103"/>
      <c r="E213" s="1151"/>
      <c r="F213" s="1152"/>
      <c r="G213" s="1152"/>
      <c r="H213" s="1153"/>
      <c r="I213" s="1153"/>
      <c r="J213" s="1154"/>
      <c r="K213" s="1153"/>
      <c r="L213" s="1153"/>
      <c r="M213" s="1153"/>
      <c r="N213" s="1153"/>
      <c r="O213" s="1054"/>
      <c r="P213" s="1153"/>
      <c r="Q213" s="1153"/>
      <c r="R213" s="1153"/>
      <c r="S213" s="1153"/>
      <c r="T213" s="1153"/>
      <c r="U213" s="1153"/>
      <c r="V213" s="1153"/>
      <c r="W213" s="1153"/>
      <c r="X213" s="1153"/>
      <c r="Y213" s="1153"/>
      <c r="Z213" s="1153"/>
      <c r="AA213" s="1153"/>
      <c r="AB213" s="1153"/>
      <c r="AC213" s="1153"/>
      <c r="AD213" s="1121"/>
    </row>
  </sheetData>
  <mergeCells count="109">
    <mergeCell ref="B7:B9"/>
    <mergeCell ref="C7:C9"/>
    <mergeCell ref="A7:A9"/>
    <mergeCell ref="A100:A102"/>
    <mergeCell ref="B25:B27"/>
    <mergeCell ref="C25:C27"/>
    <mergeCell ref="B37:B39"/>
    <mergeCell ref="A28:A30"/>
    <mergeCell ref="B52:B54"/>
    <mergeCell ref="A55:A57"/>
    <mergeCell ref="A46:A48"/>
    <mergeCell ref="A43:A45"/>
    <mergeCell ref="B40:B42"/>
    <mergeCell ref="A40:A42"/>
    <mergeCell ref="B97:B99"/>
    <mergeCell ref="C97:C99"/>
    <mergeCell ref="C49:C51"/>
    <mergeCell ref="B43:B45"/>
    <mergeCell ref="C43:C45"/>
    <mergeCell ref="C94:C96"/>
    <mergeCell ref="B100:B102"/>
    <mergeCell ref="C100:C102"/>
    <mergeCell ref="B91:B93"/>
    <mergeCell ref="A97:A99"/>
    <mergeCell ref="C10:C12"/>
    <mergeCell ref="C16:C18"/>
    <mergeCell ref="C19:C21"/>
    <mergeCell ref="C22:C24"/>
    <mergeCell ref="A10:A12"/>
    <mergeCell ref="C46:C48"/>
    <mergeCell ref="C13:C15"/>
    <mergeCell ref="C40:C42"/>
    <mergeCell ref="A31:A33"/>
    <mergeCell ref="B31:B33"/>
    <mergeCell ref="A34:A36"/>
    <mergeCell ref="B10:B12"/>
    <mergeCell ref="B34:B36"/>
    <mergeCell ref="A37:A39"/>
    <mergeCell ref="B46:B48"/>
    <mergeCell ref="C28:C30"/>
    <mergeCell ref="C31:C33"/>
    <mergeCell ref="C37:C39"/>
    <mergeCell ref="C34:C36"/>
    <mergeCell ref="A2:AB2"/>
    <mergeCell ref="A3:AB3"/>
    <mergeCell ref="A4:A5"/>
    <mergeCell ref="B4:B5"/>
    <mergeCell ref="C4:C5"/>
    <mergeCell ref="A52:A54"/>
    <mergeCell ref="A49:A51"/>
    <mergeCell ref="B49:B51"/>
    <mergeCell ref="I4:AB4"/>
    <mergeCell ref="H4:H5"/>
    <mergeCell ref="F4:F5"/>
    <mergeCell ref="D4:D5"/>
    <mergeCell ref="G4:G5"/>
    <mergeCell ref="E4:E5"/>
    <mergeCell ref="A16:A18"/>
    <mergeCell ref="A13:A15"/>
    <mergeCell ref="A22:A24"/>
    <mergeCell ref="B22:B24"/>
    <mergeCell ref="B13:B15"/>
    <mergeCell ref="B28:B30"/>
    <mergeCell ref="A25:A27"/>
    <mergeCell ref="A19:A21"/>
    <mergeCell ref="B19:B21"/>
    <mergeCell ref="B16:B18"/>
    <mergeCell ref="C52:C54"/>
    <mergeCell ref="C55:C57"/>
    <mergeCell ref="C91:C93"/>
    <mergeCell ref="C85:C87"/>
    <mergeCell ref="C76:C78"/>
    <mergeCell ref="C79:C81"/>
    <mergeCell ref="B58:B60"/>
    <mergeCell ref="C58:C60"/>
    <mergeCell ref="B61:B63"/>
    <mergeCell ref="C61:C63"/>
    <mergeCell ref="C67:C69"/>
    <mergeCell ref="C64:C66"/>
    <mergeCell ref="A61:A63"/>
    <mergeCell ref="B55:B57"/>
    <mergeCell ref="A106:A108"/>
    <mergeCell ref="B106:B108"/>
    <mergeCell ref="B103:B105"/>
    <mergeCell ref="A94:A96"/>
    <mergeCell ref="B94:B96"/>
    <mergeCell ref="A103:A105"/>
    <mergeCell ref="A85:A87"/>
    <mergeCell ref="B64:B66"/>
    <mergeCell ref="A67:A69"/>
    <mergeCell ref="B67:B69"/>
    <mergeCell ref="C103:C105"/>
    <mergeCell ref="B88:B90"/>
    <mergeCell ref="C88:C90"/>
    <mergeCell ref="A91:A93"/>
    <mergeCell ref="B70:B72"/>
    <mergeCell ref="A76:A78"/>
    <mergeCell ref="B82:B84"/>
    <mergeCell ref="A88:A90"/>
    <mergeCell ref="B76:B78"/>
    <mergeCell ref="C70:C72"/>
    <mergeCell ref="B79:B81"/>
    <mergeCell ref="B85:B87"/>
    <mergeCell ref="B73:B75"/>
    <mergeCell ref="A82:A84"/>
    <mergeCell ref="C73:C75"/>
    <mergeCell ref="C82:C84"/>
    <mergeCell ref="A79:A81"/>
    <mergeCell ref="A73:A75"/>
  </mergeCells>
  <phoneticPr fontId="38" type="noConversion"/>
  <pageMargins left="0.19685039370078741" right="0.19685039370078741" top="0.78740157480314965" bottom="0.39370078740157483" header="0.31496062992125984" footer="0.31496062992125984"/>
  <pageSetup paperSize="9" scale="89" orientation="landscape" r:id="rId1"/>
  <headerFooter alignWithMargins="0"/>
  <rowBreaks count="3" manualBreakCount="3">
    <brk id="27" max="26" man="1"/>
    <brk id="48" max="26" man="1"/>
    <brk id="72" max="26" man="1"/>
  </rowBreaks>
  <colBreaks count="1" manualBreakCount="1">
    <brk id="2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9">
    <tabColor theme="7" tint="0.79998168889431442"/>
  </sheetPr>
  <dimension ref="A1:AF59"/>
  <sheetViews>
    <sheetView view="pageBreakPreview" topLeftCell="A37" zoomScaleNormal="100" zoomScaleSheetLayoutView="100" workbookViewId="0">
      <selection activeCell="L43" sqref="L43:L44"/>
    </sheetView>
  </sheetViews>
  <sheetFormatPr defaultRowHeight="12.75" x14ac:dyDescent="0.35"/>
  <cols>
    <col min="1" max="1" width="4.1328125" style="1" customWidth="1"/>
    <col min="2" max="2" width="15.86328125" style="1" customWidth="1"/>
    <col min="3" max="3" width="11.86328125" style="1" customWidth="1"/>
    <col min="4" max="4" width="4.86328125" style="1" customWidth="1"/>
    <col min="5" max="5" width="33.398437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3.86328125" style="1" bestFit="1" customWidth="1"/>
    <col min="14" max="14" width="3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1" width="5" style="1" customWidth="1"/>
    <col min="22" max="22" width="3.5976562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6.59765625" style="1" customWidth="1"/>
    <col min="30" max="30" width="6.1328125" style="1" customWidth="1"/>
    <col min="31" max="31" width="4.3984375" style="1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5" customFormat="1" ht="21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186" t="s">
        <v>79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  <c r="M3" s="1186"/>
      <c r="N3" s="1186"/>
      <c r="O3" s="1186"/>
      <c r="P3" s="1186"/>
      <c r="Q3" s="1186"/>
      <c r="R3" s="1186"/>
      <c r="S3" s="1186"/>
      <c r="T3" s="1186"/>
      <c r="U3" s="1186"/>
      <c r="V3" s="1186"/>
      <c r="W3" s="1186"/>
      <c r="X3" s="1186"/>
      <c r="Y3" s="1186"/>
      <c r="Z3" s="1186"/>
      <c r="AA3" s="1186"/>
      <c r="AB3" s="1186"/>
      <c r="AC3" s="1186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186" t="s">
        <v>296</v>
      </c>
      <c r="H4" s="1186"/>
      <c r="I4" s="1186"/>
      <c r="J4" s="1186"/>
      <c r="K4" s="1186"/>
      <c r="L4" s="1186"/>
      <c r="M4" s="1186"/>
      <c r="N4" s="1186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6"/>
      <c r="B5" s="6"/>
      <c r="C5" s="6"/>
      <c r="D5" s="6"/>
      <c r="E5" s="7"/>
      <c r="F5" s="8"/>
      <c r="G5" s="8"/>
      <c r="H5" s="8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  <c r="AE5" s="9"/>
      <c r="AF5" s="9"/>
    </row>
    <row r="6" spans="1:32" ht="14.25" customHeight="1" x14ac:dyDescent="0.45">
      <c r="A6" s="1342" t="s">
        <v>9</v>
      </c>
      <c r="B6" s="1190" t="s">
        <v>10</v>
      </c>
      <c r="C6" s="1190" t="s">
        <v>11</v>
      </c>
      <c r="D6" s="1344" t="s">
        <v>12</v>
      </c>
      <c r="E6" s="1346" t="s">
        <v>8</v>
      </c>
      <c r="F6" s="1322" t="s">
        <v>0</v>
      </c>
      <c r="G6" s="1318" t="s">
        <v>3</v>
      </c>
      <c r="H6" s="1320" t="s">
        <v>13</v>
      </c>
      <c r="I6" s="1322" t="s">
        <v>1</v>
      </c>
      <c r="J6" s="1324" t="s">
        <v>14</v>
      </c>
      <c r="K6" s="1326" t="s">
        <v>15</v>
      </c>
      <c r="L6" s="1327"/>
      <c r="M6" s="1327"/>
      <c r="N6" s="1327"/>
      <c r="O6" s="1327"/>
      <c r="P6" s="1327"/>
      <c r="Q6" s="1327"/>
      <c r="R6" s="1327"/>
      <c r="S6" s="1327"/>
      <c r="T6" s="1327"/>
      <c r="U6" s="1327"/>
      <c r="V6" s="1327"/>
      <c r="W6" s="1327"/>
      <c r="X6" s="1327"/>
      <c r="Y6" s="1327"/>
      <c r="Z6" s="1327"/>
      <c r="AA6" s="1327"/>
      <c r="AB6" s="1327"/>
      <c r="AC6" s="1348" t="s">
        <v>16</v>
      </c>
      <c r="AD6" s="9"/>
      <c r="AE6" s="9"/>
      <c r="AF6" s="9"/>
    </row>
    <row r="7" spans="1:32" s="13" customFormat="1" ht="116.25" customHeight="1" thickBot="1" x14ac:dyDescent="0.35">
      <c r="A7" s="1343"/>
      <c r="B7" s="1191"/>
      <c r="C7" s="1191"/>
      <c r="D7" s="1345"/>
      <c r="E7" s="1347"/>
      <c r="F7" s="1323"/>
      <c r="G7" s="1319"/>
      <c r="H7" s="1321"/>
      <c r="I7" s="1323"/>
      <c r="J7" s="1325"/>
      <c r="K7" s="11" t="s">
        <v>17</v>
      </c>
      <c r="L7" s="10" t="s">
        <v>18</v>
      </c>
      <c r="M7" s="10" t="s">
        <v>19</v>
      </c>
      <c r="N7" s="10" t="s">
        <v>20</v>
      </c>
      <c r="O7" s="10" t="s">
        <v>21</v>
      </c>
      <c r="P7" s="10" t="s">
        <v>22</v>
      </c>
      <c r="Q7" s="10" t="s">
        <v>88</v>
      </c>
      <c r="R7" s="10" t="s">
        <v>63</v>
      </c>
      <c r="S7" s="10" t="s">
        <v>23</v>
      </c>
      <c r="T7" s="10" t="s">
        <v>24</v>
      </c>
      <c r="U7" s="10" t="s">
        <v>25</v>
      </c>
      <c r="V7" s="10" t="s">
        <v>26</v>
      </c>
      <c r="W7" s="10" t="s">
        <v>27</v>
      </c>
      <c r="X7" s="10" t="s">
        <v>28</v>
      </c>
      <c r="Y7" s="10" t="s">
        <v>29</v>
      </c>
      <c r="Z7" s="10" t="s">
        <v>30</v>
      </c>
      <c r="AA7" s="10" t="s">
        <v>31</v>
      </c>
      <c r="AB7" s="10" t="s">
        <v>32</v>
      </c>
      <c r="AC7" s="1349"/>
      <c r="AD7" s="12"/>
      <c r="AE7" s="12"/>
      <c r="AF7" s="12"/>
    </row>
    <row r="8" spans="1:32" s="15" customFormat="1" ht="13.5" customHeight="1" thickBot="1" x14ac:dyDescent="0.4">
      <c r="A8" s="1351" t="s">
        <v>33</v>
      </c>
      <c r="B8" s="1352"/>
      <c r="C8" s="1352"/>
      <c r="D8" s="1352"/>
      <c r="E8" s="1352"/>
      <c r="F8" s="1352"/>
      <c r="G8" s="1352"/>
      <c r="H8" s="1352"/>
      <c r="I8" s="1352"/>
      <c r="J8" s="1352"/>
      <c r="K8" s="1352"/>
      <c r="L8" s="1352"/>
      <c r="M8" s="1352"/>
      <c r="N8" s="1352"/>
      <c r="O8" s="1352"/>
      <c r="P8" s="1352"/>
      <c r="Q8" s="1352"/>
      <c r="R8" s="1352"/>
      <c r="S8" s="1352"/>
      <c r="T8" s="1352"/>
      <c r="U8" s="1352"/>
      <c r="V8" s="1352"/>
      <c r="W8" s="1352"/>
      <c r="X8" s="1352"/>
      <c r="Y8" s="1352"/>
      <c r="Z8" s="1352"/>
      <c r="AA8" s="1352"/>
      <c r="AB8" s="1352"/>
      <c r="AC8" s="1353"/>
      <c r="AD8" s="14"/>
      <c r="AE8" s="14"/>
      <c r="AF8" s="14"/>
    </row>
    <row r="9" spans="1:32" s="15" customFormat="1" ht="33.75" customHeight="1" x14ac:dyDescent="0.4">
      <c r="A9" s="1328">
        <v>20</v>
      </c>
      <c r="B9" s="1307" t="s">
        <v>312</v>
      </c>
      <c r="C9" s="1333" t="s">
        <v>216</v>
      </c>
      <c r="D9" s="1338">
        <v>0.25</v>
      </c>
      <c r="E9" s="725" t="s">
        <v>283</v>
      </c>
      <c r="F9" s="392" t="s">
        <v>94</v>
      </c>
      <c r="G9" s="392" t="s">
        <v>108</v>
      </c>
      <c r="H9" s="45" t="s">
        <v>139</v>
      </c>
      <c r="I9" s="392">
        <v>3</v>
      </c>
      <c r="J9" s="46">
        <v>8</v>
      </c>
      <c r="K9" s="342">
        <v>24</v>
      </c>
      <c r="L9" s="237">
        <v>16</v>
      </c>
      <c r="M9" s="237"/>
      <c r="N9" s="237"/>
      <c r="O9" s="237"/>
      <c r="P9" s="237"/>
      <c r="Q9" s="237"/>
      <c r="R9" s="237"/>
      <c r="S9" s="237"/>
      <c r="T9" s="237"/>
      <c r="U9" s="237">
        <v>1</v>
      </c>
      <c r="V9" s="237"/>
      <c r="W9" s="237"/>
      <c r="X9" s="237"/>
      <c r="Y9" s="237"/>
      <c r="Z9" s="237"/>
      <c r="AA9" s="69"/>
      <c r="AB9" s="70"/>
      <c r="AC9" s="103">
        <f>SUM(K9:AB9)</f>
        <v>41</v>
      </c>
      <c r="AD9" s="14"/>
      <c r="AE9" s="14"/>
      <c r="AF9" s="14"/>
    </row>
    <row r="10" spans="1:32" s="15" customFormat="1" ht="34.5" customHeight="1" x14ac:dyDescent="0.4">
      <c r="A10" s="1329"/>
      <c r="B10" s="1308"/>
      <c r="C10" s="1334"/>
      <c r="D10" s="1339"/>
      <c r="E10" s="408" t="s">
        <v>188</v>
      </c>
      <c r="F10" s="67" t="s">
        <v>94</v>
      </c>
      <c r="G10" s="67" t="s">
        <v>96</v>
      </c>
      <c r="H10" s="96" t="s">
        <v>237</v>
      </c>
      <c r="I10" s="74" t="s">
        <v>125</v>
      </c>
      <c r="J10" s="108"/>
      <c r="K10" s="75">
        <v>16</v>
      </c>
      <c r="L10" s="74">
        <v>16</v>
      </c>
      <c r="M10" s="74"/>
      <c r="N10" s="74"/>
      <c r="O10" s="74"/>
      <c r="P10" s="74"/>
      <c r="Q10" s="74"/>
      <c r="R10" s="74"/>
      <c r="S10" s="74"/>
      <c r="T10" s="74"/>
      <c r="U10" s="74">
        <v>1</v>
      </c>
      <c r="V10" s="74"/>
      <c r="W10" s="74"/>
      <c r="X10" s="74"/>
      <c r="Y10" s="74"/>
      <c r="Z10" s="74"/>
      <c r="AA10" s="67"/>
      <c r="AB10" s="71"/>
      <c r="AC10" s="83">
        <f>SUM(K10:AB10)</f>
        <v>33</v>
      </c>
      <c r="AD10" s="14"/>
      <c r="AE10" s="14"/>
      <c r="AF10" s="14"/>
    </row>
    <row r="11" spans="1:32" s="15" customFormat="1" ht="13.5" customHeight="1" x14ac:dyDescent="0.4">
      <c r="A11" s="1329"/>
      <c r="B11" s="1308"/>
      <c r="C11" s="1334"/>
      <c r="D11" s="1339"/>
      <c r="E11" s="406"/>
      <c r="F11" s="299"/>
      <c r="G11" s="299"/>
      <c r="H11" s="144"/>
      <c r="I11" s="299"/>
      <c r="J11" s="145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75"/>
      <c r="W11" s="75"/>
      <c r="X11" s="75"/>
      <c r="Y11" s="75"/>
      <c r="Z11" s="75"/>
      <c r="AA11" s="72"/>
      <c r="AB11" s="361"/>
      <c r="AC11" s="83">
        <f>SUM(K11:AB11)</f>
        <v>0</v>
      </c>
      <c r="AD11" s="14"/>
      <c r="AE11" s="14"/>
      <c r="AF11" s="14"/>
    </row>
    <row r="12" spans="1:32" s="15" customFormat="1" ht="13.5" customHeight="1" x14ac:dyDescent="0.35">
      <c r="A12" s="1329"/>
      <c r="B12" s="1308"/>
      <c r="C12" s="1334"/>
      <c r="D12" s="1339"/>
      <c r="E12" s="338" t="s">
        <v>41</v>
      </c>
      <c r="F12" s="78"/>
      <c r="G12" s="138"/>
      <c r="H12" s="78"/>
      <c r="I12" s="78"/>
      <c r="J12" s="123"/>
      <c r="K12" s="339">
        <f t="shared" ref="K12:AC12" si="0">SUM(K9:K11)</f>
        <v>40</v>
      </c>
      <c r="L12" s="339">
        <f t="shared" si="0"/>
        <v>32</v>
      </c>
      <c r="M12" s="339">
        <f t="shared" si="0"/>
        <v>0</v>
      </c>
      <c r="N12" s="339">
        <f t="shared" si="0"/>
        <v>0</v>
      </c>
      <c r="O12" s="339">
        <f t="shared" si="0"/>
        <v>0</v>
      </c>
      <c r="P12" s="339">
        <f t="shared" si="0"/>
        <v>0</v>
      </c>
      <c r="Q12" s="339">
        <f t="shared" si="0"/>
        <v>0</v>
      </c>
      <c r="R12" s="339">
        <f t="shared" si="0"/>
        <v>0</v>
      </c>
      <c r="S12" s="339">
        <f t="shared" si="0"/>
        <v>0</v>
      </c>
      <c r="T12" s="339">
        <f t="shared" si="0"/>
        <v>0</v>
      </c>
      <c r="U12" s="339">
        <f t="shared" si="0"/>
        <v>2</v>
      </c>
      <c r="V12" s="339">
        <f t="shared" si="0"/>
        <v>0</v>
      </c>
      <c r="W12" s="339">
        <f t="shared" si="0"/>
        <v>0</v>
      </c>
      <c r="X12" s="339">
        <f t="shared" si="0"/>
        <v>0</v>
      </c>
      <c r="Y12" s="339">
        <f t="shared" si="0"/>
        <v>0</v>
      </c>
      <c r="Z12" s="339">
        <f t="shared" si="0"/>
        <v>0</v>
      </c>
      <c r="AA12" s="339">
        <f t="shared" si="0"/>
        <v>0</v>
      </c>
      <c r="AB12" s="339">
        <f t="shared" si="0"/>
        <v>0</v>
      </c>
      <c r="AC12" s="339">
        <f t="shared" si="0"/>
        <v>74</v>
      </c>
      <c r="AD12" s="14"/>
      <c r="AE12" s="14"/>
      <c r="AF12" s="14"/>
    </row>
    <row r="13" spans="1:32" s="15" customFormat="1" ht="33.75" customHeight="1" x14ac:dyDescent="0.4">
      <c r="A13" s="1330"/>
      <c r="B13" s="1308"/>
      <c r="C13" s="1335"/>
      <c r="D13" s="1340"/>
      <c r="E13" s="66" t="s">
        <v>167</v>
      </c>
      <c r="F13" s="67" t="s">
        <v>243</v>
      </c>
      <c r="G13" s="131" t="s">
        <v>108</v>
      </c>
      <c r="H13" s="23" t="s">
        <v>137</v>
      </c>
      <c r="I13" s="23" t="s">
        <v>122</v>
      </c>
      <c r="J13" s="124" t="s">
        <v>217</v>
      </c>
      <c r="K13" s="72">
        <v>4</v>
      </c>
      <c r="L13" s="67">
        <v>2</v>
      </c>
      <c r="M13" s="67"/>
      <c r="N13" s="67">
        <v>1</v>
      </c>
      <c r="O13" s="67">
        <v>0.5</v>
      </c>
      <c r="P13" s="67"/>
      <c r="Q13" s="67"/>
      <c r="R13" s="67"/>
      <c r="S13" s="67"/>
      <c r="T13" s="67"/>
      <c r="U13" s="67">
        <v>1</v>
      </c>
      <c r="V13" s="67"/>
      <c r="W13" s="67"/>
      <c r="X13" s="67"/>
      <c r="Y13" s="67"/>
      <c r="Z13" s="67"/>
      <c r="AA13" s="67"/>
      <c r="AB13" s="71"/>
      <c r="AC13" s="139">
        <f>SUM(K13:AB13)</f>
        <v>8.5</v>
      </c>
      <c r="AD13" s="14"/>
      <c r="AE13" s="14"/>
      <c r="AF13" s="14"/>
    </row>
    <row r="14" spans="1:32" s="15" customFormat="1" ht="13.5" customHeight="1" thickBot="1" x14ac:dyDescent="0.4">
      <c r="A14" s="1331"/>
      <c r="B14" s="1308"/>
      <c r="C14" s="1336"/>
      <c r="D14" s="1340"/>
      <c r="E14" s="109" t="s">
        <v>35</v>
      </c>
      <c r="F14" s="110"/>
      <c r="G14" s="110"/>
      <c r="H14" s="110"/>
      <c r="I14" s="110"/>
      <c r="J14" s="137"/>
      <c r="K14" s="111">
        <f>SUM(K13)</f>
        <v>4</v>
      </c>
      <c r="L14" s="111">
        <f t="shared" ref="L14:AC14" si="1">SUM(L13)</f>
        <v>2</v>
      </c>
      <c r="M14" s="111">
        <f t="shared" si="1"/>
        <v>0</v>
      </c>
      <c r="N14" s="111">
        <f t="shared" si="1"/>
        <v>1</v>
      </c>
      <c r="O14" s="111">
        <f t="shared" si="1"/>
        <v>0.5</v>
      </c>
      <c r="P14" s="111">
        <f t="shared" si="1"/>
        <v>0</v>
      </c>
      <c r="Q14" s="111">
        <f t="shared" si="1"/>
        <v>0</v>
      </c>
      <c r="R14" s="111">
        <f t="shared" si="1"/>
        <v>0</v>
      </c>
      <c r="S14" s="111">
        <f t="shared" si="1"/>
        <v>0</v>
      </c>
      <c r="T14" s="111">
        <f t="shared" si="1"/>
        <v>0</v>
      </c>
      <c r="U14" s="111">
        <f t="shared" si="1"/>
        <v>1</v>
      </c>
      <c r="V14" s="111">
        <f t="shared" si="1"/>
        <v>0</v>
      </c>
      <c r="W14" s="111">
        <f t="shared" si="1"/>
        <v>0</v>
      </c>
      <c r="X14" s="111">
        <f t="shared" si="1"/>
        <v>0</v>
      </c>
      <c r="Y14" s="111">
        <f t="shared" si="1"/>
        <v>0</v>
      </c>
      <c r="Z14" s="111">
        <f t="shared" si="1"/>
        <v>0</v>
      </c>
      <c r="AA14" s="111">
        <f t="shared" si="1"/>
        <v>0</v>
      </c>
      <c r="AB14" s="112">
        <f t="shared" si="1"/>
        <v>0</v>
      </c>
      <c r="AC14" s="112">
        <f t="shared" si="1"/>
        <v>8.5</v>
      </c>
      <c r="AD14" s="14"/>
      <c r="AE14" s="14"/>
      <c r="AF14" s="14"/>
    </row>
    <row r="15" spans="1:32" s="15" customFormat="1" ht="13.5" customHeight="1" x14ac:dyDescent="0.35">
      <c r="A15" s="1331"/>
      <c r="B15" s="1308"/>
      <c r="C15" s="1336"/>
      <c r="D15" s="1340"/>
      <c r="E15" s="27"/>
      <c r="F15" s="16" t="s">
        <v>7</v>
      </c>
      <c r="G15" s="16"/>
      <c r="H15" s="16"/>
      <c r="I15" s="16"/>
      <c r="J15" s="126"/>
      <c r="K15" s="28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143"/>
      <c r="AC15" s="140"/>
      <c r="AD15" s="14"/>
      <c r="AE15" s="14"/>
      <c r="AF15" s="14"/>
    </row>
    <row r="16" spans="1:32" s="15" customFormat="1" ht="13.5" customHeight="1" thickBot="1" x14ac:dyDescent="0.4">
      <c r="A16" s="1331"/>
      <c r="B16" s="1308"/>
      <c r="C16" s="1336"/>
      <c r="D16" s="1340"/>
      <c r="E16" s="24" t="s">
        <v>36</v>
      </c>
      <c r="F16" s="25"/>
      <c r="G16" s="25"/>
      <c r="H16" s="25"/>
      <c r="I16" s="25"/>
      <c r="J16" s="127"/>
      <c r="K16" s="82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106">
        <v>0</v>
      </c>
      <c r="AC16" s="120">
        <v>0</v>
      </c>
      <c r="AD16" s="14"/>
      <c r="AE16" s="14"/>
      <c r="AF16" s="14"/>
    </row>
    <row r="17" spans="1:32" s="15" customFormat="1" ht="13.5" customHeight="1" x14ac:dyDescent="0.35">
      <c r="A17" s="1331"/>
      <c r="B17" s="1308"/>
      <c r="C17" s="1336"/>
      <c r="D17" s="1340"/>
      <c r="E17" s="32" t="s">
        <v>34</v>
      </c>
      <c r="F17" s="16"/>
      <c r="G17" s="16" t="s">
        <v>37</v>
      </c>
      <c r="H17" s="16"/>
      <c r="I17" s="16"/>
      <c r="J17" s="128"/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141">
        <v>0</v>
      </c>
      <c r="AC17" s="141">
        <v>0</v>
      </c>
      <c r="AD17" s="14"/>
      <c r="AE17" s="14"/>
      <c r="AF17" s="14"/>
    </row>
    <row r="18" spans="1:32" s="15" customFormat="1" ht="13.5" customHeight="1" x14ac:dyDescent="0.35">
      <c r="A18" s="1331"/>
      <c r="B18" s="1308"/>
      <c r="C18" s="1336"/>
      <c r="D18" s="1340"/>
      <c r="E18" s="37" t="s">
        <v>38</v>
      </c>
      <c r="F18" s="38"/>
      <c r="G18" s="38"/>
      <c r="H18" s="38"/>
      <c r="I18" s="38"/>
      <c r="J18" s="129"/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142">
        <v>0</v>
      </c>
      <c r="AC18" s="142">
        <v>0</v>
      </c>
      <c r="AD18" s="14"/>
      <c r="AE18" s="14"/>
      <c r="AF18" s="14"/>
    </row>
    <row r="19" spans="1:32" s="15" customFormat="1" ht="13.5" customHeight="1" thickBot="1" x14ac:dyDescent="0.4">
      <c r="A19" s="1331"/>
      <c r="B19" s="1308"/>
      <c r="C19" s="1336"/>
      <c r="D19" s="1340"/>
      <c r="E19" s="18" t="s">
        <v>39</v>
      </c>
      <c r="F19" s="19"/>
      <c r="G19" s="19"/>
      <c r="H19" s="19"/>
      <c r="I19" s="19"/>
      <c r="J19" s="125"/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120">
        <v>0</v>
      </c>
      <c r="AC19" s="120">
        <v>0</v>
      </c>
      <c r="AD19" s="14"/>
      <c r="AE19" s="14"/>
      <c r="AF19" s="14"/>
    </row>
    <row r="20" spans="1:32" s="15" customFormat="1" ht="19.5" customHeight="1" thickBot="1" x14ac:dyDescent="0.4">
      <c r="A20" s="1332"/>
      <c r="B20" s="1309"/>
      <c r="C20" s="1337"/>
      <c r="D20" s="1341"/>
      <c r="E20" s="79" t="s">
        <v>40</v>
      </c>
      <c r="F20" s="80"/>
      <c r="G20" s="80"/>
      <c r="H20" s="80"/>
      <c r="I20" s="80"/>
      <c r="J20" s="130"/>
      <c r="K20" s="81">
        <f t="shared" ref="K20:AC20" si="2">K12+K14</f>
        <v>44</v>
      </c>
      <c r="L20" s="81">
        <f t="shared" si="2"/>
        <v>34</v>
      </c>
      <c r="M20" s="81">
        <f t="shared" si="2"/>
        <v>0</v>
      </c>
      <c r="N20" s="81">
        <f t="shared" si="2"/>
        <v>1</v>
      </c>
      <c r="O20" s="81">
        <f t="shared" si="2"/>
        <v>0.5</v>
      </c>
      <c r="P20" s="81">
        <f t="shared" si="2"/>
        <v>0</v>
      </c>
      <c r="Q20" s="81">
        <f t="shared" si="2"/>
        <v>0</v>
      </c>
      <c r="R20" s="81">
        <f t="shared" si="2"/>
        <v>0</v>
      </c>
      <c r="S20" s="81">
        <f t="shared" si="2"/>
        <v>0</v>
      </c>
      <c r="T20" s="81">
        <f t="shared" si="2"/>
        <v>0</v>
      </c>
      <c r="U20" s="81">
        <f t="shared" si="2"/>
        <v>3</v>
      </c>
      <c r="V20" s="81">
        <f t="shared" si="2"/>
        <v>0</v>
      </c>
      <c r="W20" s="81">
        <f t="shared" si="2"/>
        <v>0</v>
      </c>
      <c r="X20" s="81">
        <f t="shared" si="2"/>
        <v>0</v>
      </c>
      <c r="Y20" s="81">
        <f t="shared" si="2"/>
        <v>0</v>
      </c>
      <c r="Z20" s="81">
        <f t="shared" si="2"/>
        <v>0</v>
      </c>
      <c r="AA20" s="81">
        <f t="shared" si="2"/>
        <v>0</v>
      </c>
      <c r="AB20" s="105">
        <f t="shared" si="2"/>
        <v>0</v>
      </c>
      <c r="AC20" s="987">
        <f t="shared" si="2"/>
        <v>82.5</v>
      </c>
      <c r="AD20" s="14"/>
      <c r="AE20" s="14"/>
      <c r="AF20" s="14"/>
    </row>
    <row r="21" spans="1:32" s="15" customFormat="1" ht="13.5" customHeight="1" x14ac:dyDescent="0.35">
      <c r="A21" s="1302"/>
      <c r="B21" s="1302"/>
      <c r="C21" s="1302"/>
      <c r="D21" s="1302"/>
      <c r="E21" s="1302"/>
      <c r="F21" s="1302"/>
      <c r="G21" s="1302"/>
      <c r="H21" s="1302"/>
      <c r="I21" s="1302"/>
      <c r="J21" s="1302"/>
      <c r="K21" s="1302"/>
      <c r="L21" s="1302"/>
      <c r="M21" s="1302"/>
      <c r="N21" s="1302"/>
      <c r="O21" s="1302"/>
      <c r="P21" s="1302"/>
      <c r="Q21" s="1302"/>
      <c r="R21" s="1302"/>
      <c r="S21" s="1302"/>
      <c r="T21" s="1302"/>
      <c r="U21" s="1302"/>
      <c r="V21" s="1302"/>
      <c r="W21" s="1302"/>
      <c r="X21" s="1302"/>
      <c r="Y21" s="1302"/>
      <c r="Z21" s="1302"/>
      <c r="AA21" s="1302"/>
      <c r="AB21" s="1302"/>
      <c r="AC21" s="1302"/>
      <c r="AD21" s="14"/>
      <c r="AE21" s="14"/>
      <c r="AF21" s="14"/>
    </row>
    <row r="22" spans="1:32" s="62" customFormat="1" ht="13.9" x14ac:dyDescent="0.4">
      <c r="A22" s="1317" t="s">
        <v>319</v>
      </c>
      <c r="B22" s="1317"/>
      <c r="C22" s="1317"/>
      <c r="D22" s="1317"/>
      <c r="E22" s="1317"/>
      <c r="F22" s="1317"/>
      <c r="G22" s="1317"/>
      <c r="H22" s="1317"/>
      <c r="I22" s="1317"/>
      <c r="J22" s="1317"/>
      <c r="K22" s="1317"/>
      <c r="L22" s="1317"/>
      <c r="M22" s="1317"/>
      <c r="N22" s="1317"/>
      <c r="O22" s="1317"/>
      <c r="P22" s="1317"/>
      <c r="Q22" s="1317"/>
      <c r="R22" s="1317"/>
      <c r="S22" s="1317"/>
      <c r="T22" s="1317"/>
      <c r="U22" s="1317"/>
      <c r="V22" s="1317"/>
      <c r="W22" s="1317"/>
      <c r="X22" s="1317"/>
      <c r="Y22" s="1317"/>
      <c r="Z22" s="1317"/>
      <c r="AA22" s="1317"/>
      <c r="AB22" s="1317"/>
      <c r="AC22" s="1317"/>
      <c r="AD22" s="61"/>
      <c r="AE22" s="61"/>
      <c r="AF22" s="61"/>
    </row>
    <row r="23" spans="1:32" s="62" customFormat="1" ht="13.9" x14ac:dyDescent="0.4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1350" t="s">
        <v>353</v>
      </c>
      <c r="P23" s="1350"/>
      <c r="Q23" s="1350"/>
      <c r="R23" s="1350"/>
      <c r="S23" s="1350"/>
      <c r="T23" s="1350"/>
      <c r="U23" s="1350"/>
      <c r="V23" s="1350"/>
      <c r="W23" s="1350"/>
      <c r="X23" s="1350"/>
      <c r="Y23" s="1350"/>
      <c r="Z23" s="1350"/>
      <c r="AA23" s="1350"/>
      <c r="AB23" s="1350"/>
      <c r="AC23" s="1350"/>
      <c r="AD23" s="61"/>
      <c r="AE23" s="61"/>
      <c r="AF23" s="61"/>
    </row>
    <row r="24" spans="1:32" s="62" customFormat="1" ht="13.9" x14ac:dyDescent="0.4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3"/>
      <c r="S24" s="63"/>
      <c r="T24" s="63"/>
      <c r="U24" s="63"/>
      <c r="V24" s="63"/>
      <c r="W24" s="3" t="s">
        <v>2</v>
      </c>
      <c r="X24" s="3"/>
      <c r="Y24" s="3"/>
      <c r="Z24" s="63"/>
      <c r="AA24" s="63"/>
      <c r="AB24" s="63"/>
      <c r="AC24" s="60"/>
      <c r="AD24" s="61"/>
      <c r="AE24" s="61"/>
      <c r="AF24" s="61"/>
    </row>
    <row r="25" spans="1:32" s="62" customFormat="1" ht="13.9" x14ac:dyDescent="0.4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4"/>
      <c r="S25" s="64"/>
      <c r="T25" s="1220" t="s">
        <v>5</v>
      </c>
      <c r="U25" s="1220"/>
      <c r="V25" s="1220"/>
      <c r="W25" s="1220"/>
      <c r="X25" s="1220"/>
      <c r="Y25" s="1220"/>
      <c r="Z25" s="1220"/>
      <c r="AA25" s="2"/>
      <c r="AB25" s="64"/>
      <c r="AC25" s="60"/>
      <c r="AD25" s="61"/>
      <c r="AE25" s="61"/>
      <c r="AF25" s="61"/>
    </row>
    <row r="26" spans="1:32" s="62" customFormat="1" ht="9" customHeight="1" x14ac:dyDescent="0.4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0"/>
      <c r="AD26" s="61"/>
      <c r="AE26" s="61"/>
      <c r="AF26" s="61"/>
    </row>
    <row r="27" spans="1:32" s="62" customFormat="1" ht="13.9" x14ac:dyDescent="0.4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95" t="s">
        <v>56</v>
      </c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60"/>
      <c r="AD27" s="61"/>
      <c r="AE27" s="61"/>
      <c r="AF27" s="61"/>
    </row>
    <row r="28" spans="1:32" s="62" customFormat="1" ht="13.9" x14ac:dyDescent="0.4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5"/>
      <c r="S28" s="65"/>
      <c r="T28" s="65"/>
      <c r="U28" s="65"/>
      <c r="V28" s="1241" t="s">
        <v>2</v>
      </c>
      <c r="W28" s="1241"/>
      <c r="X28" s="1241"/>
      <c r="Y28" s="1241"/>
      <c r="Z28" s="65"/>
      <c r="AA28" s="65"/>
      <c r="AB28" s="65"/>
      <c r="AC28" s="60"/>
      <c r="AD28" s="61"/>
      <c r="AE28" s="61"/>
      <c r="AF28" s="61"/>
    </row>
    <row r="29" spans="1:32" s="62" customFormat="1" ht="13.9" x14ac:dyDescent="0.4">
      <c r="R29" s="6"/>
      <c r="S29"/>
      <c r="T29"/>
      <c r="U29" s="1220" t="s">
        <v>5</v>
      </c>
      <c r="V29" s="1220"/>
      <c r="W29" s="1220"/>
      <c r="X29" s="1220"/>
      <c r="Y29" s="1220"/>
      <c r="Z29" s="1220"/>
      <c r="AA29" s="3"/>
      <c r="AB29" s="6"/>
      <c r="AD29" s="61"/>
      <c r="AE29" s="61"/>
      <c r="AF29" s="61"/>
    </row>
    <row r="30" spans="1:32" s="15" customFormat="1" ht="13.5" customHeight="1" x14ac:dyDescent="0.35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14"/>
      <c r="AE30" s="14"/>
      <c r="AF30" s="14"/>
    </row>
    <row r="31" spans="1:32" s="15" customFormat="1" ht="6.75" customHeight="1" thickBot="1" x14ac:dyDescent="0.4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14"/>
      <c r="AE31" s="14"/>
      <c r="AF31" s="14"/>
    </row>
    <row r="32" spans="1:32" ht="14.25" customHeight="1" x14ac:dyDescent="0.45">
      <c r="A32" s="1342" t="s">
        <v>9</v>
      </c>
      <c r="B32" s="1190" t="s">
        <v>10</v>
      </c>
      <c r="C32" s="1190" t="s">
        <v>11</v>
      </c>
      <c r="D32" s="1344" t="s">
        <v>12</v>
      </c>
      <c r="E32" s="1346" t="s">
        <v>8</v>
      </c>
      <c r="F32" s="1322" t="s">
        <v>0</v>
      </c>
      <c r="G32" s="1318" t="s">
        <v>3</v>
      </c>
      <c r="H32" s="1320" t="s">
        <v>13</v>
      </c>
      <c r="I32" s="1322" t="s">
        <v>1</v>
      </c>
      <c r="J32" s="1324" t="s">
        <v>14</v>
      </c>
      <c r="K32" s="1326" t="s">
        <v>15</v>
      </c>
      <c r="L32" s="1327"/>
      <c r="M32" s="1327"/>
      <c r="N32" s="1327"/>
      <c r="O32" s="1327"/>
      <c r="P32" s="1327"/>
      <c r="Q32" s="1327"/>
      <c r="R32" s="1327"/>
      <c r="S32" s="1327"/>
      <c r="T32" s="1327"/>
      <c r="U32" s="1327"/>
      <c r="V32" s="1327"/>
      <c r="W32" s="1327"/>
      <c r="X32" s="1327"/>
      <c r="Y32" s="1327"/>
      <c r="Z32" s="1327"/>
      <c r="AA32" s="1327"/>
      <c r="AB32" s="1327"/>
      <c r="AC32" s="1348" t="s">
        <v>16</v>
      </c>
      <c r="AD32" s="9"/>
      <c r="AE32" s="9"/>
      <c r="AF32" s="9"/>
    </row>
    <row r="33" spans="1:32" s="13" customFormat="1" ht="116.25" customHeight="1" thickBot="1" x14ac:dyDescent="0.35">
      <c r="A33" s="1343"/>
      <c r="B33" s="1191"/>
      <c r="C33" s="1191"/>
      <c r="D33" s="1345"/>
      <c r="E33" s="1347"/>
      <c r="F33" s="1323"/>
      <c r="G33" s="1319"/>
      <c r="H33" s="1321"/>
      <c r="I33" s="1323"/>
      <c r="J33" s="1325"/>
      <c r="K33" s="11" t="s">
        <v>17</v>
      </c>
      <c r="L33" s="10" t="s">
        <v>18</v>
      </c>
      <c r="M33" s="10" t="s">
        <v>19</v>
      </c>
      <c r="N33" s="10" t="s">
        <v>20</v>
      </c>
      <c r="O33" s="10" t="s">
        <v>21</v>
      </c>
      <c r="P33" s="10" t="s">
        <v>22</v>
      </c>
      <c r="Q33" s="10" t="s">
        <v>88</v>
      </c>
      <c r="R33" s="10" t="s">
        <v>63</v>
      </c>
      <c r="S33" s="10" t="s">
        <v>23</v>
      </c>
      <c r="T33" s="10" t="s">
        <v>24</v>
      </c>
      <c r="U33" s="10" t="s">
        <v>25</v>
      </c>
      <c r="V33" s="10" t="s">
        <v>26</v>
      </c>
      <c r="W33" s="10" t="s">
        <v>27</v>
      </c>
      <c r="X33" s="10" t="s">
        <v>28</v>
      </c>
      <c r="Y33" s="10" t="s">
        <v>29</v>
      </c>
      <c r="Z33" s="10" t="s">
        <v>30</v>
      </c>
      <c r="AA33" s="10" t="s">
        <v>31</v>
      </c>
      <c r="AB33" s="10" t="s">
        <v>32</v>
      </c>
      <c r="AC33" s="1349"/>
      <c r="AD33" s="12"/>
      <c r="AE33" s="12"/>
      <c r="AF33" s="12"/>
    </row>
    <row r="34" spans="1:32" s="15" customFormat="1" ht="13.5" customHeight="1" thickBot="1" x14ac:dyDescent="0.4">
      <c r="A34" s="1301" t="s">
        <v>4</v>
      </c>
      <c r="B34" s="1302"/>
      <c r="C34" s="1302"/>
      <c r="D34" s="1302"/>
      <c r="E34" s="1302"/>
      <c r="F34" s="1302"/>
      <c r="G34" s="1302"/>
      <c r="H34" s="1302"/>
      <c r="I34" s="1302"/>
      <c r="J34" s="1302"/>
      <c r="K34" s="1302"/>
      <c r="L34" s="1302"/>
      <c r="M34" s="1302"/>
      <c r="N34" s="1302"/>
      <c r="O34" s="1302"/>
      <c r="P34" s="1302"/>
      <c r="Q34" s="1302"/>
      <c r="R34" s="1302"/>
      <c r="S34" s="1302"/>
      <c r="T34" s="1302"/>
      <c r="U34" s="1302"/>
      <c r="V34" s="1302"/>
      <c r="W34" s="1302"/>
      <c r="X34" s="1302"/>
      <c r="Y34" s="1302"/>
      <c r="Z34" s="1302"/>
      <c r="AA34" s="1302"/>
      <c r="AB34" s="1302"/>
      <c r="AC34" s="1303"/>
      <c r="AD34" s="14"/>
      <c r="AE34" s="14"/>
      <c r="AF34" s="14"/>
    </row>
    <row r="35" spans="1:32" s="14" customFormat="1" ht="21" customHeight="1" x14ac:dyDescent="0.4">
      <c r="A35" s="1304">
        <v>20</v>
      </c>
      <c r="B35" s="1307" t="s">
        <v>312</v>
      </c>
      <c r="C35" s="1310" t="s">
        <v>216</v>
      </c>
      <c r="D35" s="1314">
        <v>0.45</v>
      </c>
      <c r="E35" s="828" t="s">
        <v>284</v>
      </c>
      <c r="F35" s="688" t="s">
        <v>94</v>
      </c>
      <c r="G35" s="688" t="s">
        <v>109</v>
      </c>
      <c r="H35" s="689" t="s">
        <v>150</v>
      </c>
      <c r="I35" s="690">
        <v>4</v>
      </c>
      <c r="J35" s="691">
        <v>16</v>
      </c>
      <c r="K35" s="532">
        <v>24</v>
      </c>
      <c r="L35" s="690">
        <v>24</v>
      </c>
      <c r="M35" s="690"/>
      <c r="N35" s="690">
        <v>4</v>
      </c>
      <c r="O35" s="690">
        <v>2</v>
      </c>
      <c r="P35" s="692"/>
      <c r="Q35" s="692"/>
      <c r="R35" s="690"/>
      <c r="S35" s="690"/>
      <c r="T35" s="690"/>
      <c r="U35" s="690">
        <v>2</v>
      </c>
      <c r="V35" s="693"/>
      <c r="W35" s="693"/>
      <c r="X35" s="693"/>
      <c r="Y35" s="688"/>
      <c r="Z35" s="688"/>
      <c r="AA35" s="688"/>
      <c r="AB35" s="694"/>
      <c r="AC35" s="103">
        <f>SUM(K35:AB35)</f>
        <v>56</v>
      </c>
    </row>
    <row r="36" spans="1:32" s="14" customFormat="1" ht="31.5" customHeight="1" x14ac:dyDescent="0.4">
      <c r="A36" s="1305"/>
      <c r="B36" s="1308"/>
      <c r="C36" s="1311"/>
      <c r="D36" s="1315"/>
      <c r="E36" s="729" t="s">
        <v>328</v>
      </c>
      <c r="F36" s="67" t="s">
        <v>94</v>
      </c>
      <c r="G36" s="67" t="s">
        <v>96</v>
      </c>
      <c r="H36" s="96" t="s">
        <v>237</v>
      </c>
      <c r="I36" s="74" t="s">
        <v>125</v>
      </c>
      <c r="J36" s="108">
        <v>18</v>
      </c>
      <c r="K36" s="75">
        <v>36</v>
      </c>
      <c r="L36" s="75">
        <v>18</v>
      </c>
      <c r="M36" s="75"/>
      <c r="N36" s="75"/>
      <c r="O36" s="75"/>
      <c r="P36" s="75"/>
      <c r="Q36" s="75"/>
      <c r="R36" s="75"/>
      <c r="S36" s="75"/>
      <c r="T36" s="75"/>
      <c r="U36" s="75">
        <v>2</v>
      </c>
      <c r="V36" s="695"/>
      <c r="W36" s="695"/>
      <c r="X36" s="695"/>
      <c r="Y36" s="72"/>
      <c r="Z36" s="72"/>
      <c r="AA36" s="72"/>
      <c r="AB36" s="412"/>
      <c r="AC36" s="83">
        <f>SUM(K36:AB36)</f>
        <v>56</v>
      </c>
    </row>
    <row r="37" spans="1:32" s="15" customFormat="1" ht="13.5" customHeight="1" thickBot="1" x14ac:dyDescent="0.4">
      <c r="A37" s="1305"/>
      <c r="B37" s="1308"/>
      <c r="C37" s="1312"/>
      <c r="D37" s="1315"/>
      <c r="E37" s="85" t="s">
        <v>41</v>
      </c>
      <c r="F37" s="86"/>
      <c r="G37" s="86"/>
      <c r="H37" s="86"/>
      <c r="I37" s="86"/>
      <c r="J37" s="87"/>
      <c r="K37" s="88">
        <f t="shared" ref="K37:AC37" si="3">SUM(K35:K36)</f>
        <v>60</v>
      </c>
      <c r="L37" s="88">
        <f t="shared" si="3"/>
        <v>42</v>
      </c>
      <c r="M37" s="88">
        <f t="shared" si="3"/>
        <v>0</v>
      </c>
      <c r="N37" s="88">
        <f t="shared" si="3"/>
        <v>4</v>
      </c>
      <c r="O37" s="88">
        <f t="shared" si="3"/>
        <v>2</v>
      </c>
      <c r="P37" s="88">
        <f t="shared" si="3"/>
        <v>0</v>
      </c>
      <c r="Q37" s="88">
        <f t="shared" si="3"/>
        <v>0</v>
      </c>
      <c r="R37" s="88">
        <f t="shared" si="3"/>
        <v>0</v>
      </c>
      <c r="S37" s="88">
        <f t="shared" si="3"/>
        <v>0</v>
      </c>
      <c r="T37" s="88">
        <f t="shared" si="3"/>
        <v>0</v>
      </c>
      <c r="U37" s="88">
        <f t="shared" si="3"/>
        <v>4</v>
      </c>
      <c r="V37" s="88">
        <f t="shared" si="3"/>
        <v>0</v>
      </c>
      <c r="W37" s="88">
        <f t="shared" si="3"/>
        <v>0</v>
      </c>
      <c r="X37" s="88">
        <f t="shared" si="3"/>
        <v>0</v>
      </c>
      <c r="Y37" s="88">
        <f t="shared" si="3"/>
        <v>0</v>
      </c>
      <c r="Z37" s="88">
        <f t="shared" si="3"/>
        <v>0</v>
      </c>
      <c r="AA37" s="88">
        <f t="shared" si="3"/>
        <v>0</v>
      </c>
      <c r="AB37" s="88">
        <f t="shared" si="3"/>
        <v>0</v>
      </c>
      <c r="AC37" s="88">
        <f t="shared" si="3"/>
        <v>112</v>
      </c>
      <c r="AD37" s="14"/>
      <c r="AE37" s="14"/>
      <c r="AF37" s="14"/>
    </row>
    <row r="38" spans="1:32" s="15" customFormat="1" ht="15" customHeight="1" x14ac:dyDescent="0.4">
      <c r="A38" s="1305"/>
      <c r="B38" s="1308"/>
      <c r="C38" s="1312"/>
      <c r="D38" s="1315"/>
      <c r="E38" s="66"/>
      <c r="F38" s="67"/>
      <c r="G38" s="73"/>
      <c r="H38" s="96"/>
      <c r="I38" s="76"/>
      <c r="J38" s="108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149">
        <f>SUM(K38:AB38)</f>
        <v>0</v>
      </c>
      <c r="AD38" s="14"/>
      <c r="AE38" s="14"/>
      <c r="AF38" s="14"/>
    </row>
    <row r="39" spans="1:32" s="15" customFormat="1" ht="13.5" customHeight="1" thickBot="1" x14ac:dyDescent="0.4">
      <c r="A39" s="1305"/>
      <c r="B39" s="1308"/>
      <c r="C39" s="1312"/>
      <c r="D39" s="1315"/>
      <c r="E39" s="113" t="s">
        <v>35</v>
      </c>
      <c r="F39" s="114"/>
      <c r="G39" s="114"/>
      <c r="H39" s="114"/>
      <c r="I39" s="114"/>
      <c r="J39" s="115"/>
      <c r="K39" s="116">
        <f>SUM(K38)</f>
        <v>0</v>
      </c>
      <c r="L39" s="116">
        <f t="shared" ref="L39:AB39" si="4">SUM(L38)</f>
        <v>0</v>
      </c>
      <c r="M39" s="116">
        <f t="shared" si="4"/>
        <v>0</v>
      </c>
      <c r="N39" s="116">
        <f t="shared" si="4"/>
        <v>0</v>
      </c>
      <c r="O39" s="116">
        <f t="shared" si="4"/>
        <v>0</v>
      </c>
      <c r="P39" s="116">
        <f t="shared" si="4"/>
        <v>0</v>
      </c>
      <c r="Q39" s="116">
        <f t="shared" si="4"/>
        <v>0</v>
      </c>
      <c r="R39" s="116">
        <f t="shared" si="4"/>
        <v>0</v>
      </c>
      <c r="S39" s="116">
        <f t="shared" si="4"/>
        <v>0</v>
      </c>
      <c r="T39" s="116">
        <f t="shared" si="4"/>
        <v>0</v>
      </c>
      <c r="U39" s="116">
        <f t="shared" si="4"/>
        <v>0</v>
      </c>
      <c r="V39" s="116">
        <f t="shared" si="4"/>
        <v>0</v>
      </c>
      <c r="W39" s="116">
        <f t="shared" si="4"/>
        <v>0</v>
      </c>
      <c r="X39" s="116">
        <f t="shared" si="4"/>
        <v>0</v>
      </c>
      <c r="Y39" s="116">
        <f t="shared" si="4"/>
        <v>0</v>
      </c>
      <c r="Z39" s="116">
        <f t="shared" si="4"/>
        <v>0</v>
      </c>
      <c r="AA39" s="116">
        <f t="shared" si="4"/>
        <v>0</v>
      </c>
      <c r="AB39" s="116">
        <f t="shared" si="4"/>
        <v>0</v>
      </c>
      <c r="AC39" s="117">
        <f>SUM(K39:AB39)</f>
        <v>0</v>
      </c>
      <c r="AD39" s="14"/>
      <c r="AE39" s="14"/>
      <c r="AF39" s="14"/>
    </row>
    <row r="40" spans="1:32" s="15" customFormat="1" ht="13.5" customHeight="1" x14ac:dyDescent="0.35">
      <c r="A40" s="1305"/>
      <c r="B40" s="1308"/>
      <c r="C40" s="1312"/>
      <c r="D40" s="1315"/>
      <c r="E40" s="36"/>
      <c r="F40" s="34"/>
      <c r="G40" s="34"/>
      <c r="H40" s="34"/>
      <c r="I40" s="34"/>
      <c r="J40" s="50"/>
      <c r="K40" s="51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52"/>
      <c r="AD40" s="14"/>
      <c r="AE40" s="14"/>
      <c r="AF40" s="14"/>
    </row>
    <row r="41" spans="1:32" s="15" customFormat="1" ht="13.5" customHeight="1" thickBot="1" x14ac:dyDescent="0.4">
      <c r="A41" s="1305"/>
      <c r="B41" s="1308"/>
      <c r="C41" s="1312"/>
      <c r="D41" s="1315"/>
      <c r="E41" s="24" t="s">
        <v>36</v>
      </c>
      <c r="F41" s="25"/>
      <c r="G41" s="25"/>
      <c r="H41" s="25"/>
      <c r="I41" s="25"/>
      <c r="J41" s="30"/>
      <c r="K41" s="82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106">
        <v>0</v>
      </c>
      <c r="AC41" s="22">
        <v>0</v>
      </c>
      <c r="AD41" s="14"/>
      <c r="AE41" s="14"/>
      <c r="AF41" s="14"/>
    </row>
    <row r="42" spans="1:32" s="15" customFormat="1" ht="13.5" customHeight="1" x14ac:dyDescent="0.35">
      <c r="A42" s="1305"/>
      <c r="B42" s="1308"/>
      <c r="C42" s="1312"/>
      <c r="D42" s="1315"/>
      <c r="E42" s="53" t="s">
        <v>34</v>
      </c>
      <c r="F42" s="16"/>
      <c r="G42" s="16" t="s">
        <v>37</v>
      </c>
      <c r="H42" s="16"/>
      <c r="I42" s="16"/>
      <c r="J42" s="54"/>
      <c r="K42" s="132">
        <v>0</v>
      </c>
      <c r="L42" s="133">
        <v>0</v>
      </c>
      <c r="M42" s="133">
        <v>0</v>
      </c>
      <c r="N42" s="133">
        <v>0</v>
      </c>
      <c r="O42" s="133">
        <v>0</v>
      </c>
      <c r="P42" s="133">
        <v>0</v>
      </c>
      <c r="Q42" s="133">
        <v>0</v>
      </c>
      <c r="R42" s="133">
        <v>0</v>
      </c>
      <c r="S42" s="133">
        <v>0</v>
      </c>
      <c r="T42" s="133">
        <v>0</v>
      </c>
      <c r="U42" s="133">
        <v>0</v>
      </c>
      <c r="V42" s="133">
        <v>0</v>
      </c>
      <c r="W42" s="133">
        <v>0</v>
      </c>
      <c r="X42" s="133">
        <v>0</v>
      </c>
      <c r="Y42" s="133">
        <v>0</v>
      </c>
      <c r="Z42" s="133">
        <v>0</v>
      </c>
      <c r="AA42" s="133">
        <v>0</v>
      </c>
      <c r="AB42" s="134">
        <v>0</v>
      </c>
      <c r="AC42" s="104">
        <v>0</v>
      </c>
      <c r="AD42" s="14"/>
      <c r="AE42" s="14"/>
      <c r="AF42" s="14"/>
    </row>
    <row r="43" spans="1:32" s="15" customFormat="1" ht="13.5" customHeight="1" x14ac:dyDescent="0.35">
      <c r="A43" s="1305"/>
      <c r="B43" s="1308"/>
      <c r="C43" s="1312"/>
      <c r="D43" s="1315"/>
      <c r="E43" s="55" t="s">
        <v>38</v>
      </c>
      <c r="F43" s="38"/>
      <c r="G43" s="38"/>
      <c r="H43" s="38"/>
      <c r="I43" s="38"/>
      <c r="J43" s="39"/>
      <c r="K43" s="26">
        <v>0</v>
      </c>
      <c r="L43" s="135">
        <v>0</v>
      </c>
      <c r="M43" s="135">
        <v>0</v>
      </c>
      <c r="N43" s="135">
        <v>0</v>
      </c>
      <c r="O43" s="135">
        <v>0</v>
      </c>
      <c r="P43" s="135">
        <v>0</v>
      </c>
      <c r="Q43" s="135">
        <v>0</v>
      </c>
      <c r="R43" s="135">
        <v>0</v>
      </c>
      <c r="S43" s="135">
        <v>0</v>
      </c>
      <c r="T43" s="135">
        <v>0</v>
      </c>
      <c r="U43" s="135">
        <v>0</v>
      </c>
      <c r="V43" s="135">
        <v>0</v>
      </c>
      <c r="W43" s="135">
        <v>0</v>
      </c>
      <c r="X43" s="135">
        <v>0</v>
      </c>
      <c r="Y43" s="135">
        <v>0</v>
      </c>
      <c r="Z43" s="135">
        <v>0</v>
      </c>
      <c r="AA43" s="135">
        <v>0</v>
      </c>
      <c r="AB43" s="136">
        <v>0</v>
      </c>
      <c r="AC43" s="31">
        <v>0</v>
      </c>
      <c r="AD43" s="14"/>
      <c r="AE43" s="14"/>
      <c r="AF43" s="14"/>
    </row>
    <row r="44" spans="1:32" s="15" customFormat="1" ht="13.5" customHeight="1" x14ac:dyDescent="0.35">
      <c r="A44" s="1305"/>
      <c r="B44" s="1308"/>
      <c r="C44" s="1312"/>
      <c r="D44" s="1315"/>
      <c r="E44" s="55" t="s">
        <v>42</v>
      </c>
      <c r="F44" s="38"/>
      <c r="G44" s="38"/>
      <c r="H44" s="38"/>
      <c r="I44" s="38"/>
      <c r="J44" s="39"/>
      <c r="K44" s="26">
        <v>0</v>
      </c>
      <c r="L44" s="135">
        <v>0</v>
      </c>
      <c r="M44" s="135">
        <v>0</v>
      </c>
      <c r="N44" s="135">
        <v>0</v>
      </c>
      <c r="O44" s="135">
        <v>0</v>
      </c>
      <c r="P44" s="135">
        <v>0</v>
      </c>
      <c r="Q44" s="135">
        <v>0</v>
      </c>
      <c r="R44" s="135">
        <v>0</v>
      </c>
      <c r="S44" s="135">
        <v>0</v>
      </c>
      <c r="T44" s="135">
        <v>0</v>
      </c>
      <c r="U44" s="135">
        <v>0</v>
      </c>
      <c r="V44" s="135">
        <v>0</v>
      </c>
      <c r="W44" s="135">
        <v>0</v>
      </c>
      <c r="X44" s="135">
        <v>0</v>
      </c>
      <c r="Y44" s="135">
        <v>0</v>
      </c>
      <c r="Z44" s="135">
        <v>0</v>
      </c>
      <c r="AA44" s="135">
        <v>0</v>
      </c>
      <c r="AB44" s="136">
        <v>0</v>
      </c>
      <c r="AC44" s="31">
        <v>0</v>
      </c>
      <c r="AD44" s="14"/>
      <c r="AE44" s="14"/>
      <c r="AF44" s="14"/>
    </row>
    <row r="45" spans="1:32" s="15" customFormat="1" ht="13.5" customHeight="1" thickBot="1" x14ac:dyDescent="0.4">
      <c r="A45" s="1305"/>
      <c r="B45" s="1308"/>
      <c r="C45" s="1312"/>
      <c r="D45" s="1315"/>
      <c r="E45" s="56" t="s">
        <v>39</v>
      </c>
      <c r="F45" s="19"/>
      <c r="G45" s="19"/>
      <c r="H45" s="19"/>
      <c r="I45" s="19"/>
      <c r="J45" s="49"/>
      <c r="K45" s="26">
        <v>0</v>
      </c>
      <c r="L45" s="135">
        <v>0</v>
      </c>
      <c r="M45" s="135">
        <v>0</v>
      </c>
      <c r="N45" s="135">
        <v>0</v>
      </c>
      <c r="O45" s="135">
        <v>0</v>
      </c>
      <c r="P45" s="135">
        <v>0</v>
      </c>
      <c r="Q45" s="135">
        <v>0</v>
      </c>
      <c r="R45" s="135">
        <v>0</v>
      </c>
      <c r="S45" s="135">
        <v>0</v>
      </c>
      <c r="T45" s="135">
        <v>0</v>
      </c>
      <c r="U45" s="135">
        <v>0</v>
      </c>
      <c r="V45" s="135">
        <v>0</v>
      </c>
      <c r="W45" s="135">
        <v>0</v>
      </c>
      <c r="X45" s="135">
        <v>0</v>
      </c>
      <c r="Y45" s="135">
        <v>0</v>
      </c>
      <c r="Z45" s="135">
        <v>0</v>
      </c>
      <c r="AA45" s="135">
        <v>0</v>
      </c>
      <c r="AB45" s="136">
        <v>0</v>
      </c>
      <c r="AC45" s="31">
        <v>0</v>
      </c>
      <c r="AD45" s="14"/>
      <c r="AE45" s="14"/>
      <c r="AF45" s="14"/>
    </row>
    <row r="46" spans="1:32" s="15" customFormat="1" ht="13.5" customHeight="1" thickBot="1" x14ac:dyDescent="0.4">
      <c r="A46" s="1305"/>
      <c r="B46" s="1308"/>
      <c r="C46" s="1312"/>
      <c r="D46" s="1315"/>
      <c r="E46" s="79" t="s">
        <v>43</v>
      </c>
      <c r="F46" s="80"/>
      <c r="G46" s="80"/>
      <c r="H46" s="80"/>
      <c r="I46" s="80"/>
      <c r="J46" s="89"/>
      <c r="K46" s="90">
        <f>K37</f>
        <v>60</v>
      </c>
      <c r="L46" s="302">
        <f t="shared" ref="L46:AC46" si="5">L37</f>
        <v>42</v>
      </c>
      <c r="M46" s="302">
        <f t="shared" si="5"/>
        <v>0</v>
      </c>
      <c r="N46" s="302">
        <f t="shared" si="5"/>
        <v>4</v>
      </c>
      <c r="O46" s="302">
        <f t="shared" si="5"/>
        <v>2</v>
      </c>
      <c r="P46" s="302">
        <f t="shared" si="5"/>
        <v>0</v>
      </c>
      <c r="Q46" s="302">
        <f t="shared" si="5"/>
        <v>0</v>
      </c>
      <c r="R46" s="302">
        <f t="shared" si="5"/>
        <v>0</v>
      </c>
      <c r="S46" s="302">
        <f t="shared" si="5"/>
        <v>0</v>
      </c>
      <c r="T46" s="302">
        <f t="shared" si="5"/>
        <v>0</v>
      </c>
      <c r="U46" s="302">
        <f t="shared" si="5"/>
        <v>4</v>
      </c>
      <c r="V46" s="302">
        <f t="shared" si="5"/>
        <v>0</v>
      </c>
      <c r="W46" s="302">
        <f t="shared" si="5"/>
        <v>0</v>
      </c>
      <c r="X46" s="302">
        <f t="shared" si="5"/>
        <v>0</v>
      </c>
      <c r="Y46" s="302">
        <f t="shared" si="5"/>
        <v>0</v>
      </c>
      <c r="Z46" s="302">
        <f t="shared" si="5"/>
        <v>0</v>
      </c>
      <c r="AA46" s="302">
        <f t="shared" si="5"/>
        <v>0</v>
      </c>
      <c r="AB46" s="302">
        <f t="shared" si="5"/>
        <v>0</v>
      </c>
      <c r="AC46" s="302">
        <f t="shared" si="5"/>
        <v>112</v>
      </c>
      <c r="AD46" s="14"/>
      <c r="AE46" s="14"/>
      <c r="AF46" s="14"/>
    </row>
    <row r="47" spans="1:32" s="15" customFormat="1" ht="13.5" customHeight="1" thickBot="1" x14ac:dyDescent="0.4">
      <c r="A47" s="1305"/>
      <c r="B47" s="1308"/>
      <c r="C47" s="1312"/>
      <c r="D47" s="1315"/>
      <c r="E47" s="41"/>
      <c r="F47" s="42"/>
      <c r="G47" s="42"/>
      <c r="H47" s="42"/>
      <c r="I47" s="42"/>
      <c r="J47" s="57"/>
      <c r="K47" s="43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44"/>
      <c r="AD47" s="14"/>
      <c r="AE47" s="14"/>
      <c r="AF47" s="14"/>
    </row>
    <row r="48" spans="1:32" s="15" customFormat="1" ht="19.5" customHeight="1" thickBot="1" x14ac:dyDescent="0.4">
      <c r="A48" s="1306"/>
      <c r="B48" s="1309"/>
      <c r="C48" s="1313"/>
      <c r="D48" s="1316"/>
      <c r="E48" s="91" t="s">
        <v>44</v>
      </c>
      <c r="F48" s="92"/>
      <c r="G48" s="92"/>
      <c r="H48" s="92"/>
      <c r="I48" s="93"/>
      <c r="J48" s="94"/>
      <c r="K48" s="81">
        <f t="shared" ref="K48:AC48" si="6">K20+K46</f>
        <v>104</v>
      </c>
      <c r="L48" s="81">
        <f t="shared" si="6"/>
        <v>76</v>
      </c>
      <c r="M48" s="81">
        <f t="shared" si="6"/>
        <v>0</v>
      </c>
      <c r="N48" s="81">
        <f t="shared" si="6"/>
        <v>5</v>
      </c>
      <c r="O48" s="81">
        <f t="shared" si="6"/>
        <v>2.5</v>
      </c>
      <c r="P48" s="81">
        <f t="shared" si="6"/>
        <v>0</v>
      </c>
      <c r="Q48" s="81">
        <f t="shared" si="6"/>
        <v>0</v>
      </c>
      <c r="R48" s="81">
        <f t="shared" si="6"/>
        <v>0</v>
      </c>
      <c r="S48" s="81">
        <f t="shared" si="6"/>
        <v>0</v>
      </c>
      <c r="T48" s="81">
        <f t="shared" si="6"/>
        <v>0</v>
      </c>
      <c r="U48" s="81">
        <f t="shared" si="6"/>
        <v>7</v>
      </c>
      <c r="V48" s="81">
        <f t="shared" si="6"/>
        <v>0</v>
      </c>
      <c r="W48" s="81">
        <f t="shared" si="6"/>
        <v>0</v>
      </c>
      <c r="X48" s="81">
        <f t="shared" si="6"/>
        <v>0</v>
      </c>
      <c r="Y48" s="81">
        <f t="shared" si="6"/>
        <v>0</v>
      </c>
      <c r="Z48" s="81">
        <f t="shared" si="6"/>
        <v>0</v>
      </c>
      <c r="AA48" s="81">
        <f t="shared" si="6"/>
        <v>0</v>
      </c>
      <c r="AB48" s="81">
        <f t="shared" si="6"/>
        <v>0</v>
      </c>
      <c r="AC48" s="987">
        <f t="shared" si="6"/>
        <v>194.5</v>
      </c>
      <c r="AD48" s="156"/>
      <c r="AE48" s="14"/>
      <c r="AF48" s="156"/>
    </row>
    <row r="50" spans="1:32" s="62" customFormat="1" ht="13.9" x14ac:dyDescent="0.4">
      <c r="A50" s="1317" t="s">
        <v>347</v>
      </c>
      <c r="B50" s="1317"/>
      <c r="C50" s="1317"/>
      <c r="D50" s="1317"/>
      <c r="E50" s="1317"/>
      <c r="F50" s="1317"/>
      <c r="G50" s="1317"/>
      <c r="H50" s="1317"/>
      <c r="I50" s="1317"/>
      <c r="J50" s="1317"/>
      <c r="K50" s="1317"/>
      <c r="L50" s="1317"/>
      <c r="M50" s="1317"/>
      <c r="N50" s="1317"/>
      <c r="O50" s="1317"/>
      <c r="P50" s="1317"/>
      <c r="Q50" s="1317"/>
      <c r="R50" s="1317"/>
      <c r="S50" s="1317"/>
      <c r="T50" s="1317"/>
      <c r="U50" s="1317"/>
      <c r="V50" s="1317"/>
      <c r="W50" s="1317"/>
      <c r="X50" s="1317"/>
      <c r="Y50" s="1317"/>
      <c r="Z50" s="1317"/>
      <c r="AA50" s="1317"/>
      <c r="AB50" s="1317"/>
      <c r="AC50" s="1317"/>
      <c r="AD50" s="61"/>
      <c r="AE50" s="61"/>
      <c r="AF50" s="61"/>
    </row>
    <row r="51" spans="1:32" s="62" customFormat="1" ht="13.9" x14ac:dyDescent="0.4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1"/>
      <c r="AE51" s="61"/>
      <c r="AF51" s="61"/>
    </row>
    <row r="52" spans="1:32" s="62" customFormat="1" ht="13.9" x14ac:dyDescent="0.4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1300" t="s">
        <v>353</v>
      </c>
      <c r="R52" s="1300"/>
      <c r="S52" s="1300"/>
      <c r="T52" s="1300"/>
      <c r="U52" s="1300"/>
      <c r="V52" s="1300"/>
      <c r="W52" s="1300"/>
      <c r="X52" s="1300"/>
      <c r="Y52" s="1300"/>
      <c r="Z52" s="1300"/>
      <c r="AA52" s="1300"/>
      <c r="AB52" s="1300"/>
      <c r="AC52" s="1300"/>
      <c r="AD52" s="61"/>
      <c r="AE52" s="61"/>
      <c r="AF52" s="61"/>
    </row>
    <row r="53" spans="1:32" s="62" customFormat="1" ht="13.9" x14ac:dyDescent="0.4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3"/>
      <c r="S53" s="63"/>
      <c r="T53" s="63"/>
      <c r="U53" s="63"/>
      <c r="V53" s="63"/>
      <c r="W53" s="3" t="s">
        <v>2</v>
      </c>
      <c r="X53" s="3"/>
      <c r="Y53" s="3"/>
      <c r="Z53" s="63"/>
      <c r="AA53" s="63"/>
      <c r="AB53" s="63"/>
      <c r="AC53" s="60"/>
      <c r="AD53" s="61"/>
      <c r="AE53" s="61"/>
      <c r="AF53" s="61"/>
    </row>
    <row r="54" spans="1:32" s="62" customFormat="1" ht="13.9" x14ac:dyDescent="0.4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4"/>
      <c r="S54" s="64"/>
      <c r="T54" s="1220" t="s">
        <v>5</v>
      </c>
      <c r="U54" s="1220"/>
      <c r="V54" s="1220"/>
      <c r="W54" s="1220"/>
      <c r="X54" s="1220"/>
      <c r="Y54" s="1220"/>
      <c r="Z54" s="1220"/>
      <c r="AA54" s="2"/>
      <c r="AB54" s="64"/>
      <c r="AC54" s="60"/>
      <c r="AD54" s="61"/>
      <c r="AE54" s="61"/>
      <c r="AF54" s="61"/>
    </row>
    <row r="55" spans="1:32" s="62" customFormat="1" ht="13.9" x14ac:dyDescent="0.4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0"/>
      <c r="AD55" s="61"/>
      <c r="AE55" s="61"/>
      <c r="AF55" s="61"/>
    </row>
    <row r="56" spans="1:32" s="62" customFormat="1" ht="13.9" x14ac:dyDescent="0.4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95" t="s">
        <v>58</v>
      </c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61"/>
      <c r="AE56" s="61"/>
      <c r="AF56" s="61"/>
    </row>
    <row r="57" spans="1:32" s="62" customFormat="1" ht="13.9" x14ac:dyDescent="0.4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5"/>
      <c r="S57" s="65"/>
      <c r="T57" s="65"/>
      <c r="U57" s="65"/>
      <c r="V57" s="1241" t="s">
        <v>2</v>
      </c>
      <c r="W57" s="1241"/>
      <c r="X57" s="1241"/>
      <c r="Y57" s="1241"/>
      <c r="Z57" s="65"/>
      <c r="AA57" s="65"/>
      <c r="AB57" s="65"/>
      <c r="AC57" s="60"/>
      <c r="AD57" s="61"/>
      <c r="AE57" s="61"/>
      <c r="AF57" s="61"/>
    </row>
    <row r="58" spans="1:32" s="62" customFormat="1" ht="13.9" x14ac:dyDescent="0.4">
      <c r="R58" s="6"/>
      <c r="S58"/>
      <c r="T58" s="61" t="s">
        <v>5</v>
      </c>
      <c r="U58" s="61"/>
      <c r="V58" s="61"/>
      <c r="W58" s="61"/>
      <c r="X58" s="61"/>
      <c r="Y58" s="61"/>
      <c r="Z58" s="61"/>
      <c r="AA58" s="61"/>
      <c r="AB58" s="6"/>
      <c r="AD58" s="61"/>
      <c r="AE58" s="61"/>
      <c r="AF58" s="61"/>
    </row>
    <row r="59" spans="1:32" x14ac:dyDescent="0.35">
      <c r="K59" s="151">
        <f t="shared" ref="K59:AC59" si="7">K12+K37</f>
        <v>100</v>
      </c>
      <c r="L59" s="151">
        <f t="shared" si="7"/>
        <v>74</v>
      </c>
      <c r="M59" s="151">
        <f t="shared" si="7"/>
        <v>0</v>
      </c>
      <c r="N59" s="151">
        <f t="shared" si="7"/>
        <v>4</v>
      </c>
      <c r="O59" s="151">
        <f t="shared" si="7"/>
        <v>2</v>
      </c>
      <c r="P59" s="151">
        <f t="shared" si="7"/>
        <v>0</v>
      </c>
      <c r="Q59" s="151">
        <f t="shared" si="7"/>
        <v>0</v>
      </c>
      <c r="R59" s="151">
        <f t="shared" si="7"/>
        <v>0</v>
      </c>
      <c r="S59" s="151">
        <f t="shared" si="7"/>
        <v>0</v>
      </c>
      <c r="T59" s="151">
        <f t="shared" si="7"/>
        <v>0</v>
      </c>
      <c r="U59" s="151">
        <f t="shared" si="7"/>
        <v>6</v>
      </c>
      <c r="V59" s="151">
        <f t="shared" si="7"/>
        <v>0</v>
      </c>
      <c r="W59" s="151">
        <f t="shared" si="7"/>
        <v>0</v>
      </c>
      <c r="X59" s="151">
        <f t="shared" si="7"/>
        <v>0</v>
      </c>
      <c r="Y59" s="151">
        <f t="shared" si="7"/>
        <v>0</v>
      </c>
      <c r="Z59" s="151">
        <f t="shared" si="7"/>
        <v>0</v>
      </c>
      <c r="AA59" s="151">
        <f t="shared" si="7"/>
        <v>0</v>
      </c>
      <c r="AB59" s="151">
        <f t="shared" si="7"/>
        <v>0</v>
      </c>
      <c r="AC59" s="151">
        <f t="shared" si="7"/>
        <v>186</v>
      </c>
    </row>
  </sheetData>
  <mergeCells count="47">
    <mergeCell ref="A8:AC8"/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  <mergeCell ref="F32:F33"/>
    <mergeCell ref="A9:A20"/>
    <mergeCell ref="B9:B20"/>
    <mergeCell ref="C9:C20"/>
    <mergeCell ref="D9:D20"/>
    <mergeCell ref="A21:AC21"/>
    <mergeCell ref="A22:AC22"/>
    <mergeCell ref="A32:A33"/>
    <mergeCell ref="B32:B33"/>
    <mergeCell ref="C32:C33"/>
    <mergeCell ref="D32:D33"/>
    <mergeCell ref="E32:E33"/>
    <mergeCell ref="AC32:AC33"/>
    <mergeCell ref="O23:AC23"/>
    <mergeCell ref="T25:Z25"/>
    <mergeCell ref="V28:Y28"/>
    <mergeCell ref="U29:Z29"/>
    <mergeCell ref="G32:G33"/>
    <mergeCell ref="H32:H33"/>
    <mergeCell ref="I32:I33"/>
    <mergeCell ref="J32:J33"/>
    <mergeCell ref="K32:AB32"/>
    <mergeCell ref="Q52:AC52"/>
    <mergeCell ref="T54:Z54"/>
    <mergeCell ref="V57:Y57"/>
    <mergeCell ref="A34:AC34"/>
    <mergeCell ref="A35:A48"/>
    <mergeCell ref="B35:B48"/>
    <mergeCell ref="C35:C48"/>
    <mergeCell ref="D35:D48"/>
    <mergeCell ref="A50:AC50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3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AG53"/>
  <sheetViews>
    <sheetView view="pageBreakPreview" topLeftCell="A32" zoomScaleNormal="100" zoomScaleSheetLayoutView="100" workbookViewId="0">
      <selection activeCell="G22" sqref="G22"/>
    </sheetView>
  </sheetViews>
  <sheetFormatPr defaultColWidth="9.1328125" defaultRowHeight="12.75" x14ac:dyDescent="0.35"/>
  <cols>
    <col min="1" max="1" width="4.1328125" style="1" customWidth="1"/>
    <col min="2" max="2" width="15.86328125" style="1" customWidth="1"/>
    <col min="3" max="3" width="10.73046875" style="1" customWidth="1"/>
    <col min="4" max="4" width="4.86328125" style="1" customWidth="1"/>
    <col min="5" max="5" width="30.5976562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4.59765625" style="1" customWidth="1"/>
    <col min="14" max="14" width="4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186" t="s">
        <v>79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  <c r="M3" s="1186"/>
      <c r="N3" s="1186"/>
      <c r="O3" s="1186"/>
      <c r="P3" s="1186"/>
      <c r="Q3" s="1186"/>
      <c r="R3" s="1186"/>
      <c r="S3" s="1186"/>
      <c r="T3" s="1186"/>
      <c r="U3" s="1186"/>
      <c r="V3" s="1186"/>
      <c r="W3" s="1186"/>
      <c r="X3" s="1186"/>
      <c r="Y3" s="1186"/>
      <c r="Z3" s="1186"/>
      <c r="AA3" s="1186"/>
      <c r="AB3" s="1186"/>
      <c r="AC3" s="1186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186" t="s">
        <v>296</v>
      </c>
      <c r="H4" s="1186"/>
      <c r="I4" s="1186"/>
      <c r="J4" s="1186"/>
      <c r="K4" s="1186"/>
      <c r="L4" s="1186"/>
      <c r="M4" s="1186"/>
      <c r="N4" s="1186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45">
      <c r="A6" s="1188" t="s">
        <v>9</v>
      </c>
      <c r="B6" s="1190" t="s">
        <v>10</v>
      </c>
      <c r="C6" s="1190" t="s">
        <v>11</v>
      </c>
      <c r="D6" s="1192" t="s">
        <v>12</v>
      </c>
      <c r="E6" s="1194" t="s">
        <v>8</v>
      </c>
      <c r="F6" s="1196" t="s">
        <v>0</v>
      </c>
      <c r="G6" s="1198" t="s">
        <v>3</v>
      </c>
      <c r="H6" s="1200" t="s">
        <v>13</v>
      </c>
      <c r="I6" s="1196" t="s">
        <v>1</v>
      </c>
      <c r="J6" s="1202" t="s">
        <v>14</v>
      </c>
      <c r="K6" s="1204" t="s">
        <v>15</v>
      </c>
      <c r="L6" s="1205"/>
      <c r="M6" s="1205"/>
      <c r="N6" s="1205"/>
      <c r="O6" s="1205"/>
      <c r="P6" s="1205"/>
      <c r="Q6" s="1205"/>
      <c r="R6" s="1205"/>
      <c r="S6" s="1205"/>
      <c r="T6" s="1205"/>
      <c r="U6" s="1205"/>
      <c r="V6" s="1205"/>
      <c r="W6" s="1205"/>
      <c r="X6" s="1205"/>
      <c r="Y6" s="1205"/>
      <c r="Z6" s="1205"/>
      <c r="AA6" s="1205"/>
      <c r="AB6" s="1205"/>
      <c r="AC6" s="1218" t="s">
        <v>16</v>
      </c>
      <c r="AD6" s="9"/>
      <c r="AE6" s="9"/>
      <c r="AF6" s="9"/>
    </row>
    <row r="7" spans="1:32" s="12" customFormat="1" ht="116.25" customHeight="1" thickBot="1" x14ac:dyDescent="0.35">
      <c r="A7" s="1189"/>
      <c r="B7" s="1191"/>
      <c r="C7" s="1191"/>
      <c r="D7" s="1193"/>
      <c r="E7" s="1195"/>
      <c r="F7" s="1197"/>
      <c r="G7" s="1199"/>
      <c r="H7" s="1201"/>
      <c r="I7" s="1197"/>
      <c r="J7" s="1203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88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19"/>
    </row>
    <row r="8" spans="1:32" s="14" customFormat="1" ht="13.5" customHeight="1" x14ac:dyDescent="0.35">
      <c r="A8" s="1222" t="s">
        <v>33</v>
      </c>
      <c r="B8" s="1223"/>
      <c r="C8" s="1223"/>
      <c r="D8" s="1223"/>
      <c r="E8" s="1223"/>
      <c r="F8" s="1223"/>
      <c r="G8" s="1223"/>
      <c r="H8" s="1223"/>
      <c r="I8" s="1223"/>
      <c r="J8" s="1223"/>
      <c r="K8" s="1223"/>
      <c r="L8" s="1223"/>
      <c r="M8" s="1223"/>
      <c r="N8" s="1223"/>
      <c r="O8" s="1223"/>
      <c r="P8" s="1223"/>
      <c r="Q8" s="1223"/>
      <c r="R8" s="1223"/>
      <c r="S8" s="1223"/>
      <c r="T8" s="1223"/>
      <c r="U8" s="1223"/>
      <c r="V8" s="1223"/>
      <c r="W8" s="1223"/>
      <c r="X8" s="1223"/>
      <c r="Y8" s="1223"/>
      <c r="Z8" s="1223"/>
      <c r="AA8" s="1223"/>
      <c r="AB8" s="1223"/>
      <c r="AC8" s="1224"/>
    </row>
    <row r="9" spans="1:32" s="14" customFormat="1" ht="22.5" customHeight="1" x14ac:dyDescent="0.4">
      <c r="A9" s="1228">
        <v>19</v>
      </c>
      <c r="B9" s="1226" t="s">
        <v>343</v>
      </c>
      <c r="C9" s="1231" t="s">
        <v>335</v>
      </c>
      <c r="D9" s="1271">
        <v>0.5</v>
      </c>
      <c r="E9" s="408"/>
      <c r="F9" s="74"/>
      <c r="G9" s="74"/>
      <c r="H9" s="96"/>
      <c r="I9" s="74"/>
      <c r="J9" s="259"/>
      <c r="K9" s="323"/>
      <c r="L9" s="323"/>
      <c r="M9" s="323"/>
      <c r="N9" s="323"/>
      <c r="O9" s="323"/>
      <c r="P9" s="323"/>
      <c r="Q9" s="323"/>
      <c r="R9" s="323"/>
      <c r="S9" s="323"/>
      <c r="T9" s="323"/>
      <c r="U9" s="323"/>
      <c r="V9" s="323"/>
      <c r="W9" s="323"/>
      <c r="X9" s="323"/>
      <c r="Y9" s="323"/>
      <c r="Z9" s="323"/>
      <c r="AA9" s="323"/>
      <c r="AB9" s="468"/>
      <c r="AC9" s="469">
        <f>SUM(K9:AB9)</f>
        <v>0</v>
      </c>
    </row>
    <row r="10" spans="1:32" s="14" customFormat="1" ht="16.5" customHeight="1" x14ac:dyDescent="0.4">
      <c r="A10" s="1229"/>
      <c r="B10" s="1213"/>
      <c r="C10" s="1232"/>
      <c r="D10" s="1270"/>
      <c r="E10" s="728"/>
      <c r="F10" s="299"/>
      <c r="G10" s="299"/>
      <c r="H10" s="96"/>
      <c r="I10" s="144"/>
      <c r="J10" s="437"/>
      <c r="K10" s="150"/>
      <c r="L10" s="150"/>
      <c r="M10" s="150"/>
      <c r="N10" s="150"/>
      <c r="O10" s="150"/>
      <c r="P10" s="247"/>
      <c r="Q10" s="150"/>
      <c r="R10" s="157"/>
      <c r="S10" s="157"/>
      <c r="T10" s="157"/>
      <c r="U10" s="157"/>
      <c r="V10" s="461"/>
      <c r="W10" s="461"/>
      <c r="X10" s="461"/>
      <c r="Y10" s="461"/>
      <c r="Z10" s="461"/>
      <c r="AA10" s="461"/>
      <c r="AB10" s="462"/>
      <c r="AC10" s="469">
        <f>SUM(K10:AB10)</f>
        <v>0</v>
      </c>
    </row>
    <row r="11" spans="1:32" s="14" customFormat="1" ht="13.5" customHeight="1" x14ac:dyDescent="0.35">
      <c r="A11" s="1229"/>
      <c r="B11" s="1213"/>
      <c r="C11" s="1232"/>
      <c r="D11" s="1270"/>
      <c r="E11" s="329" t="s">
        <v>41</v>
      </c>
      <c r="F11" s="331"/>
      <c r="G11" s="332"/>
      <c r="H11" s="331"/>
      <c r="I11" s="331"/>
      <c r="J11" s="350"/>
      <c r="K11" s="333">
        <f>SUM(K9:K10)</f>
        <v>0</v>
      </c>
      <c r="L11" s="333">
        <f t="shared" ref="L11:AC11" si="0">SUM(L9:L10)</f>
        <v>0</v>
      </c>
      <c r="M11" s="333">
        <f t="shared" si="0"/>
        <v>0</v>
      </c>
      <c r="N11" s="333">
        <f t="shared" si="0"/>
        <v>0</v>
      </c>
      <c r="O11" s="333">
        <f t="shared" si="0"/>
        <v>0</v>
      </c>
      <c r="P11" s="333">
        <f t="shared" si="0"/>
        <v>0</v>
      </c>
      <c r="Q11" s="333">
        <f t="shared" si="0"/>
        <v>0</v>
      </c>
      <c r="R11" s="333">
        <f t="shared" si="0"/>
        <v>0</v>
      </c>
      <c r="S11" s="333">
        <f t="shared" si="0"/>
        <v>0</v>
      </c>
      <c r="T11" s="333">
        <f t="shared" si="0"/>
        <v>0</v>
      </c>
      <c r="U11" s="333">
        <f t="shared" si="0"/>
        <v>0</v>
      </c>
      <c r="V11" s="333">
        <f t="shared" si="0"/>
        <v>0</v>
      </c>
      <c r="W11" s="333">
        <f t="shared" si="0"/>
        <v>0</v>
      </c>
      <c r="X11" s="333">
        <f t="shared" si="0"/>
        <v>0</v>
      </c>
      <c r="Y11" s="333">
        <f t="shared" si="0"/>
        <v>0</v>
      </c>
      <c r="Z11" s="333">
        <f t="shared" si="0"/>
        <v>0</v>
      </c>
      <c r="AA11" s="333">
        <f t="shared" si="0"/>
        <v>0</v>
      </c>
      <c r="AB11" s="333">
        <f t="shared" si="0"/>
        <v>0</v>
      </c>
      <c r="AC11" s="333">
        <f t="shared" si="0"/>
        <v>0</v>
      </c>
    </row>
    <row r="12" spans="1:32" s="14" customFormat="1" ht="13.5" customHeight="1" x14ac:dyDescent="0.4">
      <c r="A12" s="1228"/>
      <c r="B12" s="1213"/>
      <c r="C12" s="1231"/>
      <c r="D12" s="1271"/>
      <c r="E12" s="66"/>
      <c r="F12" s="67"/>
      <c r="G12" s="131"/>
      <c r="H12" s="96"/>
      <c r="I12" s="96"/>
      <c r="J12" s="232"/>
      <c r="K12" s="72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71"/>
      <c r="AC12" s="429">
        <f>SUM(K12:AB12)</f>
        <v>0</v>
      </c>
    </row>
    <row r="13" spans="1:32" s="14" customFormat="1" ht="13.5" customHeight="1" thickBot="1" x14ac:dyDescent="0.4">
      <c r="A13" s="1225"/>
      <c r="B13" s="1213"/>
      <c r="C13" s="1234"/>
      <c r="D13" s="1271"/>
      <c r="E13" s="155" t="s">
        <v>35</v>
      </c>
      <c r="F13" s="153"/>
      <c r="G13" s="153"/>
      <c r="H13" s="153"/>
      <c r="I13" s="153"/>
      <c r="J13" s="215"/>
      <c r="K13" s="154">
        <f t="shared" ref="K13:AC13" si="1">SUM(K12)</f>
        <v>0</v>
      </c>
      <c r="L13" s="154">
        <f t="shared" si="1"/>
        <v>0</v>
      </c>
      <c r="M13" s="154">
        <f t="shared" si="1"/>
        <v>0</v>
      </c>
      <c r="N13" s="154">
        <f t="shared" si="1"/>
        <v>0</v>
      </c>
      <c r="O13" s="154">
        <f t="shared" si="1"/>
        <v>0</v>
      </c>
      <c r="P13" s="154">
        <f t="shared" si="1"/>
        <v>0</v>
      </c>
      <c r="Q13" s="154">
        <f t="shared" si="1"/>
        <v>0</v>
      </c>
      <c r="R13" s="154">
        <f t="shared" si="1"/>
        <v>0</v>
      </c>
      <c r="S13" s="154">
        <f t="shared" si="1"/>
        <v>0</v>
      </c>
      <c r="T13" s="154">
        <f t="shared" si="1"/>
        <v>0</v>
      </c>
      <c r="U13" s="154">
        <f t="shared" si="1"/>
        <v>0</v>
      </c>
      <c r="V13" s="154">
        <f t="shared" si="1"/>
        <v>0</v>
      </c>
      <c r="W13" s="154">
        <f t="shared" si="1"/>
        <v>0</v>
      </c>
      <c r="X13" s="154">
        <f t="shared" si="1"/>
        <v>0</v>
      </c>
      <c r="Y13" s="154">
        <f t="shared" si="1"/>
        <v>0</v>
      </c>
      <c r="Z13" s="154">
        <f t="shared" si="1"/>
        <v>0</v>
      </c>
      <c r="AA13" s="154">
        <f t="shared" si="1"/>
        <v>0</v>
      </c>
      <c r="AB13" s="383">
        <f t="shared" si="1"/>
        <v>0</v>
      </c>
      <c r="AC13" s="154">
        <f t="shared" si="1"/>
        <v>0</v>
      </c>
    </row>
    <row r="14" spans="1:32" s="14" customFormat="1" ht="13.5" customHeight="1" x14ac:dyDescent="0.35">
      <c r="A14" s="1225"/>
      <c r="B14" s="1213"/>
      <c r="C14" s="1234"/>
      <c r="D14" s="1271"/>
      <c r="E14" s="216"/>
      <c r="F14" s="45" t="s">
        <v>7</v>
      </c>
      <c r="G14" s="45"/>
      <c r="H14" s="45"/>
      <c r="I14" s="45"/>
      <c r="J14" s="217"/>
      <c r="K14" s="218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20"/>
      <c r="AC14" s="465"/>
    </row>
    <row r="15" spans="1:32" s="14" customFormat="1" ht="13.5" customHeight="1" thickBot="1" x14ac:dyDescent="0.4">
      <c r="A15" s="1225"/>
      <c r="B15" s="1213"/>
      <c r="C15" s="1234"/>
      <c r="D15" s="1271"/>
      <c r="E15" s="166" t="s">
        <v>36</v>
      </c>
      <c r="F15" s="146"/>
      <c r="G15" s="146"/>
      <c r="H15" s="146"/>
      <c r="I15" s="146"/>
      <c r="J15" s="221"/>
      <c r="K15" s="168">
        <v>0</v>
      </c>
      <c r="L15" s="162">
        <v>0</v>
      </c>
      <c r="M15" s="162">
        <v>0</v>
      </c>
      <c r="N15" s="162">
        <v>0</v>
      </c>
      <c r="O15" s="162">
        <v>0</v>
      </c>
      <c r="P15" s="162">
        <v>0</v>
      </c>
      <c r="Q15" s="162">
        <v>0</v>
      </c>
      <c r="R15" s="162">
        <v>0</v>
      </c>
      <c r="S15" s="162">
        <v>0</v>
      </c>
      <c r="T15" s="162">
        <v>0</v>
      </c>
      <c r="U15" s="162">
        <v>0</v>
      </c>
      <c r="V15" s="162">
        <v>0</v>
      </c>
      <c r="W15" s="162">
        <v>0</v>
      </c>
      <c r="X15" s="162">
        <v>0</v>
      </c>
      <c r="Y15" s="162">
        <v>0</v>
      </c>
      <c r="Z15" s="162">
        <v>0</v>
      </c>
      <c r="AA15" s="162">
        <v>0</v>
      </c>
      <c r="AB15" s="169">
        <v>0</v>
      </c>
      <c r="AC15" s="100">
        <v>0</v>
      </c>
    </row>
    <row r="16" spans="1:32" s="14" customFormat="1" ht="13.5" customHeight="1" x14ac:dyDescent="0.35">
      <c r="A16" s="1225"/>
      <c r="B16" s="1213"/>
      <c r="C16" s="1234"/>
      <c r="D16" s="1271"/>
      <c r="E16" s="222" t="s">
        <v>34</v>
      </c>
      <c r="F16" s="45"/>
      <c r="G16" s="45" t="s">
        <v>37</v>
      </c>
      <c r="H16" s="45"/>
      <c r="I16" s="45"/>
      <c r="J16" s="223"/>
      <c r="K16" s="224">
        <v>0</v>
      </c>
      <c r="L16" s="224">
        <v>0</v>
      </c>
      <c r="M16" s="224">
        <v>0</v>
      </c>
      <c r="N16" s="224">
        <v>0</v>
      </c>
      <c r="O16" s="224">
        <v>0</v>
      </c>
      <c r="P16" s="224">
        <v>0</v>
      </c>
      <c r="Q16" s="224">
        <v>0</v>
      </c>
      <c r="R16" s="224">
        <v>0</v>
      </c>
      <c r="S16" s="224">
        <v>0</v>
      </c>
      <c r="T16" s="224">
        <v>0</v>
      </c>
      <c r="U16" s="224">
        <v>0</v>
      </c>
      <c r="V16" s="224">
        <v>0</v>
      </c>
      <c r="W16" s="224">
        <v>0</v>
      </c>
      <c r="X16" s="224">
        <v>0</v>
      </c>
      <c r="Y16" s="224">
        <v>0</v>
      </c>
      <c r="Z16" s="224">
        <v>0</v>
      </c>
      <c r="AA16" s="224">
        <v>0</v>
      </c>
      <c r="AB16" s="225">
        <v>0</v>
      </c>
      <c r="AC16" s="224">
        <v>0</v>
      </c>
    </row>
    <row r="17" spans="1:32" s="14" customFormat="1" ht="13.5" customHeight="1" x14ac:dyDescent="0.35">
      <c r="A17" s="1225"/>
      <c r="B17" s="1213"/>
      <c r="C17" s="1234"/>
      <c r="D17" s="1271"/>
      <c r="E17" s="226" t="s">
        <v>38</v>
      </c>
      <c r="F17" s="144"/>
      <c r="G17" s="144"/>
      <c r="H17" s="144"/>
      <c r="I17" s="144"/>
      <c r="J17" s="227"/>
      <c r="K17" s="150">
        <v>0</v>
      </c>
      <c r="L17" s="150">
        <v>0</v>
      </c>
      <c r="M17" s="150">
        <v>0</v>
      </c>
      <c r="N17" s="150">
        <v>0</v>
      </c>
      <c r="O17" s="150">
        <v>0</v>
      </c>
      <c r="P17" s="150">
        <v>0</v>
      </c>
      <c r="Q17" s="150">
        <v>0</v>
      </c>
      <c r="R17" s="150">
        <v>0</v>
      </c>
      <c r="S17" s="150">
        <v>0</v>
      </c>
      <c r="T17" s="150">
        <v>0</v>
      </c>
      <c r="U17" s="150">
        <v>0</v>
      </c>
      <c r="V17" s="150">
        <v>0</v>
      </c>
      <c r="W17" s="150">
        <v>0</v>
      </c>
      <c r="X17" s="150">
        <v>0</v>
      </c>
      <c r="Y17" s="150">
        <v>0</v>
      </c>
      <c r="Z17" s="150">
        <v>0</v>
      </c>
      <c r="AA17" s="150">
        <v>0</v>
      </c>
      <c r="AB17" s="204">
        <v>0</v>
      </c>
      <c r="AC17" s="150">
        <v>0</v>
      </c>
    </row>
    <row r="18" spans="1:32" s="14" customFormat="1" ht="13.5" customHeight="1" thickBot="1" x14ac:dyDescent="0.4">
      <c r="A18" s="1225"/>
      <c r="B18" s="1213"/>
      <c r="C18" s="1234"/>
      <c r="D18" s="1271"/>
      <c r="E18" s="97" t="s">
        <v>39</v>
      </c>
      <c r="F18" s="98"/>
      <c r="G18" s="98"/>
      <c r="H18" s="98"/>
      <c r="I18" s="98"/>
      <c r="J18" s="228"/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21">
        <v>0</v>
      </c>
      <c r="AC18" s="100">
        <v>0</v>
      </c>
    </row>
    <row r="19" spans="1:32" s="14" customFormat="1" ht="19.5" customHeight="1" thickBot="1" x14ac:dyDescent="0.4">
      <c r="A19" s="1230"/>
      <c r="B19" s="1214"/>
      <c r="C19" s="1235"/>
      <c r="D19" s="1272"/>
      <c r="E19" s="180" t="s">
        <v>40</v>
      </c>
      <c r="F19" s="181"/>
      <c r="G19" s="181"/>
      <c r="H19" s="181"/>
      <c r="I19" s="181"/>
      <c r="J19" s="229"/>
      <c r="K19" s="194">
        <f t="shared" ref="K19:AC19" si="2">K11+K13</f>
        <v>0</v>
      </c>
      <c r="L19" s="194">
        <f t="shared" si="2"/>
        <v>0</v>
      </c>
      <c r="M19" s="194">
        <f t="shared" si="2"/>
        <v>0</v>
      </c>
      <c r="N19" s="194">
        <f t="shared" si="2"/>
        <v>0</v>
      </c>
      <c r="O19" s="194">
        <f t="shared" si="2"/>
        <v>0</v>
      </c>
      <c r="P19" s="194">
        <f t="shared" si="2"/>
        <v>0</v>
      </c>
      <c r="Q19" s="194">
        <f t="shared" si="2"/>
        <v>0</v>
      </c>
      <c r="R19" s="194">
        <f t="shared" si="2"/>
        <v>0</v>
      </c>
      <c r="S19" s="194">
        <f t="shared" si="2"/>
        <v>0</v>
      </c>
      <c r="T19" s="194">
        <f t="shared" si="2"/>
        <v>0</v>
      </c>
      <c r="U19" s="194">
        <f t="shared" si="2"/>
        <v>0</v>
      </c>
      <c r="V19" s="194">
        <f t="shared" si="2"/>
        <v>0</v>
      </c>
      <c r="W19" s="194">
        <f t="shared" si="2"/>
        <v>0</v>
      </c>
      <c r="X19" s="194">
        <f t="shared" si="2"/>
        <v>0</v>
      </c>
      <c r="Y19" s="194">
        <f t="shared" si="2"/>
        <v>0</v>
      </c>
      <c r="Z19" s="194">
        <f t="shared" si="2"/>
        <v>0</v>
      </c>
      <c r="AA19" s="194">
        <f t="shared" si="2"/>
        <v>0</v>
      </c>
      <c r="AB19" s="198">
        <f t="shared" si="2"/>
        <v>0</v>
      </c>
      <c r="AC19" s="194">
        <f t="shared" si="2"/>
        <v>0</v>
      </c>
    </row>
    <row r="20" spans="1:32" s="14" customFormat="1" ht="13.5" customHeight="1" x14ac:dyDescent="0.35">
      <c r="A20" s="1239"/>
      <c r="B20" s="1239"/>
      <c r="C20" s="1239"/>
      <c r="D20" s="1239"/>
      <c r="E20" s="1239"/>
      <c r="F20" s="1239"/>
      <c r="G20" s="1239"/>
      <c r="H20" s="1239"/>
      <c r="I20" s="1239"/>
      <c r="J20" s="1239"/>
      <c r="K20" s="1239"/>
      <c r="L20" s="1239"/>
      <c r="M20" s="1239"/>
      <c r="N20" s="1239"/>
      <c r="O20" s="1239"/>
      <c r="P20" s="1239"/>
      <c r="Q20" s="1239"/>
      <c r="R20" s="1239"/>
      <c r="S20" s="1239"/>
      <c r="T20" s="1239"/>
      <c r="U20" s="1239"/>
      <c r="V20" s="1239"/>
      <c r="W20" s="1239"/>
      <c r="X20" s="1239"/>
      <c r="Y20" s="1239"/>
      <c r="Z20" s="1239"/>
      <c r="AA20" s="1239"/>
      <c r="AB20" s="1239"/>
      <c r="AC20" s="1239"/>
    </row>
    <row r="21" spans="1:32" s="61" customFormat="1" ht="13.9" x14ac:dyDescent="0.4">
      <c r="A21" s="1240" t="s">
        <v>351</v>
      </c>
      <c r="B21" s="1240"/>
      <c r="C21" s="1240"/>
      <c r="D21" s="1240"/>
      <c r="E21" s="1240"/>
      <c r="F21" s="1240"/>
      <c r="G21" s="1240"/>
      <c r="H21" s="1240"/>
      <c r="I21" s="1240"/>
      <c r="J21" s="1240"/>
      <c r="K21" s="1240"/>
      <c r="L21" s="1240"/>
      <c r="M21" s="1240"/>
      <c r="N21" s="1240"/>
      <c r="O21" s="1240"/>
      <c r="P21" s="1240"/>
      <c r="Q21" s="1240"/>
      <c r="R21" s="1240"/>
      <c r="S21" s="1240"/>
      <c r="T21" s="1240"/>
      <c r="U21" s="1240"/>
      <c r="V21" s="1240"/>
      <c r="W21" s="1240"/>
      <c r="X21" s="1240"/>
      <c r="Y21" s="1240"/>
      <c r="Z21" s="1240"/>
      <c r="AA21" s="1240"/>
      <c r="AB21" s="1240"/>
      <c r="AC21" s="1240"/>
    </row>
    <row r="22" spans="1:32" s="61" customFormat="1" ht="13.9" x14ac:dyDescent="0.4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184" t="s">
        <v>353</v>
      </c>
      <c r="P22" s="1184"/>
      <c r="Q22" s="1184"/>
      <c r="R22" s="1184"/>
      <c r="S22" s="1184"/>
      <c r="T22" s="1184"/>
      <c r="U22" s="1184"/>
      <c r="V22" s="1184"/>
      <c r="W22" s="1184"/>
      <c r="X22" s="1184"/>
      <c r="Y22" s="1184"/>
      <c r="Z22" s="1184"/>
      <c r="AA22" s="1184"/>
      <c r="AB22" s="1184"/>
      <c r="AC22" s="1184"/>
    </row>
    <row r="23" spans="1:32" s="61" customFormat="1" ht="13.9" x14ac:dyDescent="0.4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230"/>
      <c r="S23" s="230"/>
      <c r="T23" s="230"/>
      <c r="U23" s="230"/>
      <c r="V23" s="230"/>
      <c r="W23" s="3" t="s">
        <v>2</v>
      </c>
      <c r="X23" s="3"/>
      <c r="Y23" s="3"/>
      <c r="Z23" s="230"/>
      <c r="AA23" s="230"/>
      <c r="AB23" s="230"/>
      <c r="AC23" s="101"/>
    </row>
    <row r="24" spans="1:32" s="61" customFormat="1" ht="13.9" x14ac:dyDescent="0.4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2"/>
      <c r="S24" s="2"/>
      <c r="T24" s="1220" t="s">
        <v>127</v>
      </c>
      <c r="U24" s="1220"/>
      <c r="V24" s="1220"/>
      <c r="W24" s="1220"/>
      <c r="X24" s="1220"/>
      <c r="Y24" s="1220"/>
      <c r="Z24" s="1220"/>
      <c r="AA24" s="2"/>
      <c r="AB24" s="2"/>
      <c r="AC24" s="101"/>
    </row>
    <row r="25" spans="1:32" s="61" customFormat="1" ht="13.9" x14ac:dyDescent="0.4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95" t="s">
        <v>56</v>
      </c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101"/>
    </row>
    <row r="26" spans="1:32" s="61" customFormat="1" ht="13.9" x14ac:dyDescent="0.4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65"/>
      <c r="S26" s="65"/>
      <c r="T26" s="65"/>
      <c r="U26" s="65"/>
      <c r="V26" s="1241" t="s">
        <v>2</v>
      </c>
      <c r="W26" s="1241"/>
      <c r="X26" s="1241"/>
      <c r="Y26" s="1241"/>
      <c r="Z26" s="65"/>
      <c r="AA26" s="65"/>
      <c r="AB26" s="65"/>
      <c r="AC26" s="101"/>
    </row>
    <row r="27" spans="1:32" s="61" customFormat="1" ht="13.9" x14ac:dyDescent="0.4">
      <c r="R27" s="208"/>
      <c r="S27" s="211"/>
      <c r="T27" s="61" t="s">
        <v>330</v>
      </c>
      <c r="AB27" s="208"/>
    </row>
    <row r="28" spans="1:32" s="14" customFormat="1" ht="6.75" customHeight="1" thickBot="1" x14ac:dyDescent="0.4">
      <c r="A28" s="207"/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  <c r="AB28" s="207"/>
      <c r="AC28" s="207"/>
    </row>
    <row r="29" spans="1:32" ht="14.25" customHeight="1" x14ac:dyDescent="0.45">
      <c r="A29" s="1188" t="s">
        <v>9</v>
      </c>
      <c r="B29" s="1190" t="s">
        <v>10</v>
      </c>
      <c r="C29" s="1190" t="s">
        <v>11</v>
      </c>
      <c r="D29" s="1192" t="s">
        <v>12</v>
      </c>
      <c r="E29" s="1194" t="s">
        <v>8</v>
      </c>
      <c r="F29" s="1196" t="s">
        <v>0</v>
      </c>
      <c r="G29" s="1198" t="s">
        <v>3</v>
      </c>
      <c r="H29" s="1200" t="s">
        <v>13</v>
      </c>
      <c r="I29" s="1196" t="s">
        <v>1</v>
      </c>
      <c r="J29" s="1202" t="s">
        <v>14</v>
      </c>
      <c r="K29" s="1204" t="s">
        <v>15</v>
      </c>
      <c r="L29" s="1205"/>
      <c r="M29" s="1205"/>
      <c r="N29" s="1205"/>
      <c r="O29" s="1205"/>
      <c r="P29" s="1205"/>
      <c r="Q29" s="1205"/>
      <c r="R29" s="1205"/>
      <c r="S29" s="1205"/>
      <c r="T29" s="1205"/>
      <c r="U29" s="1205"/>
      <c r="V29" s="1205"/>
      <c r="W29" s="1205"/>
      <c r="X29" s="1205"/>
      <c r="Y29" s="1205"/>
      <c r="Z29" s="1205"/>
      <c r="AA29" s="1205"/>
      <c r="AB29" s="1205"/>
      <c r="AC29" s="1218" t="s">
        <v>16</v>
      </c>
      <c r="AD29" s="9"/>
      <c r="AE29" s="9"/>
      <c r="AF29" s="9"/>
    </row>
    <row r="30" spans="1:32" s="12" customFormat="1" ht="116.25" customHeight="1" thickBot="1" x14ac:dyDescent="0.35">
      <c r="A30" s="1189"/>
      <c r="B30" s="1191"/>
      <c r="C30" s="1191"/>
      <c r="D30" s="1193"/>
      <c r="E30" s="1195"/>
      <c r="F30" s="1197"/>
      <c r="G30" s="1199"/>
      <c r="H30" s="1201"/>
      <c r="I30" s="1197"/>
      <c r="J30" s="1203"/>
      <c r="K30" s="161" t="s">
        <v>17</v>
      </c>
      <c r="L30" s="160" t="s">
        <v>18</v>
      </c>
      <c r="M30" s="160" t="s">
        <v>19</v>
      </c>
      <c r="N30" s="160" t="s">
        <v>20</v>
      </c>
      <c r="O30" s="160" t="s">
        <v>21</v>
      </c>
      <c r="P30" s="160" t="s">
        <v>22</v>
      </c>
      <c r="Q30" s="160" t="s">
        <v>88</v>
      </c>
      <c r="R30" s="160" t="s">
        <v>63</v>
      </c>
      <c r="S30" s="160" t="s">
        <v>23</v>
      </c>
      <c r="T30" s="160" t="s">
        <v>24</v>
      </c>
      <c r="U30" s="160" t="s">
        <v>25</v>
      </c>
      <c r="V30" s="160" t="s">
        <v>26</v>
      </c>
      <c r="W30" s="160" t="s">
        <v>27</v>
      </c>
      <c r="X30" s="160" t="s">
        <v>28</v>
      </c>
      <c r="Y30" s="160" t="s">
        <v>29</v>
      </c>
      <c r="Z30" s="160" t="s">
        <v>30</v>
      </c>
      <c r="AA30" s="160" t="s">
        <v>31</v>
      </c>
      <c r="AB30" s="160" t="s">
        <v>32</v>
      </c>
      <c r="AC30" s="1219"/>
    </row>
    <row r="31" spans="1:32" s="14" customFormat="1" ht="13.5" customHeight="1" x14ac:dyDescent="0.35">
      <c r="A31" s="1242" t="s">
        <v>4</v>
      </c>
      <c r="B31" s="1239"/>
      <c r="C31" s="1239"/>
      <c r="D31" s="1239"/>
      <c r="E31" s="1239"/>
      <c r="F31" s="1239"/>
      <c r="G31" s="1239"/>
      <c r="H31" s="1239"/>
      <c r="I31" s="1239"/>
      <c r="J31" s="1239"/>
      <c r="K31" s="1239"/>
      <c r="L31" s="1239"/>
      <c r="M31" s="1239"/>
      <c r="N31" s="1239"/>
      <c r="O31" s="1239"/>
      <c r="P31" s="1239"/>
      <c r="Q31" s="1239"/>
      <c r="R31" s="1239"/>
      <c r="S31" s="1239"/>
      <c r="T31" s="1239"/>
      <c r="U31" s="1239"/>
      <c r="V31" s="1239"/>
      <c r="W31" s="1239"/>
      <c r="X31" s="1239"/>
      <c r="Y31" s="1239"/>
      <c r="Z31" s="1239"/>
      <c r="AA31" s="1239"/>
      <c r="AB31" s="1239"/>
      <c r="AC31" s="1243"/>
    </row>
    <row r="32" spans="1:32" s="14" customFormat="1" ht="33.75" customHeight="1" x14ac:dyDescent="0.4">
      <c r="A32" s="1225">
        <v>19</v>
      </c>
      <c r="B32" s="1226" t="s">
        <v>343</v>
      </c>
      <c r="C32" s="1294" t="s">
        <v>336</v>
      </c>
      <c r="D32" s="1295">
        <v>0.5</v>
      </c>
      <c r="E32" s="406" t="s">
        <v>280</v>
      </c>
      <c r="F32" s="389" t="s">
        <v>94</v>
      </c>
      <c r="G32" s="389" t="s">
        <v>109</v>
      </c>
      <c r="H32" s="389" t="s">
        <v>219</v>
      </c>
      <c r="I32" s="389">
        <v>1</v>
      </c>
      <c r="J32" s="443">
        <v>44</v>
      </c>
      <c r="K32" s="364">
        <v>24</v>
      </c>
      <c r="L32" s="364"/>
      <c r="M32" s="364">
        <v>48</v>
      </c>
      <c r="N32" s="364"/>
      <c r="O32" s="364"/>
      <c r="P32" s="364"/>
      <c r="Q32" s="364"/>
      <c r="R32" s="364"/>
      <c r="S32" s="364"/>
      <c r="T32" s="364"/>
      <c r="U32" s="364">
        <v>4</v>
      </c>
      <c r="V32" s="364"/>
      <c r="W32" s="157"/>
      <c r="X32" s="157"/>
      <c r="Y32" s="157"/>
      <c r="Z32" s="157"/>
      <c r="AA32" s="157"/>
      <c r="AB32" s="159"/>
      <c r="AC32" s="554">
        <f>SUM(K32:AB32)</f>
        <v>76</v>
      </c>
    </row>
    <row r="33" spans="1:33" s="14" customFormat="1" ht="33.75" customHeight="1" x14ac:dyDescent="0.4">
      <c r="A33" s="1210"/>
      <c r="B33" s="1213"/>
      <c r="C33" s="1245"/>
      <c r="D33" s="1249"/>
      <c r="E33" s="406" t="s">
        <v>262</v>
      </c>
      <c r="F33" s="389" t="s">
        <v>94</v>
      </c>
      <c r="G33" s="389" t="s">
        <v>96</v>
      </c>
      <c r="H33" s="389" t="s">
        <v>118</v>
      </c>
      <c r="I33" s="389">
        <v>4</v>
      </c>
      <c r="J33" s="443">
        <v>16</v>
      </c>
      <c r="K33" s="364"/>
      <c r="L33" s="364"/>
      <c r="M33" s="364"/>
      <c r="N33" s="364"/>
      <c r="O33" s="364"/>
      <c r="P33" s="364"/>
      <c r="Q33" s="364"/>
      <c r="R33" s="364"/>
      <c r="S33" s="364">
        <v>48</v>
      </c>
      <c r="T33" s="364"/>
      <c r="U33" s="364"/>
      <c r="V33" s="364"/>
      <c r="W33" s="157"/>
      <c r="X33" s="157"/>
      <c r="Y33" s="157"/>
      <c r="Z33" s="157"/>
      <c r="AA33" s="157"/>
      <c r="AB33" s="159"/>
      <c r="AC33" s="554">
        <f>SUM(K33:AB33)</f>
        <v>48</v>
      </c>
    </row>
    <row r="34" spans="1:33" s="14" customFormat="1" ht="18" customHeight="1" x14ac:dyDescent="0.4">
      <c r="A34" s="1210"/>
      <c r="B34" s="1213"/>
      <c r="C34" s="1245"/>
      <c r="D34" s="1249"/>
      <c r="E34" s="406" t="s">
        <v>182</v>
      </c>
      <c r="F34" s="389" t="s">
        <v>94</v>
      </c>
      <c r="G34" s="389" t="s">
        <v>109</v>
      </c>
      <c r="H34" s="389" t="s">
        <v>134</v>
      </c>
      <c r="I34" s="389">
        <v>3</v>
      </c>
      <c r="J34" s="443">
        <v>45</v>
      </c>
      <c r="K34" s="364"/>
      <c r="L34" s="364"/>
      <c r="M34" s="364"/>
      <c r="N34" s="364"/>
      <c r="O34" s="364"/>
      <c r="P34" s="364"/>
      <c r="Q34" s="364"/>
      <c r="R34" s="364"/>
      <c r="S34" s="364">
        <v>22.5</v>
      </c>
      <c r="T34" s="364"/>
      <c r="U34" s="364"/>
      <c r="V34" s="364"/>
      <c r="W34" s="157"/>
      <c r="X34" s="157"/>
      <c r="Y34" s="157"/>
      <c r="Z34" s="157"/>
      <c r="AA34" s="157"/>
      <c r="AB34" s="159"/>
      <c r="AC34" s="554">
        <f>SUM(K34:AB34)</f>
        <v>22.5</v>
      </c>
    </row>
    <row r="35" spans="1:33" s="14" customFormat="1" ht="13.5" customHeight="1" thickBot="1" x14ac:dyDescent="0.4">
      <c r="A35" s="1210"/>
      <c r="B35" s="1213"/>
      <c r="C35" s="1246"/>
      <c r="D35" s="1249"/>
      <c r="E35" s="85" t="s">
        <v>41</v>
      </c>
      <c r="F35" s="86"/>
      <c r="G35" s="86"/>
      <c r="H35" s="86"/>
      <c r="I35" s="86"/>
      <c r="J35" s="87"/>
      <c r="K35" s="88">
        <f t="shared" ref="K35:AC35" si="3">SUM(K32:K34)</f>
        <v>24</v>
      </c>
      <c r="L35" s="88">
        <f t="shared" si="3"/>
        <v>0</v>
      </c>
      <c r="M35" s="88">
        <f t="shared" si="3"/>
        <v>48</v>
      </c>
      <c r="N35" s="88">
        <f t="shared" si="3"/>
        <v>0</v>
      </c>
      <c r="O35" s="88">
        <f t="shared" si="3"/>
        <v>0</v>
      </c>
      <c r="P35" s="88">
        <f t="shared" si="3"/>
        <v>0</v>
      </c>
      <c r="Q35" s="88">
        <f t="shared" si="3"/>
        <v>0</v>
      </c>
      <c r="R35" s="88">
        <f t="shared" si="3"/>
        <v>0</v>
      </c>
      <c r="S35" s="88">
        <f t="shared" si="3"/>
        <v>70.5</v>
      </c>
      <c r="T35" s="88">
        <f t="shared" si="3"/>
        <v>0</v>
      </c>
      <c r="U35" s="88">
        <f t="shared" si="3"/>
        <v>4</v>
      </c>
      <c r="V35" s="88">
        <f t="shared" si="3"/>
        <v>0</v>
      </c>
      <c r="W35" s="88">
        <f t="shared" si="3"/>
        <v>0</v>
      </c>
      <c r="X35" s="88">
        <f t="shared" si="3"/>
        <v>0</v>
      </c>
      <c r="Y35" s="88">
        <f t="shared" si="3"/>
        <v>0</v>
      </c>
      <c r="Z35" s="88">
        <f t="shared" si="3"/>
        <v>0</v>
      </c>
      <c r="AA35" s="88">
        <f t="shared" si="3"/>
        <v>0</v>
      </c>
      <c r="AB35" s="88">
        <f t="shared" si="3"/>
        <v>0</v>
      </c>
      <c r="AC35" s="88">
        <f t="shared" si="3"/>
        <v>146.5</v>
      </c>
    </row>
    <row r="36" spans="1:33" s="14" customFormat="1" ht="16.5" customHeight="1" x14ac:dyDescent="0.4">
      <c r="A36" s="1210"/>
      <c r="B36" s="1213"/>
      <c r="C36" s="1246"/>
      <c r="D36" s="1249"/>
      <c r="E36" s="66"/>
      <c r="F36" s="67"/>
      <c r="G36" s="73"/>
      <c r="H36" s="96"/>
      <c r="I36" s="76"/>
      <c r="J36" s="108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470">
        <f>SUM(K36:AB36)</f>
        <v>0</v>
      </c>
    </row>
    <row r="37" spans="1:33" s="14" customFormat="1" ht="13.5" customHeight="1" thickBot="1" x14ac:dyDescent="0.4">
      <c r="A37" s="1210"/>
      <c r="B37" s="1213"/>
      <c r="C37" s="1246"/>
      <c r="D37" s="1249"/>
      <c r="E37" s="85" t="s">
        <v>35</v>
      </c>
      <c r="F37" s="86"/>
      <c r="G37" s="86"/>
      <c r="H37" s="86"/>
      <c r="I37" s="86"/>
      <c r="J37" s="87"/>
      <c r="K37" s="88">
        <f>SUM(K36)</f>
        <v>0</v>
      </c>
      <c r="L37" s="88">
        <f t="shared" ref="L37:AB37" si="4">SUM(L36)</f>
        <v>0</v>
      </c>
      <c r="M37" s="88">
        <f t="shared" si="4"/>
        <v>0</v>
      </c>
      <c r="N37" s="88">
        <f t="shared" si="4"/>
        <v>0</v>
      </c>
      <c r="O37" s="88">
        <f t="shared" si="4"/>
        <v>0</v>
      </c>
      <c r="P37" s="88">
        <f t="shared" si="4"/>
        <v>0</v>
      </c>
      <c r="Q37" s="88">
        <f t="shared" si="4"/>
        <v>0</v>
      </c>
      <c r="R37" s="88">
        <f t="shared" si="4"/>
        <v>0</v>
      </c>
      <c r="S37" s="88">
        <f t="shared" si="4"/>
        <v>0</v>
      </c>
      <c r="T37" s="88">
        <f t="shared" si="4"/>
        <v>0</v>
      </c>
      <c r="U37" s="88">
        <f t="shared" si="4"/>
        <v>0</v>
      </c>
      <c r="V37" s="88">
        <f t="shared" si="4"/>
        <v>0</v>
      </c>
      <c r="W37" s="88">
        <f t="shared" si="4"/>
        <v>0</v>
      </c>
      <c r="X37" s="88">
        <f t="shared" si="4"/>
        <v>0</v>
      </c>
      <c r="Y37" s="88">
        <f t="shared" si="4"/>
        <v>0</v>
      </c>
      <c r="Z37" s="88">
        <f t="shared" si="4"/>
        <v>0</v>
      </c>
      <c r="AA37" s="88">
        <f t="shared" si="4"/>
        <v>0</v>
      </c>
      <c r="AB37" s="88">
        <f t="shared" si="4"/>
        <v>0</v>
      </c>
      <c r="AC37" s="471">
        <f>SUM(K37:AB37)</f>
        <v>0</v>
      </c>
    </row>
    <row r="38" spans="1:33" s="14" customFormat="1" ht="13.5" customHeight="1" x14ac:dyDescent="0.35">
      <c r="A38" s="1210"/>
      <c r="B38" s="1213"/>
      <c r="C38" s="1246"/>
      <c r="D38" s="1249"/>
      <c r="E38" s="17"/>
      <c r="F38" s="47"/>
      <c r="G38" s="47"/>
      <c r="H38" s="47"/>
      <c r="I38" s="47"/>
      <c r="J38" s="164"/>
      <c r="K38" s="165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70"/>
    </row>
    <row r="39" spans="1:33" s="14" customFormat="1" ht="13.5" customHeight="1" thickBot="1" x14ac:dyDescent="0.4">
      <c r="A39" s="1210"/>
      <c r="B39" s="1213"/>
      <c r="C39" s="1246"/>
      <c r="D39" s="1249"/>
      <c r="E39" s="166" t="s">
        <v>36</v>
      </c>
      <c r="F39" s="146"/>
      <c r="G39" s="146"/>
      <c r="H39" s="146"/>
      <c r="I39" s="146"/>
      <c r="J39" s="167"/>
      <c r="K39" s="168">
        <v>0</v>
      </c>
      <c r="L39" s="162">
        <v>0</v>
      </c>
      <c r="M39" s="162">
        <v>0</v>
      </c>
      <c r="N39" s="162">
        <v>0</v>
      </c>
      <c r="O39" s="162">
        <v>0</v>
      </c>
      <c r="P39" s="162">
        <v>0</v>
      </c>
      <c r="Q39" s="162">
        <v>0</v>
      </c>
      <c r="R39" s="162">
        <v>0</v>
      </c>
      <c r="S39" s="162">
        <v>0</v>
      </c>
      <c r="T39" s="162">
        <v>0</v>
      </c>
      <c r="U39" s="162">
        <v>0</v>
      </c>
      <c r="V39" s="162">
        <v>0</v>
      </c>
      <c r="W39" s="162">
        <v>0</v>
      </c>
      <c r="X39" s="162">
        <v>0</v>
      </c>
      <c r="Y39" s="162">
        <v>0</v>
      </c>
      <c r="Z39" s="162">
        <v>0</v>
      </c>
      <c r="AA39" s="162">
        <v>0</v>
      </c>
      <c r="AB39" s="162">
        <v>0</v>
      </c>
      <c r="AC39" s="100">
        <v>0</v>
      </c>
    </row>
    <row r="40" spans="1:33" s="14" customFormat="1" ht="13.5" customHeight="1" x14ac:dyDescent="0.35">
      <c r="A40" s="1210"/>
      <c r="B40" s="1213"/>
      <c r="C40" s="1246"/>
      <c r="D40" s="1249"/>
      <c r="E40" s="170" t="s">
        <v>34</v>
      </c>
      <c r="F40" s="45"/>
      <c r="G40" s="45" t="s">
        <v>37</v>
      </c>
      <c r="H40" s="45"/>
      <c r="I40" s="45"/>
      <c r="J40" s="46"/>
      <c r="K40" s="263">
        <v>0</v>
      </c>
      <c r="L40" s="264">
        <v>0</v>
      </c>
      <c r="M40" s="264">
        <v>0</v>
      </c>
      <c r="N40" s="264">
        <v>0</v>
      </c>
      <c r="O40" s="264">
        <v>0</v>
      </c>
      <c r="P40" s="264">
        <v>0</v>
      </c>
      <c r="Q40" s="264">
        <v>0</v>
      </c>
      <c r="R40" s="264">
        <v>0</v>
      </c>
      <c r="S40" s="264">
        <v>0</v>
      </c>
      <c r="T40" s="264">
        <v>0</v>
      </c>
      <c r="U40" s="264">
        <v>0</v>
      </c>
      <c r="V40" s="264">
        <v>0</v>
      </c>
      <c r="W40" s="264">
        <v>0</v>
      </c>
      <c r="X40" s="264">
        <v>0</v>
      </c>
      <c r="Y40" s="264">
        <v>0</v>
      </c>
      <c r="Z40" s="264">
        <v>0</v>
      </c>
      <c r="AA40" s="264">
        <v>0</v>
      </c>
      <c r="AB40" s="264">
        <v>0</v>
      </c>
      <c r="AC40" s="472">
        <v>0</v>
      </c>
    </row>
    <row r="41" spans="1:33" s="14" customFormat="1" ht="13.5" customHeight="1" x14ac:dyDescent="0.35">
      <c r="A41" s="1210"/>
      <c r="B41" s="1213"/>
      <c r="C41" s="1246"/>
      <c r="D41" s="1249"/>
      <c r="E41" s="174" t="s">
        <v>38</v>
      </c>
      <c r="F41" s="144"/>
      <c r="G41" s="144"/>
      <c r="H41" s="144"/>
      <c r="I41" s="144"/>
      <c r="J41" s="175"/>
      <c r="K41" s="176">
        <v>0</v>
      </c>
      <c r="L41" s="177">
        <v>0</v>
      </c>
      <c r="M41" s="177">
        <v>0</v>
      </c>
      <c r="N41" s="177">
        <v>0</v>
      </c>
      <c r="O41" s="177">
        <v>0</v>
      </c>
      <c r="P41" s="177">
        <v>0</v>
      </c>
      <c r="Q41" s="177">
        <v>0</v>
      </c>
      <c r="R41" s="177">
        <v>0</v>
      </c>
      <c r="S41" s="177">
        <v>0</v>
      </c>
      <c r="T41" s="177">
        <v>0</v>
      </c>
      <c r="U41" s="177">
        <v>0</v>
      </c>
      <c r="V41" s="177">
        <v>0</v>
      </c>
      <c r="W41" s="177">
        <v>0</v>
      </c>
      <c r="X41" s="177">
        <v>0</v>
      </c>
      <c r="Y41" s="177">
        <v>0</v>
      </c>
      <c r="Z41" s="177">
        <v>0</v>
      </c>
      <c r="AA41" s="177">
        <v>0</v>
      </c>
      <c r="AB41" s="177">
        <v>0</v>
      </c>
      <c r="AC41" s="147">
        <v>0</v>
      </c>
    </row>
    <row r="42" spans="1:33" s="14" customFormat="1" ht="13.5" customHeight="1" x14ac:dyDescent="0.35">
      <c r="A42" s="1210"/>
      <c r="B42" s="1213"/>
      <c r="C42" s="1246"/>
      <c r="D42" s="1249"/>
      <c r="E42" s="174" t="s">
        <v>42</v>
      </c>
      <c r="F42" s="144"/>
      <c r="G42" s="144"/>
      <c r="H42" s="144"/>
      <c r="I42" s="144"/>
      <c r="J42" s="175"/>
      <c r="K42" s="176">
        <v>0</v>
      </c>
      <c r="L42" s="177">
        <v>0</v>
      </c>
      <c r="M42" s="177">
        <v>0</v>
      </c>
      <c r="N42" s="177">
        <v>0</v>
      </c>
      <c r="O42" s="177">
        <v>0</v>
      </c>
      <c r="P42" s="177">
        <v>0</v>
      </c>
      <c r="Q42" s="177">
        <v>0</v>
      </c>
      <c r="R42" s="177">
        <v>0</v>
      </c>
      <c r="S42" s="177">
        <v>0</v>
      </c>
      <c r="T42" s="177">
        <v>0</v>
      </c>
      <c r="U42" s="177">
        <v>0</v>
      </c>
      <c r="V42" s="177">
        <v>0</v>
      </c>
      <c r="W42" s="177">
        <v>0</v>
      </c>
      <c r="X42" s="177">
        <v>0</v>
      </c>
      <c r="Y42" s="177">
        <v>0</v>
      </c>
      <c r="Z42" s="177">
        <v>0</v>
      </c>
      <c r="AA42" s="177">
        <v>0</v>
      </c>
      <c r="AB42" s="177">
        <v>0</v>
      </c>
      <c r="AC42" s="147">
        <v>0</v>
      </c>
    </row>
    <row r="43" spans="1:33" s="14" customFormat="1" ht="13.5" customHeight="1" thickBot="1" x14ac:dyDescent="0.4">
      <c r="A43" s="1210"/>
      <c r="B43" s="1213"/>
      <c r="C43" s="1246"/>
      <c r="D43" s="1249"/>
      <c r="E43" s="179" t="s">
        <v>39</v>
      </c>
      <c r="F43" s="98"/>
      <c r="G43" s="98"/>
      <c r="H43" s="98"/>
      <c r="I43" s="98"/>
      <c r="J43" s="99"/>
      <c r="K43" s="176">
        <v>0</v>
      </c>
      <c r="L43" s="177">
        <v>0</v>
      </c>
      <c r="M43" s="177">
        <v>0</v>
      </c>
      <c r="N43" s="177">
        <v>0</v>
      </c>
      <c r="O43" s="177">
        <v>0</v>
      </c>
      <c r="P43" s="177">
        <v>0</v>
      </c>
      <c r="Q43" s="177">
        <v>0</v>
      </c>
      <c r="R43" s="177">
        <v>0</v>
      </c>
      <c r="S43" s="177">
        <v>0</v>
      </c>
      <c r="T43" s="177">
        <v>0</v>
      </c>
      <c r="U43" s="177">
        <v>0</v>
      </c>
      <c r="V43" s="177">
        <v>0</v>
      </c>
      <c r="W43" s="177">
        <v>0</v>
      </c>
      <c r="X43" s="177">
        <v>0</v>
      </c>
      <c r="Y43" s="177">
        <v>0</v>
      </c>
      <c r="Z43" s="177">
        <v>0</v>
      </c>
      <c r="AA43" s="177">
        <v>0</v>
      </c>
      <c r="AB43" s="177">
        <v>0</v>
      </c>
      <c r="AC43" s="147">
        <v>0</v>
      </c>
    </row>
    <row r="44" spans="1:33" s="14" customFormat="1" ht="13.5" customHeight="1" thickBot="1" x14ac:dyDescent="0.4">
      <c r="A44" s="1210"/>
      <c r="B44" s="1213"/>
      <c r="C44" s="1246"/>
      <c r="D44" s="1249"/>
      <c r="E44" s="180" t="s">
        <v>43</v>
      </c>
      <c r="F44" s="181"/>
      <c r="G44" s="181"/>
      <c r="H44" s="181"/>
      <c r="I44" s="181"/>
      <c r="J44" s="182"/>
      <c r="K44" s="183">
        <f t="shared" ref="K44:AC44" si="5">K35+K37</f>
        <v>24</v>
      </c>
      <c r="L44" s="233">
        <f t="shared" si="5"/>
        <v>0</v>
      </c>
      <c r="M44" s="233">
        <f t="shared" si="5"/>
        <v>48</v>
      </c>
      <c r="N44" s="233">
        <f t="shared" si="5"/>
        <v>0</v>
      </c>
      <c r="O44" s="233">
        <f t="shared" si="5"/>
        <v>0</v>
      </c>
      <c r="P44" s="233">
        <f t="shared" si="5"/>
        <v>0</v>
      </c>
      <c r="Q44" s="233">
        <f t="shared" si="5"/>
        <v>0</v>
      </c>
      <c r="R44" s="233">
        <f t="shared" si="5"/>
        <v>0</v>
      </c>
      <c r="S44" s="233">
        <f t="shared" si="5"/>
        <v>70.5</v>
      </c>
      <c r="T44" s="233">
        <f t="shared" si="5"/>
        <v>0</v>
      </c>
      <c r="U44" s="233">
        <f t="shared" si="5"/>
        <v>4</v>
      </c>
      <c r="V44" s="233">
        <f t="shared" si="5"/>
        <v>0</v>
      </c>
      <c r="W44" s="233">
        <f t="shared" si="5"/>
        <v>0</v>
      </c>
      <c r="X44" s="233">
        <f t="shared" si="5"/>
        <v>0</v>
      </c>
      <c r="Y44" s="233">
        <f t="shared" si="5"/>
        <v>0</v>
      </c>
      <c r="Z44" s="233">
        <f t="shared" si="5"/>
        <v>0</v>
      </c>
      <c r="AA44" s="233">
        <f t="shared" si="5"/>
        <v>0</v>
      </c>
      <c r="AB44" s="233">
        <f t="shared" si="5"/>
        <v>0</v>
      </c>
      <c r="AC44" s="107">
        <f t="shared" si="5"/>
        <v>146.5</v>
      </c>
    </row>
    <row r="45" spans="1:33" s="14" customFormat="1" ht="13.5" customHeight="1" thickBot="1" x14ac:dyDescent="0.4">
      <c r="A45" s="1210"/>
      <c r="B45" s="1213"/>
      <c r="C45" s="1246"/>
      <c r="D45" s="1249"/>
      <c r="E45" s="184"/>
      <c r="F45" s="185"/>
      <c r="G45" s="185"/>
      <c r="H45" s="185"/>
      <c r="I45" s="185"/>
      <c r="J45" s="186"/>
      <c r="K45" s="187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7"/>
    </row>
    <row r="46" spans="1:33" s="14" customFormat="1" ht="19.5" customHeight="1" thickBot="1" x14ac:dyDescent="0.4">
      <c r="A46" s="1211"/>
      <c r="B46" s="1214"/>
      <c r="C46" s="1247"/>
      <c r="D46" s="1250"/>
      <c r="E46" s="190" t="s">
        <v>44</v>
      </c>
      <c r="F46" s="191"/>
      <c r="G46" s="191"/>
      <c r="H46" s="191"/>
      <c r="I46" s="192"/>
      <c r="J46" s="193"/>
      <c r="K46" s="194">
        <f t="shared" ref="K46:AC46" si="6">K19+K44</f>
        <v>24</v>
      </c>
      <c r="L46" s="194">
        <f t="shared" si="6"/>
        <v>0</v>
      </c>
      <c r="M46" s="194">
        <f t="shared" si="6"/>
        <v>48</v>
      </c>
      <c r="N46" s="194">
        <f t="shared" si="6"/>
        <v>0</v>
      </c>
      <c r="O46" s="194">
        <f t="shared" si="6"/>
        <v>0</v>
      </c>
      <c r="P46" s="194">
        <f t="shared" si="6"/>
        <v>0</v>
      </c>
      <c r="Q46" s="194">
        <f t="shared" si="6"/>
        <v>0</v>
      </c>
      <c r="R46" s="194">
        <f t="shared" si="6"/>
        <v>0</v>
      </c>
      <c r="S46" s="807">
        <f t="shared" si="6"/>
        <v>70.5</v>
      </c>
      <c r="T46" s="194">
        <f t="shared" si="6"/>
        <v>0</v>
      </c>
      <c r="U46" s="194">
        <f t="shared" si="6"/>
        <v>4</v>
      </c>
      <c r="V46" s="194">
        <f t="shared" si="6"/>
        <v>0</v>
      </c>
      <c r="W46" s="194">
        <f t="shared" si="6"/>
        <v>0</v>
      </c>
      <c r="X46" s="194">
        <f t="shared" si="6"/>
        <v>0</v>
      </c>
      <c r="Y46" s="194">
        <f t="shared" si="6"/>
        <v>0</v>
      </c>
      <c r="Z46" s="194">
        <f t="shared" si="6"/>
        <v>0</v>
      </c>
      <c r="AA46" s="194">
        <f t="shared" si="6"/>
        <v>0</v>
      </c>
      <c r="AB46" s="194">
        <f t="shared" si="6"/>
        <v>0</v>
      </c>
      <c r="AC46" s="807">
        <f t="shared" si="6"/>
        <v>146.5</v>
      </c>
      <c r="AD46" s="156"/>
      <c r="AE46" s="156" t="s">
        <v>73</v>
      </c>
      <c r="AG46" s="156"/>
    </row>
    <row r="47" spans="1:33" s="61" customFormat="1" ht="13.9" x14ac:dyDescent="0.4">
      <c r="A47" s="1240" t="s">
        <v>349</v>
      </c>
      <c r="B47" s="1240"/>
      <c r="C47" s="1240"/>
      <c r="D47" s="1240"/>
      <c r="E47" s="1240"/>
      <c r="F47" s="1240"/>
      <c r="G47" s="1240"/>
      <c r="H47" s="1240"/>
      <c r="I47" s="1240"/>
      <c r="J47" s="1240"/>
      <c r="K47" s="1240"/>
      <c r="L47" s="1240"/>
      <c r="M47" s="1240"/>
      <c r="N47" s="1240"/>
      <c r="O47" s="1240"/>
      <c r="P47" s="1240"/>
      <c r="Q47" s="1240"/>
      <c r="R47" s="1240"/>
      <c r="S47" s="1240"/>
      <c r="T47" s="1240"/>
      <c r="U47" s="1240"/>
      <c r="V47" s="1240"/>
      <c r="W47" s="1240"/>
      <c r="X47" s="1240"/>
      <c r="Y47" s="1240"/>
      <c r="Z47" s="1240"/>
      <c r="AA47" s="1240"/>
      <c r="AB47" s="1240"/>
      <c r="AC47" s="1240"/>
    </row>
    <row r="48" spans="1:33" s="61" customFormat="1" ht="13.9" x14ac:dyDescent="0.4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221" t="s">
        <v>353</v>
      </c>
      <c r="R48" s="1221"/>
      <c r="S48" s="1221"/>
      <c r="T48" s="1221"/>
      <c r="U48" s="1221"/>
      <c r="V48" s="1221"/>
      <c r="W48" s="1221"/>
      <c r="X48" s="1221"/>
      <c r="Y48" s="1221"/>
      <c r="Z48" s="1221"/>
      <c r="AA48" s="1221"/>
      <c r="AB48" s="1221"/>
      <c r="AC48" s="1221"/>
    </row>
    <row r="49" spans="1:29" s="61" customFormat="1" ht="13.9" x14ac:dyDescent="0.4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2"/>
      <c r="S49" s="2"/>
      <c r="T49" s="1220" t="s">
        <v>5</v>
      </c>
      <c r="U49" s="1220"/>
      <c r="V49" s="1220"/>
      <c r="W49" s="1220"/>
      <c r="X49" s="1220"/>
      <c r="Y49" s="1220"/>
      <c r="Z49" s="1220"/>
      <c r="AA49" s="2"/>
      <c r="AB49" s="2"/>
      <c r="AC49" s="101"/>
    </row>
    <row r="50" spans="1:29" s="61" customFormat="1" ht="13.9" x14ac:dyDescent="0.4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95" t="s">
        <v>58</v>
      </c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</row>
    <row r="51" spans="1:29" s="61" customFormat="1" ht="13.9" x14ac:dyDescent="0.4">
      <c r="R51" s="208"/>
      <c r="S51" s="211"/>
      <c r="T51" s="61" t="s">
        <v>5</v>
      </c>
      <c r="AB51" s="208"/>
    </row>
    <row r="52" spans="1:29" x14ac:dyDescent="0.35">
      <c r="K52" s="151">
        <f t="shared" ref="K52:AC52" si="7">K11+K35</f>
        <v>24</v>
      </c>
      <c r="L52" s="151">
        <f t="shared" si="7"/>
        <v>0</v>
      </c>
      <c r="M52" s="151">
        <f t="shared" si="7"/>
        <v>48</v>
      </c>
      <c r="N52" s="151">
        <f t="shared" si="7"/>
        <v>0</v>
      </c>
      <c r="O52" s="151">
        <f t="shared" si="7"/>
        <v>0</v>
      </c>
      <c r="P52" s="151">
        <f t="shared" si="7"/>
        <v>0</v>
      </c>
      <c r="Q52" s="151">
        <f t="shared" si="7"/>
        <v>0</v>
      </c>
      <c r="R52" s="151">
        <f t="shared" si="7"/>
        <v>0</v>
      </c>
      <c r="S52" s="151">
        <f t="shared" si="7"/>
        <v>70.5</v>
      </c>
      <c r="T52" s="151">
        <f t="shared" si="7"/>
        <v>0</v>
      </c>
      <c r="U52" s="151">
        <f t="shared" si="7"/>
        <v>4</v>
      </c>
      <c r="V52" s="151">
        <f t="shared" si="7"/>
        <v>0</v>
      </c>
      <c r="W52" s="151">
        <f t="shared" si="7"/>
        <v>0</v>
      </c>
      <c r="X52" s="151">
        <f t="shared" si="7"/>
        <v>0</v>
      </c>
      <c r="Y52" s="151">
        <f t="shared" si="7"/>
        <v>0</v>
      </c>
      <c r="Z52" s="151">
        <f t="shared" si="7"/>
        <v>0</v>
      </c>
      <c r="AA52" s="151">
        <f t="shared" si="7"/>
        <v>0</v>
      </c>
      <c r="AB52" s="151">
        <f t="shared" si="7"/>
        <v>0</v>
      </c>
      <c r="AC52" s="151">
        <f t="shared" si="7"/>
        <v>146.5</v>
      </c>
    </row>
    <row r="53" spans="1:29" x14ac:dyDescent="0.35">
      <c r="K53" s="151">
        <f>K37</f>
        <v>0</v>
      </c>
      <c r="L53" s="151">
        <f t="shared" ref="L53:AC53" si="8">L37</f>
        <v>0</v>
      </c>
      <c r="M53" s="151">
        <f t="shared" si="8"/>
        <v>0</v>
      </c>
      <c r="N53" s="151">
        <f t="shared" si="8"/>
        <v>0</v>
      </c>
      <c r="O53" s="151">
        <f t="shared" si="8"/>
        <v>0</v>
      </c>
      <c r="P53" s="151">
        <f t="shared" si="8"/>
        <v>0</v>
      </c>
      <c r="Q53" s="151">
        <f t="shared" si="8"/>
        <v>0</v>
      </c>
      <c r="R53" s="151">
        <f t="shared" si="8"/>
        <v>0</v>
      </c>
      <c r="S53" s="151">
        <f t="shared" si="8"/>
        <v>0</v>
      </c>
      <c r="T53" s="151">
        <f t="shared" si="8"/>
        <v>0</v>
      </c>
      <c r="U53" s="151">
        <f t="shared" si="8"/>
        <v>0</v>
      </c>
      <c r="V53" s="151">
        <f t="shared" si="8"/>
        <v>0</v>
      </c>
      <c r="W53" s="151">
        <f t="shared" si="8"/>
        <v>0</v>
      </c>
      <c r="X53" s="151">
        <f t="shared" si="8"/>
        <v>0</v>
      </c>
      <c r="Y53" s="151">
        <f t="shared" si="8"/>
        <v>0</v>
      </c>
      <c r="Z53" s="151">
        <f t="shared" si="8"/>
        <v>0</v>
      </c>
      <c r="AA53" s="151">
        <f t="shared" si="8"/>
        <v>0</v>
      </c>
      <c r="AB53" s="151">
        <f t="shared" si="8"/>
        <v>0</v>
      </c>
      <c r="AC53" s="151">
        <f t="shared" si="8"/>
        <v>0</v>
      </c>
    </row>
  </sheetData>
  <mergeCells count="45"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A21:AC21"/>
    <mergeCell ref="H6:H7"/>
    <mergeCell ref="I6:I7"/>
    <mergeCell ref="J6:J7"/>
    <mergeCell ref="K6:AB6"/>
    <mergeCell ref="AC6:AC7"/>
    <mergeCell ref="A8:AC8"/>
    <mergeCell ref="A9:A19"/>
    <mergeCell ref="B9:B19"/>
    <mergeCell ref="C9:C19"/>
    <mergeCell ref="D9:D19"/>
    <mergeCell ref="A20:AC20"/>
    <mergeCell ref="A31:AC31"/>
    <mergeCell ref="O22:AC22"/>
    <mergeCell ref="T24:Z24"/>
    <mergeCell ref="V26:Y26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K29:AB29"/>
    <mergeCell ref="AC29:AC30"/>
    <mergeCell ref="T49:Z49"/>
    <mergeCell ref="A32:A46"/>
    <mergeCell ref="B32:B46"/>
    <mergeCell ref="C32:C46"/>
    <mergeCell ref="D32:D46"/>
    <mergeCell ref="A47:AC47"/>
    <mergeCell ref="Q48:AC48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4">
    <tabColor theme="0"/>
  </sheetPr>
  <dimension ref="A1:AF53"/>
  <sheetViews>
    <sheetView view="pageBreakPreview" topLeftCell="A16" zoomScaleNormal="100" zoomScaleSheetLayoutView="100" workbookViewId="0">
      <selection activeCell="O21" sqref="O21:AC21"/>
    </sheetView>
  </sheetViews>
  <sheetFormatPr defaultColWidth="9.1328125" defaultRowHeight="12.75" x14ac:dyDescent="0.35"/>
  <cols>
    <col min="1" max="1" width="4.1328125" style="1" customWidth="1"/>
    <col min="2" max="2" width="15.86328125" style="1" customWidth="1"/>
    <col min="3" max="3" width="11.3984375" style="1" customWidth="1"/>
    <col min="4" max="4" width="4.86328125" style="1" customWidth="1"/>
    <col min="5" max="5" width="29.3984375" style="1" customWidth="1"/>
    <col min="6" max="6" width="4.265625" style="1" bestFit="1" customWidth="1"/>
    <col min="7" max="7" width="6.3984375" style="1" customWidth="1"/>
    <col min="8" max="8" width="8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3.86328125" style="1" bestFit="1" customWidth="1"/>
    <col min="14" max="14" width="4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186" t="s">
        <v>79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  <c r="M3" s="1186"/>
      <c r="N3" s="1186"/>
      <c r="O3" s="1186"/>
      <c r="P3" s="1186"/>
      <c r="Q3" s="1186"/>
      <c r="R3" s="1186"/>
      <c r="S3" s="1186"/>
      <c r="T3" s="1186"/>
      <c r="U3" s="1186"/>
      <c r="V3" s="1186"/>
      <c r="W3" s="1186"/>
      <c r="X3" s="1186"/>
      <c r="Y3" s="1186"/>
      <c r="Z3" s="1186"/>
      <c r="AA3" s="1186"/>
      <c r="AB3" s="1186"/>
      <c r="AC3" s="1186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186" t="s">
        <v>296</v>
      </c>
      <c r="H4" s="1186"/>
      <c r="I4" s="1186"/>
      <c r="J4" s="1186"/>
      <c r="K4" s="1186"/>
      <c r="L4" s="1186"/>
      <c r="M4" s="1186"/>
      <c r="N4" s="1186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45">
      <c r="A6" s="1188" t="s">
        <v>9</v>
      </c>
      <c r="B6" s="1190" t="s">
        <v>10</v>
      </c>
      <c r="C6" s="1190" t="s">
        <v>11</v>
      </c>
      <c r="D6" s="1192" t="s">
        <v>12</v>
      </c>
      <c r="E6" s="1194" t="s">
        <v>8</v>
      </c>
      <c r="F6" s="1196" t="s">
        <v>0</v>
      </c>
      <c r="G6" s="1198" t="s">
        <v>3</v>
      </c>
      <c r="H6" s="1200" t="s">
        <v>13</v>
      </c>
      <c r="I6" s="1196" t="s">
        <v>1</v>
      </c>
      <c r="J6" s="1202" t="s">
        <v>14</v>
      </c>
      <c r="K6" s="1204" t="s">
        <v>15</v>
      </c>
      <c r="L6" s="1205"/>
      <c r="M6" s="1205"/>
      <c r="N6" s="1205"/>
      <c r="O6" s="1205"/>
      <c r="P6" s="1205"/>
      <c r="Q6" s="1205"/>
      <c r="R6" s="1205"/>
      <c r="S6" s="1205"/>
      <c r="T6" s="1205"/>
      <c r="U6" s="1205"/>
      <c r="V6" s="1205"/>
      <c r="W6" s="1205"/>
      <c r="X6" s="1205"/>
      <c r="Y6" s="1205"/>
      <c r="Z6" s="1205"/>
      <c r="AA6" s="1205"/>
      <c r="AB6" s="1205"/>
      <c r="AC6" s="1218" t="s">
        <v>16</v>
      </c>
      <c r="AD6" s="9"/>
      <c r="AE6" s="9"/>
      <c r="AF6" s="9"/>
    </row>
    <row r="7" spans="1:32" s="12" customFormat="1" ht="116.25" customHeight="1" thickBot="1" x14ac:dyDescent="0.35">
      <c r="A7" s="1189"/>
      <c r="B7" s="1191"/>
      <c r="C7" s="1191"/>
      <c r="D7" s="1193"/>
      <c r="E7" s="1195"/>
      <c r="F7" s="1197"/>
      <c r="G7" s="1199"/>
      <c r="H7" s="1201"/>
      <c r="I7" s="1197"/>
      <c r="J7" s="1203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88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19"/>
    </row>
    <row r="8" spans="1:32" s="14" customFormat="1" ht="13.5" customHeight="1" x14ac:dyDescent="0.35">
      <c r="A8" s="1222" t="s">
        <v>33</v>
      </c>
      <c r="B8" s="1223"/>
      <c r="C8" s="1223"/>
      <c r="D8" s="1223"/>
      <c r="E8" s="1223"/>
      <c r="F8" s="1223"/>
      <c r="G8" s="1223"/>
      <c r="H8" s="1223"/>
      <c r="I8" s="1223"/>
      <c r="J8" s="1223"/>
      <c r="K8" s="1223"/>
      <c r="L8" s="1223"/>
      <c r="M8" s="1223"/>
      <c r="N8" s="1223"/>
      <c r="O8" s="1223"/>
      <c r="P8" s="1223"/>
      <c r="Q8" s="1223"/>
      <c r="R8" s="1223"/>
      <c r="S8" s="1223"/>
      <c r="T8" s="1223"/>
      <c r="U8" s="1223"/>
      <c r="V8" s="1223"/>
      <c r="W8" s="1223"/>
      <c r="X8" s="1223"/>
      <c r="Y8" s="1223"/>
      <c r="Z8" s="1223"/>
      <c r="AA8" s="1223"/>
      <c r="AB8" s="1223"/>
      <c r="AC8" s="1224"/>
    </row>
    <row r="9" spans="1:32" s="14" customFormat="1" ht="32.25" customHeight="1" x14ac:dyDescent="0.4">
      <c r="A9" s="1228">
        <v>18</v>
      </c>
      <c r="B9" s="1226" t="s">
        <v>83</v>
      </c>
      <c r="C9" s="1231" t="s">
        <v>123</v>
      </c>
      <c r="D9" s="1271">
        <v>0.5</v>
      </c>
      <c r="E9" s="533" t="s">
        <v>288</v>
      </c>
      <c r="F9" s="299"/>
      <c r="G9" s="299"/>
      <c r="H9" s="144"/>
      <c r="I9" s="299"/>
      <c r="J9" s="437">
        <v>50</v>
      </c>
      <c r="K9" s="157">
        <v>28</v>
      </c>
      <c r="L9" s="157">
        <v>56</v>
      </c>
      <c r="M9" s="157"/>
      <c r="N9" s="157"/>
      <c r="O9" s="157"/>
      <c r="P9" s="74"/>
      <c r="Q9" s="74"/>
      <c r="R9" s="157"/>
      <c r="S9" s="157"/>
      <c r="T9" s="157"/>
      <c r="U9" s="157">
        <v>5</v>
      </c>
      <c r="V9" s="157"/>
      <c r="W9" s="157"/>
      <c r="X9" s="157"/>
      <c r="Y9" s="157"/>
      <c r="Z9" s="157"/>
      <c r="AA9" s="157"/>
      <c r="AB9" s="159"/>
      <c r="AC9" s="83">
        <f>SUM(K9:AB9)</f>
        <v>89</v>
      </c>
    </row>
    <row r="10" spans="1:32" s="14" customFormat="1" ht="13.5" customHeight="1" x14ac:dyDescent="0.35">
      <c r="A10" s="1229"/>
      <c r="B10" s="1213"/>
      <c r="C10" s="1232"/>
      <c r="D10" s="1270"/>
      <c r="E10" s="212" t="s">
        <v>41</v>
      </c>
      <c r="F10" s="213"/>
      <c r="G10" s="214"/>
      <c r="H10" s="213"/>
      <c r="I10" s="213"/>
      <c r="J10" s="231"/>
      <c r="K10" s="333">
        <f t="shared" ref="K10:AC10" si="0">SUM(K9:K9)</f>
        <v>28</v>
      </c>
      <c r="L10" s="333">
        <f t="shared" si="0"/>
        <v>56</v>
      </c>
      <c r="M10" s="333">
        <f t="shared" si="0"/>
        <v>0</v>
      </c>
      <c r="N10" s="333">
        <f t="shared" si="0"/>
        <v>0</v>
      </c>
      <c r="O10" s="333">
        <f t="shared" si="0"/>
        <v>0</v>
      </c>
      <c r="P10" s="333">
        <f t="shared" si="0"/>
        <v>0</v>
      </c>
      <c r="Q10" s="333">
        <f t="shared" si="0"/>
        <v>0</v>
      </c>
      <c r="R10" s="333">
        <f t="shared" si="0"/>
        <v>0</v>
      </c>
      <c r="S10" s="333">
        <f t="shared" si="0"/>
        <v>0</v>
      </c>
      <c r="T10" s="333">
        <f t="shared" si="0"/>
        <v>0</v>
      </c>
      <c r="U10" s="333">
        <f t="shared" si="0"/>
        <v>5</v>
      </c>
      <c r="V10" s="333">
        <f t="shared" si="0"/>
        <v>0</v>
      </c>
      <c r="W10" s="333">
        <f t="shared" si="0"/>
        <v>0</v>
      </c>
      <c r="X10" s="333">
        <f t="shared" si="0"/>
        <v>0</v>
      </c>
      <c r="Y10" s="333">
        <f t="shared" si="0"/>
        <v>0</v>
      </c>
      <c r="Z10" s="333">
        <f t="shared" si="0"/>
        <v>0</v>
      </c>
      <c r="AA10" s="333">
        <f t="shared" si="0"/>
        <v>0</v>
      </c>
      <c r="AB10" s="333">
        <f t="shared" si="0"/>
        <v>0</v>
      </c>
      <c r="AC10" s="333">
        <f t="shared" si="0"/>
        <v>89</v>
      </c>
    </row>
    <row r="11" spans="1:32" s="14" customFormat="1" ht="21" customHeight="1" x14ac:dyDescent="0.4">
      <c r="A11" s="1228"/>
      <c r="B11" s="1213"/>
      <c r="C11" s="1231"/>
      <c r="D11" s="1271"/>
      <c r="E11" s="726" t="s">
        <v>244</v>
      </c>
      <c r="F11" s="299" t="s">
        <v>243</v>
      </c>
      <c r="G11" s="394" t="s">
        <v>108</v>
      </c>
      <c r="H11" s="96" t="s">
        <v>137</v>
      </c>
      <c r="I11" s="144" t="s">
        <v>122</v>
      </c>
      <c r="J11" s="227" t="s">
        <v>217</v>
      </c>
      <c r="K11" s="157">
        <v>4</v>
      </c>
      <c r="L11" s="157">
        <v>4</v>
      </c>
      <c r="M11" s="157"/>
      <c r="N11" s="157"/>
      <c r="O11" s="157"/>
      <c r="P11" s="157">
        <v>1</v>
      </c>
      <c r="Q11" s="157"/>
      <c r="R11" s="157"/>
      <c r="S11" s="157"/>
      <c r="T11" s="157"/>
      <c r="U11" s="157">
        <v>1</v>
      </c>
      <c r="V11" s="157"/>
      <c r="W11" s="157"/>
      <c r="X11" s="157"/>
      <c r="Y11" s="157"/>
      <c r="Z11" s="157"/>
      <c r="AA11" s="157"/>
      <c r="AB11" s="159"/>
      <c r="AC11" s="83">
        <f>SUM(K11:AB11)</f>
        <v>10</v>
      </c>
    </row>
    <row r="12" spans="1:32" s="14" customFormat="1" ht="24" customHeight="1" x14ac:dyDescent="0.4">
      <c r="A12" s="1225"/>
      <c r="B12" s="1213"/>
      <c r="C12" s="1234"/>
      <c r="D12" s="1271"/>
      <c r="E12" s="475"/>
      <c r="F12" s="299"/>
      <c r="G12" s="159"/>
      <c r="H12" s="144"/>
      <c r="I12" s="144"/>
      <c r="J12" s="22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9"/>
      <c r="AC12" s="83">
        <f>SUM(K12:AB12)</f>
        <v>0</v>
      </c>
    </row>
    <row r="13" spans="1:32" s="14" customFormat="1" ht="13.5" customHeight="1" thickBot="1" x14ac:dyDescent="0.4">
      <c r="A13" s="1225"/>
      <c r="B13" s="1213"/>
      <c r="C13" s="1234"/>
      <c r="D13" s="1271"/>
      <c r="E13" s="155" t="s">
        <v>35</v>
      </c>
      <c r="F13" s="153"/>
      <c r="G13" s="153"/>
      <c r="H13" s="153"/>
      <c r="I13" s="153"/>
      <c r="J13" s="215"/>
      <c r="K13" s="154">
        <f t="shared" ref="K13:AC13" si="1">SUM(K11:K12)</f>
        <v>4</v>
      </c>
      <c r="L13" s="154">
        <f t="shared" si="1"/>
        <v>4</v>
      </c>
      <c r="M13" s="154">
        <f t="shared" si="1"/>
        <v>0</v>
      </c>
      <c r="N13" s="154">
        <f t="shared" si="1"/>
        <v>0</v>
      </c>
      <c r="O13" s="154">
        <f t="shared" si="1"/>
        <v>0</v>
      </c>
      <c r="P13" s="154">
        <f t="shared" si="1"/>
        <v>1</v>
      </c>
      <c r="Q13" s="154">
        <f t="shared" si="1"/>
        <v>0</v>
      </c>
      <c r="R13" s="154">
        <f t="shared" si="1"/>
        <v>0</v>
      </c>
      <c r="S13" s="154">
        <f t="shared" si="1"/>
        <v>0</v>
      </c>
      <c r="T13" s="154">
        <f t="shared" si="1"/>
        <v>0</v>
      </c>
      <c r="U13" s="154">
        <f t="shared" si="1"/>
        <v>1</v>
      </c>
      <c r="V13" s="154">
        <f t="shared" si="1"/>
        <v>0</v>
      </c>
      <c r="W13" s="154">
        <f t="shared" si="1"/>
        <v>0</v>
      </c>
      <c r="X13" s="154">
        <f t="shared" si="1"/>
        <v>0</v>
      </c>
      <c r="Y13" s="154">
        <f t="shared" si="1"/>
        <v>0</v>
      </c>
      <c r="Z13" s="154">
        <f t="shared" si="1"/>
        <v>0</v>
      </c>
      <c r="AA13" s="154">
        <f t="shared" si="1"/>
        <v>0</v>
      </c>
      <c r="AB13" s="154">
        <f t="shared" si="1"/>
        <v>0</v>
      </c>
      <c r="AC13" s="154">
        <f t="shared" si="1"/>
        <v>10</v>
      </c>
    </row>
    <row r="14" spans="1:32" s="14" customFormat="1" ht="13.5" customHeight="1" x14ac:dyDescent="0.35">
      <c r="A14" s="1225"/>
      <c r="B14" s="1213"/>
      <c r="C14" s="1234"/>
      <c r="D14" s="1271"/>
      <c r="E14" s="216"/>
      <c r="F14" s="45" t="s">
        <v>7</v>
      </c>
      <c r="G14" s="45"/>
      <c r="H14" s="45"/>
      <c r="I14" s="45"/>
      <c r="J14" s="217"/>
      <c r="K14" s="218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20"/>
      <c r="AC14" s="119"/>
    </row>
    <row r="15" spans="1:32" s="14" customFormat="1" ht="13.5" customHeight="1" thickBot="1" x14ac:dyDescent="0.4">
      <c r="A15" s="1225"/>
      <c r="B15" s="1213"/>
      <c r="C15" s="1234"/>
      <c r="D15" s="1271"/>
      <c r="E15" s="166" t="s">
        <v>36</v>
      </c>
      <c r="F15" s="146"/>
      <c r="G15" s="146"/>
      <c r="H15" s="146"/>
      <c r="I15" s="146"/>
      <c r="J15" s="221"/>
      <c r="K15" s="168">
        <v>0</v>
      </c>
      <c r="L15" s="162">
        <v>0</v>
      </c>
      <c r="M15" s="162">
        <v>0</v>
      </c>
      <c r="N15" s="162">
        <v>0</v>
      </c>
      <c r="O15" s="162">
        <v>0</v>
      </c>
      <c r="P15" s="162">
        <v>0</v>
      </c>
      <c r="Q15" s="162">
        <v>0</v>
      </c>
      <c r="R15" s="162">
        <v>0</v>
      </c>
      <c r="S15" s="162">
        <v>0</v>
      </c>
      <c r="T15" s="162">
        <v>0</v>
      </c>
      <c r="U15" s="162">
        <v>0</v>
      </c>
      <c r="V15" s="162">
        <v>0</v>
      </c>
      <c r="W15" s="162">
        <v>0</v>
      </c>
      <c r="X15" s="162">
        <v>0</v>
      </c>
      <c r="Y15" s="162">
        <v>0</v>
      </c>
      <c r="Z15" s="162">
        <v>0</v>
      </c>
      <c r="AA15" s="162">
        <v>0</v>
      </c>
      <c r="AB15" s="169">
        <v>0</v>
      </c>
      <c r="AC15" s="121">
        <v>0</v>
      </c>
    </row>
    <row r="16" spans="1:32" s="14" customFormat="1" ht="13.5" customHeight="1" x14ac:dyDescent="0.35">
      <c r="A16" s="1225"/>
      <c r="B16" s="1213"/>
      <c r="C16" s="1234"/>
      <c r="D16" s="1271"/>
      <c r="E16" s="222" t="s">
        <v>34</v>
      </c>
      <c r="F16" s="45"/>
      <c r="G16" s="45" t="s">
        <v>37</v>
      </c>
      <c r="H16" s="45"/>
      <c r="I16" s="45"/>
      <c r="J16" s="223"/>
      <c r="K16" s="224">
        <v>0</v>
      </c>
      <c r="L16" s="224">
        <v>0</v>
      </c>
      <c r="M16" s="224">
        <v>0</v>
      </c>
      <c r="N16" s="224">
        <v>0</v>
      </c>
      <c r="O16" s="224">
        <v>0</v>
      </c>
      <c r="P16" s="224">
        <v>0</v>
      </c>
      <c r="Q16" s="224">
        <v>0</v>
      </c>
      <c r="R16" s="224">
        <v>0</v>
      </c>
      <c r="S16" s="224">
        <v>0</v>
      </c>
      <c r="T16" s="224">
        <v>0</v>
      </c>
      <c r="U16" s="224">
        <v>0</v>
      </c>
      <c r="V16" s="224">
        <v>0</v>
      </c>
      <c r="W16" s="224">
        <v>0</v>
      </c>
      <c r="X16" s="224">
        <v>0</v>
      </c>
      <c r="Y16" s="224">
        <v>0</v>
      </c>
      <c r="Z16" s="224">
        <v>0</v>
      </c>
      <c r="AA16" s="224">
        <v>0</v>
      </c>
      <c r="AB16" s="225">
        <v>0</v>
      </c>
      <c r="AC16" s="225">
        <v>0</v>
      </c>
    </row>
    <row r="17" spans="1:32" s="14" customFormat="1" ht="13.5" customHeight="1" x14ac:dyDescent="0.35">
      <c r="A17" s="1225"/>
      <c r="B17" s="1213"/>
      <c r="C17" s="1234"/>
      <c r="D17" s="1271"/>
      <c r="E17" s="226" t="s">
        <v>38</v>
      </c>
      <c r="F17" s="144"/>
      <c r="G17" s="144"/>
      <c r="H17" s="144"/>
      <c r="I17" s="144"/>
      <c r="J17" s="227"/>
      <c r="K17" s="150">
        <v>0</v>
      </c>
      <c r="L17" s="150">
        <v>0</v>
      </c>
      <c r="M17" s="150">
        <v>0</v>
      </c>
      <c r="N17" s="150">
        <v>0</v>
      </c>
      <c r="O17" s="150">
        <v>0</v>
      </c>
      <c r="P17" s="150">
        <v>0</v>
      </c>
      <c r="Q17" s="150">
        <v>0</v>
      </c>
      <c r="R17" s="150">
        <v>0</v>
      </c>
      <c r="S17" s="150">
        <v>0</v>
      </c>
      <c r="T17" s="150">
        <v>0</v>
      </c>
      <c r="U17" s="150">
        <v>0</v>
      </c>
      <c r="V17" s="150">
        <v>0</v>
      </c>
      <c r="W17" s="150">
        <v>0</v>
      </c>
      <c r="X17" s="150">
        <v>0</v>
      </c>
      <c r="Y17" s="150">
        <v>0</v>
      </c>
      <c r="Z17" s="150">
        <v>0</v>
      </c>
      <c r="AA17" s="150">
        <v>0</v>
      </c>
      <c r="AB17" s="204">
        <v>0</v>
      </c>
      <c r="AC17" s="204">
        <v>0</v>
      </c>
    </row>
    <row r="18" spans="1:32" s="14" customFormat="1" ht="13.5" customHeight="1" thickBot="1" x14ac:dyDescent="0.4">
      <c r="A18" s="1225"/>
      <c r="B18" s="1213"/>
      <c r="C18" s="1234"/>
      <c r="D18" s="1271"/>
      <c r="E18" s="97" t="s">
        <v>39</v>
      </c>
      <c r="F18" s="98"/>
      <c r="G18" s="98"/>
      <c r="H18" s="98"/>
      <c r="I18" s="98"/>
      <c r="J18" s="228"/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21">
        <v>0</v>
      </c>
      <c r="AC18" s="121">
        <v>0</v>
      </c>
    </row>
    <row r="19" spans="1:32" s="14" customFormat="1" ht="19.5" customHeight="1" thickBot="1" x14ac:dyDescent="0.4">
      <c r="A19" s="1230"/>
      <c r="B19" s="1214"/>
      <c r="C19" s="1235"/>
      <c r="D19" s="1272"/>
      <c r="E19" s="180" t="s">
        <v>40</v>
      </c>
      <c r="F19" s="181"/>
      <c r="G19" s="181"/>
      <c r="H19" s="181"/>
      <c r="I19" s="181"/>
      <c r="J19" s="229"/>
      <c r="K19" s="194">
        <f t="shared" ref="K19:AC19" si="2">K10+K13</f>
        <v>32</v>
      </c>
      <c r="L19" s="194">
        <f t="shared" si="2"/>
        <v>60</v>
      </c>
      <c r="M19" s="194">
        <f t="shared" si="2"/>
        <v>0</v>
      </c>
      <c r="N19" s="194">
        <f t="shared" si="2"/>
        <v>0</v>
      </c>
      <c r="O19" s="194">
        <f t="shared" si="2"/>
        <v>0</v>
      </c>
      <c r="P19" s="194">
        <f t="shared" si="2"/>
        <v>1</v>
      </c>
      <c r="Q19" s="194">
        <f t="shared" si="2"/>
        <v>0</v>
      </c>
      <c r="R19" s="194">
        <f t="shared" si="2"/>
        <v>0</v>
      </c>
      <c r="S19" s="194">
        <f t="shared" si="2"/>
        <v>0</v>
      </c>
      <c r="T19" s="194">
        <f t="shared" si="2"/>
        <v>0</v>
      </c>
      <c r="U19" s="194">
        <f t="shared" si="2"/>
        <v>6</v>
      </c>
      <c r="V19" s="194">
        <f t="shared" si="2"/>
        <v>0</v>
      </c>
      <c r="W19" s="194">
        <f t="shared" si="2"/>
        <v>0</v>
      </c>
      <c r="X19" s="194">
        <f t="shared" si="2"/>
        <v>0</v>
      </c>
      <c r="Y19" s="194">
        <f t="shared" si="2"/>
        <v>0</v>
      </c>
      <c r="Z19" s="194">
        <f t="shared" si="2"/>
        <v>0</v>
      </c>
      <c r="AA19" s="194">
        <f t="shared" si="2"/>
        <v>0</v>
      </c>
      <c r="AB19" s="198">
        <f t="shared" si="2"/>
        <v>0</v>
      </c>
      <c r="AC19" s="198">
        <f t="shared" si="2"/>
        <v>99</v>
      </c>
    </row>
    <row r="20" spans="1:32" s="61" customFormat="1" ht="13.9" x14ac:dyDescent="0.4">
      <c r="A20" s="1240" t="s">
        <v>329</v>
      </c>
      <c r="B20" s="1240"/>
      <c r="C20" s="1240"/>
      <c r="D20" s="1240"/>
      <c r="E20" s="1240"/>
      <c r="F20" s="1240"/>
      <c r="G20" s="1240"/>
      <c r="H20" s="1240"/>
      <c r="I20" s="1240"/>
      <c r="J20" s="1240"/>
      <c r="K20" s="1240"/>
      <c r="L20" s="1240"/>
      <c r="M20" s="1240"/>
      <c r="N20" s="1240"/>
      <c r="O20" s="1240"/>
      <c r="P20" s="1240"/>
      <c r="Q20" s="1240"/>
      <c r="R20" s="1240"/>
      <c r="S20" s="1240"/>
      <c r="T20" s="1240"/>
      <c r="U20" s="1240"/>
      <c r="V20" s="1240"/>
      <c r="W20" s="1240"/>
      <c r="X20" s="1240"/>
      <c r="Y20" s="1240"/>
      <c r="Z20" s="1240"/>
      <c r="AA20" s="1240"/>
      <c r="AB20" s="1240"/>
      <c r="AC20" s="1240"/>
    </row>
    <row r="21" spans="1:32" s="61" customFormat="1" ht="13.9" x14ac:dyDescent="0.4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184" t="s">
        <v>353</v>
      </c>
      <c r="P21" s="1184"/>
      <c r="Q21" s="1184"/>
      <c r="R21" s="1184"/>
      <c r="S21" s="1184"/>
      <c r="T21" s="1184"/>
      <c r="U21" s="1184"/>
      <c r="V21" s="1184"/>
      <c r="W21" s="1184"/>
      <c r="X21" s="1184"/>
      <c r="Y21" s="1184"/>
      <c r="Z21" s="1184"/>
      <c r="AA21" s="1184"/>
      <c r="AB21" s="1184"/>
      <c r="AC21" s="1184"/>
    </row>
    <row r="22" spans="1:32" s="61" customFormat="1" ht="13.9" x14ac:dyDescent="0.4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2"/>
      <c r="S22" s="2"/>
      <c r="T22" s="1220" t="s">
        <v>5</v>
      </c>
      <c r="U22" s="1220"/>
      <c r="V22" s="1220"/>
      <c r="W22" s="1220"/>
      <c r="X22" s="1220"/>
      <c r="Y22" s="1220"/>
      <c r="Z22" s="1220"/>
      <c r="AA22" s="2"/>
      <c r="AB22" s="2"/>
      <c r="AC22" s="101"/>
    </row>
    <row r="23" spans="1:32" s="61" customFormat="1" ht="13.9" x14ac:dyDescent="0.4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95" t="s">
        <v>56</v>
      </c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01"/>
    </row>
    <row r="24" spans="1:32" s="61" customFormat="1" ht="14.25" thickBot="1" x14ac:dyDescent="0.45">
      <c r="R24" s="208"/>
      <c r="S24" s="211"/>
      <c r="T24" s="1240" t="s">
        <v>5</v>
      </c>
      <c r="U24" s="1240"/>
      <c r="V24" s="1240"/>
      <c r="W24" s="1240"/>
      <c r="X24" s="1240"/>
      <c r="Y24" s="1240"/>
      <c r="Z24" s="1240"/>
      <c r="AA24" s="1240"/>
      <c r="AB24" s="208"/>
    </row>
    <row r="25" spans="1:32" ht="14.25" customHeight="1" x14ac:dyDescent="0.45">
      <c r="A25" s="1188" t="s">
        <v>9</v>
      </c>
      <c r="B25" s="1190" t="s">
        <v>10</v>
      </c>
      <c r="C25" s="1190" t="s">
        <v>11</v>
      </c>
      <c r="D25" s="1192" t="s">
        <v>12</v>
      </c>
      <c r="E25" s="1194" t="s">
        <v>8</v>
      </c>
      <c r="F25" s="1196" t="s">
        <v>0</v>
      </c>
      <c r="G25" s="1198" t="s">
        <v>3</v>
      </c>
      <c r="H25" s="1200" t="s">
        <v>13</v>
      </c>
      <c r="I25" s="1196" t="s">
        <v>1</v>
      </c>
      <c r="J25" s="1202" t="s">
        <v>14</v>
      </c>
      <c r="K25" s="1204" t="s">
        <v>15</v>
      </c>
      <c r="L25" s="1205"/>
      <c r="M25" s="1205"/>
      <c r="N25" s="1205"/>
      <c r="O25" s="1205"/>
      <c r="P25" s="1205"/>
      <c r="Q25" s="1205"/>
      <c r="R25" s="1205"/>
      <c r="S25" s="1205"/>
      <c r="T25" s="1205"/>
      <c r="U25" s="1205"/>
      <c r="V25" s="1205"/>
      <c r="W25" s="1205"/>
      <c r="X25" s="1205"/>
      <c r="Y25" s="1205"/>
      <c r="Z25" s="1205"/>
      <c r="AA25" s="1205"/>
      <c r="AB25" s="1205"/>
      <c r="AC25" s="1218" t="s">
        <v>16</v>
      </c>
      <c r="AD25" s="9"/>
      <c r="AE25" s="9"/>
      <c r="AF25" s="9"/>
    </row>
    <row r="26" spans="1:32" s="12" customFormat="1" ht="116.25" customHeight="1" thickBot="1" x14ac:dyDescent="0.35">
      <c r="A26" s="1189"/>
      <c r="B26" s="1191"/>
      <c r="C26" s="1191"/>
      <c r="D26" s="1193"/>
      <c r="E26" s="1195"/>
      <c r="F26" s="1197"/>
      <c r="G26" s="1199"/>
      <c r="H26" s="1201"/>
      <c r="I26" s="1197"/>
      <c r="J26" s="1203"/>
      <c r="K26" s="161" t="s">
        <v>17</v>
      </c>
      <c r="L26" s="160" t="s">
        <v>18</v>
      </c>
      <c r="M26" s="160" t="s">
        <v>19</v>
      </c>
      <c r="N26" s="160" t="s">
        <v>20</v>
      </c>
      <c r="O26" s="160" t="s">
        <v>21</v>
      </c>
      <c r="P26" s="160" t="s">
        <v>22</v>
      </c>
      <c r="Q26" s="160" t="s">
        <v>88</v>
      </c>
      <c r="R26" s="160" t="s">
        <v>63</v>
      </c>
      <c r="S26" s="160" t="s">
        <v>23</v>
      </c>
      <c r="T26" s="160" t="s">
        <v>24</v>
      </c>
      <c r="U26" s="160" t="s">
        <v>25</v>
      </c>
      <c r="V26" s="160" t="s">
        <v>26</v>
      </c>
      <c r="W26" s="160" t="s">
        <v>27</v>
      </c>
      <c r="X26" s="160" t="s">
        <v>28</v>
      </c>
      <c r="Y26" s="160" t="s">
        <v>29</v>
      </c>
      <c r="Z26" s="160" t="s">
        <v>30</v>
      </c>
      <c r="AA26" s="160" t="s">
        <v>31</v>
      </c>
      <c r="AB26" s="160" t="s">
        <v>32</v>
      </c>
      <c r="AC26" s="1219"/>
    </row>
    <row r="27" spans="1:32" s="14" customFormat="1" ht="13.5" customHeight="1" x14ac:dyDescent="0.35">
      <c r="A27" s="1242" t="s">
        <v>4</v>
      </c>
      <c r="B27" s="1239"/>
      <c r="C27" s="1239"/>
      <c r="D27" s="1239"/>
      <c r="E27" s="1239"/>
      <c r="F27" s="1239"/>
      <c r="G27" s="1239"/>
      <c r="H27" s="1239"/>
      <c r="I27" s="1239"/>
      <c r="J27" s="1239"/>
      <c r="K27" s="1239"/>
      <c r="L27" s="1239"/>
      <c r="M27" s="1239"/>
      <c r="N27" s="1239"/>
      <c r="O27" s="1239"/>
      <c r="P27" s="1239"/>
      <c r="Q27" s="1239"/>
      <c r="R27" s="1239"/>
      <c r="S27" s="1239"/>
      <c r="T27" s="1239"/>
      <c r="U27" s="1239"/>
      <c r="V27" s="1239"/>
      <c r="W27" s="1239"/>
      <c r="X27" s="1239"/>
      <c r="Y27" s="1239"/>
      <c r="Z27" s="1239"/>
      <c r="AA27" s="1239"/>
      <c r="AB27" s="1239"/>
      <c r="AC27" s="1243"/>
    </row>
    <row r="28" spans="1:32" s="14" customFormat="1" ht="47.25" customHeight="1" x14ac:dyDescent="0.4">
      <c r="A28" s="1225">
        <v>18</v>
      </c>
      <c r="B28" s="1226" t="s">
        <v>83</v>
      </c>
      <c r="C28" s="1294" t="s">
        <v>123</v>
      </c>
      <c r="D28" s="1295">
        <v>0.5</v>
      </c>
      <c r="E28" s="901" t="s">
        <v>271</v>
      </c>
      <c r="F28" s="74"/>
      <c r="G28" s="74"/>
      <c r="H28" s="344"/>
      <c r="I28" s="74"/>
      <c r="J28" s="108">
        <v>84</v>
      </c>
      <c r="K28" s="366">
        <v>28</v>
      </c>
      <c r="L28" s="344">
        <v>84</v>
      </c>
      <c r="M28" s="74"/>
      <c r="N28" s="74"/>
      <c r="O28" s="74"/>
      <c r="P28" s="74"/>
      <c r="Q28" s="74"/>
      <c r="R28" s="344"/>
      <c r="S28" s="74"/>
      <c r="T28" s="74"/>
      <c r="U28" s="74">
        <v>8</v>
      </c>
      <c r="V28" s="75"/>
      <c r="W28" s="75"/>
      <c r="X28" s="75"/>
      <c r="Y28" s="75"/>
      <c r="Z28" s="75"/>
      <c r="AA28" s="75"/>
      <c r="AB28" s="412"/>
      <c r="AC28" s="83">
        <f>SUM(K28:U28)</f>
        <v>120</v>
      </c>
    </row>
    <row r="29" spans="1:32" s="14" customFormat="1" ht="48" customHeight="1" x14ac:dyDescent="0.4">
      <c r="A29" s="1210"/>
      <c r="B29" s="1213"/>
      <c r="C29" s="1245"/>
      <c r="D29" s="1249"/>
      <c r="E29" s="939" t="s">
        <v>291</v>
      </c>
      <c r="F29" s="74" t="s">
        <v>94</v>
      </c>
      <c r="G29" s="74" t="s">
        <v>109</v>
      </c>
      <c r="H29" s="96" t="s">
        <v>134</v>
      </c>
      <c r="I29" s="74">
        <v>2</v>
      </c>
      <c r="J29" s="108">
        <v>38</v>
      </c>
      <c r="K29" s="366">
        <v>26</v>
      </c>
      <c r="L29" s="344"/>
      <c r="M29" s="74">
        <v>42</v>
      </c>
      <c r="N29" s="74"/>
      <c r="O29" s="74"/>
      <c r="P29" s="74"/>
      <c r="Q29" s="74"/>
      <c r="R29" s="74"/>
      <c r="S29" s="74"/>
      <c r="T29" s="74"/>
      <c r="U29" s="74">
        <v>3</v>
      </c>
      <c r="V29" s="343"/>
      <c r="W29" s="343"/>
      <c r="X29" s="343"/>
      <c r="Y29" s="343"/>
      <c r="Z29" s="343"/>
      <c r="AA29" s="343"/>
      <c r="AB29" s="361"/>
      <c r="AC29" s="83">
        <f>SUM(K29:AA29)</f>
        <v>71</v>
      </c>
    </row>
    <row r="30" spans="1:32" s="14" customFormat="1" ht="22.5" customHeight="1" x14ac:dyDescent="0.4">
      <c r="A30" s="1210"/>
      <c r="B30" s="1213"/>
      <c r="C30" s="1245"/>
      <c r="D30" s="1249"/>
      <c r="E30" s="1030" t="s">
        <v>287</v>
      </c>
      <c r="F30" s="299" t="s">
        <v>94</v>
      </c>
      <c r="G30" s="299" t="s">
        <v>108</v>
      </c>
      <c r="H30" s="144" t="s">
        <v>223</v>
      </c>
      <c r="I30" s="299">
        <v>1</v>
      </c>
      <c r="J30" s="145"/>
      <c r="K30" s="366"/>
      <c r="L30" s="345"/>
      <c r="M30" s="75"/>
      <c r="N30" s="75"/>
      <c r="O30" s="75"/>
      <c r="P30" s="75"/>
      <c r="Q30" s="75"/>
      <c r="R30" s="75"/>
      <c r="S30" s="75"/>
      <c r="T30" s="75"/>
      <c r="U30" s="75">
        <v>1</v>
      </c>
      <c r="V30" s="75"/>
      <c r="W30" s="75"/>
      <c r="X30" s="75"/>
      <c r="Y30" s="75"/>
      <c r="Z30" s="75"/>
      <c r="AA30" s="75"/>
      <c r="AB30" s="412"/>
      <c r="AC30" s="83">
        <f>SUM(K30:AA30)</f>
        <v>1</v>
      </c>
    </row>
    <row r="31" spans="1:32" s="14" customFormat="1" ht="28.5" customHeight="1" x14ac:dyDescent="0.4">
      <c r="A31" s="1210"/>
      <c r="B31" s="1213"/>
      <c r="C31" s="1245"/>
      <c r="D31" s="1249"/>
      <c r="E31" s="1030" t="s">
        <v>192</v>
      </c>
      <c r="F31" s="299" t="s">
        <v>94</v>
      </c>
      <c r="G31" s="299" t="s">
        <v>108</v>
      </c>
      <c r="H31" s="144" t="s">
        <v>139</v>
      </c>
      <c r="I31" s="299">
        <v>3</v>
      </c>
      <c r="J31" s="145">
        <v>8</v>
      </c>
      <c r="K31" s="366"/>
      <c r="L31" s="345"/>
      <c r="M31" s="75"/>
      <c r="N31" s="75"/>
      <c r="O31" s="75"/>
      <c r="P31" s="75"/>
      <c r="Q31" s="75"/>
      <c r="R31" s="75"/>
      <c r="S31" s="75"/>
      <c r="T31" s="75"/>
      <c r="U31" s="75">
        <v>1</v>
      </c>
      <c r="V31" s="75"/>
      <c r="W31" s="75"/>
      <c r="X31" s="75"/>
      <c r="Y31" s="75"/>
      <c r="Z31" s="75"/>
      <c r="AA31" s="75"/>
      <c r="AB31" s="412"/>
      <c r="AC31" s="83">
        <f>SUM(K31:AA31)</f>
        <v>1</v>
      </c>
    </row>
    <row r="32" spans="1:32" s="14" customFormat="1" ht="13.5" customHeight="1" thickBot="1" x14ac:dyDescent="0.4">
      <c r="A32" s="1210"/>
      <c r="B32" s="1213"/>
      <c r="C32" s="1246"/>
      <c r="D32" s="1249"/>
      <c r="E32" s="85" t="s">
        <v>41</v>
      </c>
      <c r="F32" s="86"/>
      <c r="G32" s="86"/>
      <c r="H32" s="86"/>
      <c r="I32" s="86"/>
      <c r="J32" s="87"/>
      <c r="K32" s="88">
        <f>SUM(K28:K31)</f>
        <v>54</v>
      </c>
      <c r="L32" s="88">
        <f t="shared" ref="L32:AC32" si="3">SUM(L28:L31)</f>
        <v>84</v>
      </c>
      <c r="M32" s="88">
        <f t="shared" si="3"/>
        <v>42</v>
      </c>
      <c r="N32" s="88">
        <f t="shared" si="3"/>
        <v>0</v>
      </c>
      <c r="O32" s="88">
        <f t="shared" si="3"/>
        <v>0</v>
      </c>
      <c r="P32" s="88">
        <f t="shared" si="3"/>
        <v>0</v>
      </c>
      <c r="Q32" s="88">
        <f t="shared" si="3"/>
        <v>0</v>
      </c>
      <c r="R32" s="88">
        <f t="shared" si="3"/>
        <v>0</v>
      </c>
      <c r="S32" s="88">
        <f t="shared" si="3"/>
        <v>0</v>
      </c>
      <c r="T32" s="88">
        <f t="shared" si="3"/>
        <v>0</v>
      </c>
      <c r="U32" s="88">
        <f t="shared" si="3"/>
        <v>13</v>
      </c>
      <c r="V32" s="88">
        <f t="shared" si="3"/>
        <v>0</v>
      </c>
      <c r="W32" s="88">
        <f t="shared" si="3"/>
        <v>0</v>
      </c>
      <c r="X32" s="88">
        <f t="shared" si="3"/>
        <v>0</v>
      </c>
      <c r="Y32" s="88">
        <f t="shared" si="3"/>
        <v>0</v>
      </c>
      <c r="Z32" s="88">
        <f t="shared" si="3"/>
        <v>0</v>
      </c>
      <c r="AA32" s="88">
        <f t="shared" si="3"/>
        <v>0</v>
      </c>
      <c r="AB32" s="88">
        <f t="shared" si="3"/>
        <v>0</v>
      </c>
      <c r="AC32" s="88">
        <f t="shared" si="3"/>
        <v>193</v>
      </c>
    </row>
    <row r="33" spans="1:31" s="14" customFormat="1" ht="19.5" customHeight="1" x14ac:dyDescent="0.4">
      <c r="A33" s="1210"/>
      <c r="B33" s="1213"/>
      <c r="C33" s="1246"/>
      <c r="D33" s="1249"/>
      <c r="E33" s="66"/>
      <c r="F33" s="74"/>
      <c r="G33" s="73"/>
      <c r="H33" s="96"/>
      <c r="I33" s="74"/>
      <c r="J33" s="108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149">
        <f>SUM(K33:AB33)</f>
        <v>0</v>
      </c>
    </row>
    <row r="34" spans="1:31" s="14" customFormat="1" ht="21" customHeight="1" x14ac:dyDescent="0.4">
      <c r="A34" s="1210"/>
      <c r="B34" s="1213"/>
      <c r="C34" s="1246"/>
      <c r="D34" s="1249"/>
      <c r="E34" s="798"/>
      <c r="F34" s="444"/>
      <c r="G34" s="445"/>
      <c r="H34" s="451"/>
      <c r="I34" s="449"/>
      <c r="J34" s="450"/>
      <c r="K34" s="448"/>
      <c r="L34" s="448"/>
      <c r="M34" s="448"/>
      <c r="N34" s="448"/>
      <c r="O34" s="448"/>
      <c r="P34" s="548"/>
      <c r="Q34" s="509"/>
      <c r="R34" s="448"/>
      <c r="S34" s="448"/>
      <c r="T34" s="448"/>
      <c r="U34" s="448"/>
      <c r="V34" s="157"/>
      <c r="W34" s="157"/>
      <c r="X34" s="157"/>
      <c r="Y34" s="157"/>
      <c r="Z34" s="157"/>
      <c r="AA34" s="157"/>
      <c r="AB34" s="157"/>
      <c r="AC34" s="149">
        <f>SUM(K34:AB34)</f>
        <v>0</v>
      </c>
    </row>
    <row r="35" spans="1:31" s="14" customFormat="1" ht="13.5" customHeight="1" thickBot="1" x14ac:dyDescent="0.4">
      <c r="A35" s="1210"/>
      <c r="B35" s="1213"/>
      <c r="C35" s="1246"/>
      <c r="D35" s="1249"/>
      <c r="E35" s="85" t="s">
        <v>35</v>
      </c>
      <c r="F35" s="86"/>
      <c r="G35" s="86"/>
      <c r="H35" s="86"/>
      <c r="I35" s="86"/>
      <c r="J35" s="87"/>
      <c r="K35" s="88">
        <f t="shared" ref="K35:AC35" si="4">SUM(K33:K34)</f>
        <v>0</v>
      </c>
      <c r="L35" s="88">
        <f t="shared" si="4"/>
        <v>0</v>
      </c>
      <c r="M35" s="88">
        <f t="shared" si="4"/>
        <v>0</v>
      </c>
      <c r="N35" s="88">
        <f t="shared" si="4"/>
        <v>0</v>
      </c>
      <c r="O35" s="88">
        <f t="shared" si="4"/>
        <v>0</v>
      </c>
      <c r="P35" s="88">
        <f t="shared" si="4"/>
        <v>0</v>
      </c>
      <c r="Q35" s="88">
        <f t="shared" si="4"/>
        <v>0</v>
      </c>
      <c r="R35" s="88">
        <f t="shared" si="4"/>
        <v>0</v>
      </c>
      <c r="S35" s="88">
        <f t="shared" si="4"/>
        <v>0</v>
      </c>
      <c r="T35" s="88">
        <f t="shared" si="4"/>
        <v>0</v>
      </c>
      <c r="U35" s="88">
        <f t="shared" si="4"/>
        <v>0</v>
      </c>
      <c r="V35" s="88">
        <f t="shared" si="4"/>
        <v>0</v>
      </c>
      <c r="W35" s="88">
        <f t="shared" si="4"/>
        <v>0</v>
      </c>
      <c r="X35" s="88">
        <f t="shared" si="4"/>
        <v>0</v>
      </c>
      <c r="Y35" s="88">
        <f t="shared" si="4"/>
        <v>0</v>
      </c>
      <c r="Z35" s="88">
        <f t="shared" si="4"/>
        <v>0</v>
      </c>
      <c r="AA35" s="88">
        <f t="shared" si="4"/>
        <v>0</v>
      </c>
      <c r="AB35" s="88">
        <f t="shared" si="4"/>
        <v>0</v>
      </c>
      <c r="AC35" s="88">
        <f t="shared" si="4"/>
        <v>0</v>
      </c>
    </row>
    <row r="36" spans="1:31" s="14" customFormat="1" ht="13.5" customHeight="1" x14ac:dyDescent="0.35">
      <c r="A36" s="1210"/>
      <c r="B36" s="1213"/>
      <c r="C36" s="1246"/>
      <c r="D36" s="1249"/>
      <c r="E36" s="17"/>
      <c r="F36" s="47"/>
      <c r="G36" s="47"/>
      <c r="H36" s="47"/>
      <c r="I36" s="47"/>
      <c r="J36" s="164"/>
      <c r="K36" s="165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149"/>
    </row>
    <row r="37" spans="1:31" s="14" customFormat="1" ht="13.5" customHeight="1" thickBot="1" x14ac:dyDescent="0.4">
      <c r="A37" s="1210"/>
      <c r="B37" s="1213"/>
      <c r="C37" s="1246"/>
      <c r="D37" s="1249"/>
      <c r="E37" s="166" t="s">
        <v>36</v>
      </c>
      <c r="F37" s="146"/>
      <c r="G37" s="146"/>
      <c r="H37" s="146"/>
      <c r="I37" s="146"/>
      <c r="J37" s="167"/>
      <c r="K37" s="168">
        <v>0</v>
      </c>
      <c r="L37" s="162">
        <v>0</v>
      </c>
      <c r="M37" s="162">
        <v>0</v>
      </c>
      <c r="N37" s="162">
        <v>0</v>
      </c>
      <c r="O37" s="162">
        <v>0</v>
      </c>
      <c r="P37" s="162">
        <v>0</v>
      </c>
      <c r="Q37" s="162">
        <v>0</v>
      </c>
      <c r="R37" s="162">
        <v>0</v>
      </c>
      <c r="S37" s="162">
        <v>0</v>
      </c>
      <c r="T37" s="162">
        <v>0</v>
      </c>
      <c r="U37" s="162">
        <v>0</v>
      </c>
      <c r="V37" s="162">
        <v>0</v>
      </c>
      <c r="W37" s="162">
        <v>0</v>
      </c>
      <c r="X37" s="162">
        <v>0</v>
      </c>
      <c r="Y37" s="162">
        <v>0</v>
      </c>
      <c r="Z37" s="162">
        <v>0</v>
      </c>
      <c r="AA37" s="162">
        <v>0</v>
      </c>
      <c r="AB37" s="169">
        <v>0</v>
      </c>
      <c r="AC37" s="163">
        <v>0</v>
      </c>
    </row>
    <row r="38" spans="1:31" s="14" customFormat="1" ht="13.5" customHeight="1" x14ac:dyDescent="0.35">
      <c r="A38" s="1210"/>
      <c r="B38" s="1213"/>
      <c r="C38" s="1246"/>
      <c r="D38" s="1249"/>
      <c r="E38" s="170" t="s">
        <v>34</v>
      </c>
      <c r="F38" s="45"/>
      <c r="G38" s="45" t="s">
        <v>37</v>
      </c>
      <c r="H38" s="45"/>
      <c r="I38" s="45"/>
      <c r="J38" s="46"/>
      <c r="K38" s="263">
        <v>0</v>
      </c>
      <c r="L38" s="264">
        <v>0</v>
      </c>
      <c r="M38" s="264">
        <v>0</v>
      </c>
      <c r="N38" s="264">
        <v>0</v>
      </c>
      <c r="O38" s="264">
        <v>0</v>
      </c>
      <c r="P38" s="264">
        <v>0</v>
      </c>
      <c r="Q38" s="264">
        <v>0</v>
      </c>
      <c r="R38" s="264">
        <v>0</v>
      </c>
      <c r="S38" s="264">
        <v>0</v>
      </c>
      <c r="T38" s="264">
        <v>0</v>
      </c>
      <c r="U38" s="264">
        <v>0</v>
      </c>
      <c r="V38" s="264">
        <v>0</v>
      </c>
      <c r="W38" s="264">
        <v>0</v>
      </c>
      <c r="X38" s="264">
        <v>0</v>
      </c>
      <c r="Y38" s="264">
        <v>0</v>
      </c>
      <c r="Z38" s="264">
        <v>0</v>
      </c>
      <c r="AA38" s="264">
        <v>0</v>
      </c>
      <c r="AB38" s="265">
        <v>0</v>
      </c>
      <c r="AC38" s="195">
        <v>0</v>
      </c>
    </row>
    <row r="39" spans="1:31" s="14" customFormat="1" ht="13.5" customHeight="1" x14ac:dyDescent="0.35">
      <c r="A39" s="1210"/>
      <c r="B39" s="1213"/>
      <c r="C39" s="1246"/>
      <c r="D39" s="1249"/>
      <c r="E39" s="174" t="s">
        <v>38</v>
      </c>
      <c r="F39" s="144"/>
      <c r="G39" s="144"/>
      <c r="H39" s="144"/>
      <c r="I39" s="144"/>
      <c r="J39" s="175"/>
      <c r="K39" s="176">
        <v>0</v>
      </c>
      <c r="L39" s="177">
        <v>0</v>
      </c>
      <c r="M39" s="177">
        <v>0</v>
      </c>
      <c r="N39" s="177">
        <v>0</v>
      </c>
      <c r="O39" s="177">
        <v>0</v>
      </c>
      <c r="P39" s="177">
        <v>0</v>
      </c>
      <c r="Q39" s="177">
        <v>0</v>
      </c>
      <c r="R39" s="177">
        <v>0</v>
      </c>
      <c r="S39" s="177">
        <v>0</v>
      </c>
      <c r="T39" s="177">
        <v>0</v>
      </c>
      <c r="U39" s="177">
        <v>0</v>
      </c>
      <c r="V39" s="177">
        <v>0</v>
      </c>
      <c r="W39" s="177">
        <v>0</v>
      </c>
      <c r="X39" s="177">
        <v>0</v>
      </c>
      <c r="Y39" s="177">
        <v>0</v>
      </c>
      <c r="Z39" s="177">
        <v>0</v>
      </c>
      <c r="AA39" s="177">
        <v>0</v>
      </c>
      <c r="AB39" s="178">
        <v>0</v>
      </c>
      <c r="AC39" s="196">
        <v>0</v>
      </c>
    </row>
    <row r="40" spans="1:31" s="14" customFormat="1" ht="13.5" customHeight="1" x14ac:dyDescent="0.35">
      <c r="A40" s="1210"/>
      <c r="B40" s="1213"/>
      <c r="C40" s="1246"/>
      <c r="D40" s="1249"/>
      <c r="E40" s="174" t="s">
        <v>42</v>
      </c>
      <c r="F40" s="144"/>
      <c r="G40" s="144"/>
      <c r="H40" s="144"/>
      <c r="I40" s="144"/>
      <c r="J40" s="175"/>
      <c r="K40" s="176">
        <v>0</v>
      </c>
      <c r="L40" s="177">
        <v>0</v>
      </c>
      <c r="M40" s="177">
        <v>0</v>
      </c>
      <c r="N40" s="177">
        <v>0</v>
      </c>
      <c r="O40" s="177">
        <v>0</v>
      </c>
      <c r="P40" s="177">
        <v>0</v>
      </c>
      <c r="Q40" s="177">
        <v>0</v>
      </c>
      <c r="R40" s="177">
        <v>0</v>
      </c>
      <c r="S40" s="177">
        <v>0</v>
      </c>
      <c r="T40" s="177">
        <v>0</v>
      </c>
      <c r="U40" s="177">
        <v>0</v>
      </c>
      <c r="V40" s="177">
        <v>0</v>
      </c>
      <c r="W40" s="177">
        <v>0</v>
      </c>
      <c r="X40" s="177">
        <v>0</v>
      </c>
      <c r="Y40" s="177">
        <v>0</v>
      </c>
      <c r="Z40" s="177">
        <v>0</v>
      </c>
      <c r="AA40" s="177">
        <v>0</v>
      </c>
      <c r="AB40" s="178">
        <v>0</v>
      </c>
      <c r="AC40" s="196">
        <v>0</v>
      </c>
    </row>
    <row r="41" spans="1:31" s="14" customFormat="1" ht="13.5" customHeight="1" thickBot="1" x14ac:dyDescent="0.4">
      <c r="A41" s="1210"/>
      <c r="B41" s="1213"/>
      <c r="C41" s="1246"/>
      <c r="D41" s="1249"/>
      <c r="E41" s="179" t="s">
        <v>39</v>
      </c>
      <c r="F41" s="98"/>
      <c r="G41" s="98"/>
      <c r="H41" s="98"/>
      <c r="I41" s="98"/>
      <c r="J41" s="99"/>
      <c r="K41" s="176">
        <v>0</v>
      </c>
      <c r="L41" s="177">
        <v>0</v>
      </c>
      <c r="M41" s="177">
        <v>0</v>
      </c>
      <c r="N41" s="177">
        <v>0</v>
      </c>
      <c r="O41" s="177">
        <v>0</v>
      </c>
      <c r="P41" s="177">
        <v>0</v>
      </c>
      <c r="Q41" s="177">
        <v>0</v>
      </c>
      <c r="R41" s="177">
        <v>0</v>
      </c>
      <c r="S41" s="177">
        <v>0</v>
      </c>
      <c r="T41" s="177">
        <v>0</v>
      </c>
      <c r="U41" s="177">
        <v>0</v>
      </c>
      <c r="V41" s="177">
        <v>0</v>
      </c>
      <c r="W41" s="177">
        <v>0</v>
      </c>
      <c r="X41" s="177">
        <v>0</v>
      </c>
      <c r="Y41" s="177">
        <v>0</v>
      </c>
      <c r="Z41" s="177">
        <v>0</v>
      </c>
      <c r="AA41" s="177">
        <v>0</v>
      </c>
      <c r="AB41" s="178">
        <v>0</v>
      </c>
      <c r="AC41" s="196">
        <v>0</v>
      </c>
    </row>
    <row r="42" spans="1:31" s="14" customFormat="1" ht="13.5" customHeight="1" thickBot="1" x14ac:dyDescent="0.4">
      <c r="A42" s="1210"/>
      <c r="B42" s="1213"/>
      <c r="C42" s="1246"/>
      <c r="D42" s="1249"/>
      <c r="E42" s="180" t="s">
        <v>43</v>
      </c>
      <c r="F42" s="181"/>
      <c r="G42" s="181"/>
      <c r="H42" s="181"/>
      <c r="I42" s="181"/>
      <c r="J42" s="182"/>
      <c r="K42" s="183">
        <f t="shared" ref="K42:AC42" si="5">K32+K35</f>
        <v>54</v>
      </c>
      <c r="L42" s="233">
        <f t="shared" si="5"/>
        <v>84</v>
      </c>
      <c r="M42" s="233">
        <f t="shared" si="5"/>
        <v>42</v>
      </c>
      <c r="N42" s="233">
        <f t="shared" si="5"/>
        <v>0</v>
      </c>
      <c r="O42" s="233">
        <f t="shared" si="5"/>
        <v>0</v>
      </c>
      <c r="P42" s="233">
        <f t="shared" si="5"/>
        <v>0</v>
      </c>
      <c r="Q42" s="233">
        <f t="shared" si="5"/>
        <v>0</v>
      </c>
      <c r="R42" s="233">
        <f t="shared" si="5"/>
        <v>0</v>
      </c>
      <c r="S42" s="233">
        <f t="shared" si="5"/>
        <v>0</v>
      </c>
      <c r="T42" s="233">
        <f t="shared" si="5"/>
        <v>0</v>
      </c>
      <c r="U42" s="233">
        <f t="shared" si="5"/>
        <v>13</v>
      </c>
      <c r="V42" s="233">
        <f t="shared" si="5"/>
        <v>0</v>
      </c>
      <c r="W42" s="233">
        <f t="shared" si="5"/>
        <v>0</v>
      </c>
      <c r="X42" s="233">
        <f t="shared" si="5"/>
        <v>0</v>
      </c>
      <c r="Y42" s="233">
        <f t="shared" si="5"/>
        <v>0</v>
      </c>
      <c r="Z42" s="233">
        <f t="shared" si="5"/>
        <v>0</v>
      </c>
      <c r="AA42" s="233">
        <f t="shared" si="5"/>
        <v>0</v>
      </c>
      <c r="AB42" s="234">
        <f t="shared" si="5"/>
        <v>0</v>
      </c>
      <c r="AC42" s="203">
        <f t="shared" si="5"/>
        <v>193</v>
      </c>
    </row>
    <row r="43" spans="1:31" s="14" customFormat="1" ht="13.5" customHeight="1" thickBot="1" x14ac:dyDescent="0.4">
      <c r="A43" s="1210"/>
      <c r="B43" s="1213"/>
      <c r="C43" s="1246"/>
      <c r="D43" s="1249"/>
      <c r="E43" s="184"/>
      <c r="F43" s="185"/>
      <c r="G43" s="185"/>
      <c r="H43" s="185"/>
      <c r="I43" s="185"/>
      <c r="J43" s="186"/>
      <c r="K43" s="187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9"/>
    </row>
    <row r="44" spans="1:31" s="14" customFormat="1" ht="19.5" customHeight="1" thickBot="1" x14ac:dyDescent="0.4">
      <c r="A44" s="1211"/>
      <c r="B44" s="1214"/>
      <c r="C44" s="1247"/>
      <c r="D44" s="1250"/>
      <c r="E44" s="190" t="s">
        <v>44</v>
      </c>
      <c r="F44" s="191"/>
      <c r="G44" s="191"/>
      <c r="H44" s="191"/>
      <c r="I44" s="192"/>
      <c r="J44" s="193"/>
      <c r="K44" s="194">
        <f t="shared" ref="K44:AC44" si="6">K19+K42</f>
        <v>86</v>
      </c>
      <c r="L44" s="194">
        <f t="shared" si="6"/>
        <v>144</v>
      </c>
      <c r="M44" s="194">
        <f t="shared" si="6"/>
        <v>42</v>
      </c>
      <c r="N44" s="194">
        <f t="shared" si="6"/>
        <v>0</v>
      </c>
      <c r="O44" s="194">
        <f t="shared" si="6"/>
        <v>0</v>
      </c>
      <c r="P44" s="194">
        <f t="shared" si="6"/>
        <v>1</v>
      </c>
      <c r="Q44" s="194">
        <f t="shared" si="6"/>
        <v>0</v>
      </c>
      <c r="R44" s="194">
        <f t="shared" si="6"/>
        <v>0</v>
      </c>
      <c r="S44" s="194">
        <f t="shared" si="6"/>
        <v>0</v>
      </c>
      <c r="T44" s="194">
        <f t="shared" si="6"/>
        <v>0</v>
      </c>
      <c r="U44" s="194">
        <f t="shared" si="6"/>
        <v>19</v>
      </c>
      <c r="V44" s="194">
        <f t="shared" si="6"/>
        <v>0</v>
      </c>
      <c r="W44" s="194">
        <f t="shared" si="6"/>
        <v>0</v>
      </c>
      <c r="X44" s="194">
        <f t="shared" si="6"/>
        <v>0</v>
      </c>
      <c r="Y44" s="194">
        <f t="shared" si="6"/>
        <v>0</v>
      </c>
      <c r="Z44" s="194">
        <f t="shared" si="6"/>
        <v>0</v>
      </c>
      <c r="AA44" s="194">
        <f t="shared" si="6"/>
        <v>0</v>
      </c>
      <c r="AB44" s="194">
        <f t="shared" si="6"/>
        <v>0</v>
      </c>
      <c r="AC44" s="536">
        <f t="shared" si="6"/>
        <v>292</v>
      </c>
      <c r="AD44" s="156"/>
      <c r="AE44" s="156"/>
    </row>
    <row r="45" spans="1:31" s="61" customFormat="1" ht="13.9" x14ac:dyDescent="0.4">
      <c r="A45" s="1240" t="s">
        <v>329</v>
      </c>
      <c r="B45" s="1240"/>
      <c r="C45" s="1240"/>
      <c r="D45" s="1240"/>
      <c r="E45" s="1240"/>
      <c r="F45" s="1240"/>
      <c r="G45" s="1240"/>
      <c r="H45" s="1240"/>
      <c r="I45" s="1240"/>
      <c r="J45" s="1240"/>
      <c r="K45" s="1240"/>
      <c r="L45" s="1240"/>
      <c r="M45" s="1240"/>
      <c r="N45" s="1240"/>
      <c r="O45" s="1240"/>
      <c r="P45" s="1240"/>
      <c r="Q45" s="1240"/>
      <c r="R45" s="1240"/>
      <c r="S45" s="1240"/>
      <c r="T45" s="1240"/>
      <c r="U45" s="1240"/>
      <c r="V45" s="1240"/>
      <c r="W45" s="1240"/>
      <c r="X45" s="1240"/>
      <c r="Y45" s="1240"/>
      <c r="Z45" s="1240"/>
      <c r="AA45" s="1240"/>
      <c r="AB45" s="1240"/>
      <c r="AC45" s="1240"/>
    </row>
    <row r="46" spans="1:31" s="61" customFormat="1" ht="13.9" x14ac:dyDescent="0.4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221" t="s">
        <v>353</v>
      </c>
      <c r="R46" s="1221"/>
      <c r="S46" s="1221"/>
      <c r="T46" s="1221"/>
      <c r="U46" s="1221"/>
      <c r="V46" s="1221"/>
      <c r="W46" s="1221"/>
      <c r="X46" s="1221"/>
      <c r="Y46" s="1221"/>
      <c r="Z46" s="1221"/>
      <c r="AA46" s="1221"/>
      <c r="AB46" s="1221"/>
      <c r="AC46" s="1221"/>
    </row>
    <row r="47" spans="1:31" s="61" customFormat="1" ht="13.9" x14ac:dyDescent="0.4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230"/>
      <c r="S47" s="230"/>
      <c r="T47" s="230"/>
      <c r="U47" s="230"/>
      <c r="V47" s="230"/>
      <c r="W47" s="3" t="s">
        <v>2</v>
      </c>
      <c r="X47" s="3"/>
      <c r="Y47" s="3"/>
      <c r="Z47" s="230"/>
      <c r="AA47" s="230"/>
      <c r="AB47" s="230"/>
      <c r="AC47" s="101"/>
    </row>
    <row r="48" spans="1:31" s="61" customFormat="1" ht="13.9" x14ac:dyDescent="0.4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2"/>
      <c r="S48" s="2"/>
      <c r="T48" s="1220" t="s">
        <v>354</v>
      </c>
      <c r="U48" s="1220"/>
      <c r="V48" s="1220"/>
      <c r="W48" s="1220"/>
      <c r="X48" s="1220"/>
      <c r="Y48" s="1220"/>
      <c r="Z48" s="1220"/>
      <c r="AA48" s="2"/>
      <c r="AB48" s="2"/>
      <c r="AC48" s="101"/>
    </row>
    <row r="49" spans="1:29" s="61" customFormat="1" ht="13.9" x14ac:dyDescent="0.4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95" t="s">
        <v>58</v>
      </c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</row>
    <row r="50" spans="1:29" s="61" customFormat="1" ht="13.9" x14ac:dyDescent="0.4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65"/>
      <c r="S50" s="65"/>
      <c r="T50" s="65"/>
      <c r="U50" s="65"/>
      <c r="V50" s="1241" t="s">
        <v>2</v>
      </c>
      <c r="W50" s="1241"/>
      <c r="X50" s="1241"/>
      <c r="Y50" s="1241"/>
      <c r="Z50" s="65"/>
      <c r="AA50" s="65"/>
      <c r="AB50" s="65"/>
      <c r="AC50" s="101"/>
    </row>
    <row r="51" spans="1:29" s="61" customFormat="1" ht="13.9" x14ac:dyDescent="0.4">
      <c r="R51" s="208"/>
      <c r="S51" s="211"/>
      <c r="T51" s="61" t="s">
        <v>330</v>
      </c>
      <c r="AB51" s="208"/>
    </row>
    <row r="52" spans="1:29" x14ac:dyDescent="0.35">
      <c r="K52" s="151">
        <f t="shared" ref="K52:AC52" si="7">K10+K32</f>
        <v>82</v>
      </c>
      <c r="L52" s="151">
        <f t="shared" si="7"/>
        <v>140</v>
      </c>
      <c r="M52" s="151">
        <f t="shared" si="7"/>
        <v>42</v>
      </c>
      <c r="N52" s="151">
        <f t="shared" si="7"/>
        <v>0</v>
      </c>
      <c r="O52" s="151">
        <f t="shared" si="7"/>
        <v>0</v>
      </c>
      <c r="P52" s="151">
        <f t="shared" si="7"/>
        <v>0</v>
      </c>
      <c r="Q52" s="151">
        <f t="shared" si="7"/>
        <v>0</v>
      </c>
      <c r="R52" s="151">
        <f t="shared" si="7"/>
        <v>0</v>
      </c>
      <c r="S52" s="151">
        <f t="shared" si="7"/>
        <v>0</v>
      </c>
      <c r="T52" s="151">
        <f t="shared" si="7"/>
        <v>0</v>
      </c>
      <c r="U52" s="151">
        <f t="shared" si="7"/>
        <v>18</v>
      </c>
      <c r="V52" s="151">
        <f t="shared" si="7"/>
        <v>0</v>
      </c>
      <c r="W52" s="151">
        <f t="shared" si="7"/>
        <v>0</v>
      </c>
      <c r="X52" s="151">
        <f t="shared" si="7"/>
        <v>0</v>
      </c>
      <c r="Y52" s="151">
        <f t="shared" si="7"/>
        <v>0</v>
      </c>
      <c r="Z52" s="151">
        <f t="shared" si="7"/>
        <v>0</v>
      </c>
      <c r="AA52" s="151">
        <f t="shared" si="7"/>
        <v>0</v>
      </c>
      <c r="AB52" s="151">
        <f t="shared" si="7"/>
        <v>0</v>
      </c>
      <c r="AC52" s="151">
        <f t="shared" si="7"/>
        <v>282</v>
      </c>
    </row>
    <row r="53" spans="1:29" x14ac:dyDescent="0.35">
      <c r="K53" s="151">
        <f t="shared" ref="K53:AC53" si="8">K13+K35</f>
        <v>4</v>
      </c>
      <c r="L53" s="151">
        <f t="shared" si="8"/>
        <v>4</v>
      </c>
      <c r="M53" s="151">
        <f t="shared" si="8"/>
        <v>0</v>
      </c>
      <c r="N53" s="151">
        <f t="shared" si="8"/>
        <v>0</v>
      </c>
      <c r="O53" s="151">
        <f t="shared" si="8"/>
        <v>0</v>
      </c>
      <c r="P53" s="151">
        <f t="shared" si="8"/>
        <v>1</v>
      </c>
      <c r="Q53" s="151">
        <f t="shared" si="8"/>
        <v>0</v>
      </c>
      <c r="R53" s="151">
        <f t="shared" si="8"/>
        <v>0</v>
      </c>
      <c r="S53" s="151">
        <f t="shared" si="8"/>
        <v>0</v>
      </c>
      <c r="T53" s="151">
        <f t="shared" si="8"/>
        <v>0</v>
      </c>
      <c r="U53" s="151">
        <f t="shared" si="8"/>
        <v>1</v>
      </c>
      <c r="V53" s="151">
        <f t="shared" si="8"/>
        <v>0</v>
      </c>
      <c r="W53" s="151">
        <f t="shared" si="8"/>
        <v>0</v>
      </c>
      <c r="X53" s="151">
        <f t="shared" si="8"/>
        <v>0</v>
      </c>
      <c r="Y53" s="151">
        <f t="shared" si="8"/>
        <v>0</v>
      </c>
      <c r="Z53" s="151">
        <f t="shared" si="8"/>
        <v>0</v>
      </c>
      <c r="AA53" s="151">
        <f t="shared" si="8"/>
        <v>0</v>
      </c>
      <c r="AB53" s="151">
        <f t="shared" si="8"/>
        <v>0</v>
      </c>
      <c r="AC53" s="151">
        <f t="shared" si="8"/>
        <v>10</v>
      </c>
    </row>
  </sheetData>
  <mergeCells count="45"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O21:AC21"/>
    <mergeCell ref="H6:H7"/>
    <mergeCell ref="I6:I7"/>
    <mergeCell ref="J6:J7"/>
    <mergeCell ref="K6:AB6"/>
    <mergeCell ref="AC6:AC7"/>
    <mergeCell ref="A8:AC8"/>
    <mergeCell ref="A9:A19"/>
    <mergeCell ref="B9:B19"/>
    <mergeCell ref="C9:C19"/>
    <mergeCell ref="D9:D19"/>
    <mergeCell ref="A20:AC20"/>
    <mergeCell ref="T22:Z22"/>
    <mergeCell ref="T24:AA24"/>
    <mergeCell ref="A25:A26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AB25"/>
    <mergeCell ref="AC25:AC26"/>
    <mergeCell ref="A27:AC27"/>
    <mergeCell ref="V50:Y50"/>
    <mergeCell ref="A28:A44"/>
    <mergeCell ref="B28:B44"/>
    <mergeCell ref="C28:C44"/>
    <mergeCell ref="D28:D44"/>
    <mergeCell ref="A45:AC45"/>
    <mergeCell ref="Q46:AC46"/>
    <mergeCell ref="T48:Z48"/>
  </mergeCells>
  <pageMargins left="0.19685039370078741" right="0.19685039370078741" top="0.78740157480314965" bottom="0.39370078740157483" header="0.31496062992125984" footer="0.31496062992125984"/>
  <pageSetup paperSize="9" scale="76" orientation="landscape" r:id="rId1"/>
  <headerFooter alignWithMargins="0"/>
  <rowBreaks count="1" manualBreakCount="1">
    <brk id="24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33">
    <tabColor theme="0"/>
  </sheetPr>
  <dimension ref="A1:AH50"/>
  <sheetViews>
    <sheetView view="pageBreakPreview" topLeftCell="A28" zoomScaleNormal="100" zoomScaleSheetLayoutView="100" workbookViewId="0">
      <selection activeCell="Q45" sqref="Q45:AC45"/>
    </sheetView>
  </sheetViews>
  <sheetFormatPr defaultColWidth="9.1328125" defaultRowHeight="12.75" x14ac:dyDescent="0.35"/>
  <cols>
    <col min="1" max="1" width="4.1328125" style="1" customWidth="1"/>
    <col min="2" max="2" width="15.86328125" style="1" customWidth="1"/>
    <col min="3" max="3" width="11.86328125" style="1" customWidth="1"/>
    <col min="4" max="4" width="4.86328125" style="1" customWidth="1"/>
    <col min="5" max="5" width="31.86328125" style="1" customWidth="1"/>
    <col min="6" max="6" width="4.265625" style="1" bestFit="1" customWidth="1"/>
    <col min="7" max="7" width="6.3984375" style="1" customWidth="1"/>
    <col min="8" max="8" width="8.5976562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3.86328125" style="1" bestFit="1" customWidth="1"/>
    <col min="14" max="14" width="4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1" width="5" style="1" customWidth="1"/>
    <col min="22" max="22" width="3.398437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186" t="s">
        <v>79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  <c r="M3" s="1186"/>
      <c r="N3" s="1186"/>
      <c r="O3" s="1186"/>
      <c r="P3" s="1186"/>
      <c r="Q3" s="1186"/>
      <c r="R3" s="1186"/>
      <c r="S3" s="1186"/>
      <c r="T3" s="1186"/>
      <c r="U3" s="1186"/>
      <c r="V3" s="1186"/>
      <c r="W3" s="1186"/>
      <c r="X3" s="1186"/>
      <c r="Y3" s="1186"/>
      <c r="Z3" s="1186"/>
      <c r="AA3" s="1186"/>
      <c r="AB3" s="1186"/>
      <c r="AC3" s="1186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186" t="s">
        <v>296</v>
      </c>
      <c r="H4" s="1186"/>
      <c r="I4" s="1186"/>
      <c r="J4" s="1186"/>
      <c r="K4" s="1186"/>
      <c r="L4" s="1186"/>
      <c r="M4" s="1186"/>
      <c r="N4" s="1186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45">
      <c r="A6" s="1188" t="s">
        <v>9</v>
      </c>
      <c r="B6" s="1190" t="s">
        <v>10</v>
      </c>
      <c r="C6" s="1190" t="s">
        <v>11</v>
      </c>
      <c r="D6" s="1192" t="s">
        <v>12</v>
      </c>
      <c r="E6" s="1194" t="s">
        <v>8</v>
      </c>
      <c r="F6" s="1196" t="s">
        <v>0</v>
      </c>
      <c r="G6" s="1198" t="s">
        <v>3</v>
      </c>
      <c r="H6" s="1200" t="s">
        <v>13</v>
      </c>
      <c r="I6" s="1196" t="s">
        <v>1</v>
      </c>
      <c r="J6" s="1202" t="s">
        <v>14</v>
      </c>
      <c r="K6" s="1204" t="s">
        <v>15</v>
      </c>
      <c r="L6" s="1205"/>
      <c r="M6" s="1205"/>
      <c r="N6" s="1205"/>
      <c r="O6" s="1205"/>
      <c r="P6" s="1205"/>
      <c r="Q6" s="1205"/>
      <c r="R6" s="1205"/>
      <c r="S6" s="1205"/>
      <c r="T6" s="1205"/>
      <c r="U6" s="1205"/>
      <c r="V6" s="1205"/>
      <c r="W6" s="1205"/>
      <c r="X6" s="1205"/>
      <c r="Y6" s="1205"/>
      <c r="Z6" s="1205"/>
      <c r="AA6" s="1205"/>
      <c r="AB6" s="1205"/>
      <c r="AC6" s="1218" t="s">
        <v>16</v>
      </c>
      <c r="AD6" s="9"/>
      <c r="AE6" s="9"/>
      <c r="AF6" s="9"/>
    </row>
    <row r="7" spans="1:32" s="12" customFormat="1" ht="116.25" customHeight="1" thickBot="1" x14ac:dyDescent="0.35">
      <c r="A7" s="1189"/>
      <c r="B7" s="1191"/>
      <c r="C7" s="1191"/>
      <c r="D7" s="1193"/>
      <c r="E7" s="1195"/>
      <c r="F7" s="1197"/>
      <c r="G7" s="1199"/>
      <c r="H7" s="1201"/>
      <c r="I7" s="1197"/>
      <c r="J7" s="1203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205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19"/>
    </row>
    <row r="8" spans="1:32" s="14" customFormat="1" ht="13.5" customHeight="1" x14ac:dyDescent="0.35">
      <c r="A8" s="1222" t="s">
        <v>33</v>
      </c>
      <c r="B8" s="1223"/>
      <c r="C8" s="1223"/>
      <c r="D8" s="1223"/>
      <c r="E8" s="1223"/>
      <c r="F8" s="1223"/>
      <c r="G8" s="1223"/>
      <c r="H8" s="1223"/>
      <c r="I8" s="1223"/>
      <c r="J8" s="1223"/>
      <c r="K8" s="1223"/>
      <c r="L8" s="1223"/>
      <c r="M8" s="1223"/>
      <c r="N8" s="1223"/>
      <c r="O8" s="1223"/>
      <c r="P8" s="1223"/>
      <c r="Q8" s="1223"/>
      <c r="R8" s="1223"/>
      <c r="S8" s="1223"/>
      <c r="T8" s="1223"/>
      <c r="U8" s="1223"/>
      <c r="V8" s="1223"/>
      <c r="W8" s="1223"/>
      <c r="X8" s="1223"/>
      <c r="Y8" s="1223"/>
      <c r="Z8" s="1223"/>
      <c r="AA8" s="1223"/>
      <c r="AB8" s="1223"/>
      <c r="AC8" s="1224"/>
    </row>
    <row r="9" spans="1:32" s="14" customFormat="1" ht="16.5" customHeight="1" x14ac:dyDescent="0.4">
      <c r="A9" s="1228">
        <v>17</v>
      </c>
      <c r="B9" s="1226" t="s">
        <v>220</v>
      </c>
      <c r="C9" s="1231" t="s">
        <v>221</v>
      </c>
      <c r="D9" s="1271">
        <v>0.5</v>
      </c>
      <c r="E9" s="850" t="s">
        <v>100</v>
      </c>
      <c r="F9" s="299" t="s">
        <v>94</v>
      </c>
      <c r="G9" s="299" t="s">
        <v>232</v>
      </c>
      <c r="H9" s="96" t="s">
        <v>119</v>
      </c>
      <c r="I9" s="144" t="s">
        <v>90</v>
      </c>
      <c r="J9" s="145">
        <v>6</v>
      </c>
      <c r="K9" s="150">
        <v>8</v>
      </c>
      <c r="L9" s="473">
        <v>8</v>
      </c>
      <c r="M9" s="473"/>
      <c r="N9" s="473"/>
      <c r="O9" s="473"/>
      <c r="P9" s="247"/>
      <c r="Q9" s="473"/>
      <c r="R9" s="299"/>
      <c r="S9" s="299"/>
      <c r="T9" s="299" t="s">
        <v>71</v>
      </c>
      <c r="U9" s="299"/>
      <c r="V9" s="75"/>
      <c r="W9" s="75"/>
      <c r="X9" s="75"/>
      <c r="Y9" s="75"/>
      <c r="Z9" s="75"/>
      <c r="AA9" s="72"/>
      <c r="AB9" s="412"/>
      <c r="AC9" s="335">
        <f>SUM(K9:AB9)</f>
        <v>16</v>
      </c>
    </row>
    <row r="10" spans="1:32" s="14" customFormat="1" ht="19.5" customHeight="1" x14ac:dyDescent="0.4">
      <c r="A10" s="1229"/>
      <c r="B10" s="1213"/>
      <c r="C10" s="1232"/>
      <c r="D10" s="1270"/>
      <c r="E10" s="406" t="s">
        <v>100</v>
      </c>
      <c r="F10" s="299" t="s">
        <v>94</v>
      </c>
      <c r="G10" s="299" t="s">
        <v>96</v>
      </c>
      <c r="H10" s="96" t="s">
        <v>118</v>
      </c>
      <c r="I10" s="299">
        <v>4</v>
      </c>
      <c r="J10" s="437">
        <v>9</v>
      </c>
      <c r="K10" s="157">
        <v>8</v>
      </c>
      <c r="L10" s="157">
        <v>8</v>
      </c>
      <c r="M10" s="157"/>
      <c r="N10" s="157"/>
      <c r="O10" s="157"/>
      <c r="P10" s="157"/>
      <c r="Q10" s="157"/>
      <c r="R10" s="157"/>
      <c r="S10" s="157"/>
      <c r="T10" s="157" t="s">
        <v>71</v>
      </c>
      <c r="U10" s="157"/>
      <c r="V10" s="157"/>
      <c r="W10" s="75"/>
      <c r="X10" s="75"/>
      <c r="Y10" s="75"/>
      <c r="Z10" s="75"/>
      <c r="AA10" s="343"/>
      <c r="AB10" s="421"/>
      <c r="AC10" s="335">
        <f>SUM(K10:AB10)</f>
        <v>16</v>
      </c>
    </row>
    <row r="11" spans="1:32" s="14" customFormat="1" ht="19.5" customHeight="1" x14ac:dyDescent="0.4">
      <c r="A11" s="1229"/>
      <c r="B11" s="1213"/>
      <c r="C11" s="1232"/>
      <c r="D11" s="1270"/>
      <c r="E11" s="406" t="s">
        <v>187</v>
      </c>
      <c r="F11" s="299" t="s">
        <v>94</v>
      </c>
      <c r="G11" s="299" t="s">
        <v>96</v>
      </c>
      <c r="H11" s="96" t="s">
        <v>237</v>
      </c>
      <c r="I11" s="299" t="s">
        <v>125</v>
      </c>
      <c r="J11" s="437"/>
      <c r="K11" s="157">
        <v>24</v>
      </c>
      <c r="L11" s="157">
        <v>16</v>
      </c>
      <c r="M11" s="157"/>
      <c r="N11" s="157">
        <v>4</v>
      </c>
      <c r="O11" s="157"/>
      <c r="P11" s="157"/>
      <c r="Q11" s="157"/>
      <c r="R11" s="157"/>
      <c r="S11" s="157"/>
      <c r="T11" s="157" t="s">
        <v>71</v>
      </c>
      <c r="U11" s="157"/>
      <c r="V11" s="157"/>
      <c r="W11" s="75"/>
      <c r="X11" s="75"/>
      <c r="Y11" s="75"/>
      <c r="Z11" s="75"/>
      <c r="AA11" s="343"/>
      <c r="AB11" s="421"/>
      <c r="AC11" s="335">
        <f>SUM(K11:AB11)</f>
        <v>44</v>
      </c>
    </row>
    <row r="12" spans="1:32" s="14" customFormat="1" ht="13.5" customHeight="1" x14ac:dyDescent="0.35">
      <c r="A12" s="1229"/>
      <c r="B12" s="1213"/>
      <c r="C12" s="1232"/>
      <c r="D12" s="1270"/>
      <c r="E12" s="433" t="s">
        <v>41</v>
      </c>
      <c r="F12" s="257"/>
      <c r="G12" s="330"/>
      <c r="H12" s="257"/>
      <c r="I12" s="257"/>
      <c r="J12" s="334"/>
      <c r="K12" s="258">
        <f t="shared" ref="K12:AC12" si="0">SUM(K9:K11)</f>
        <v>40</v>
      </c>
      <c r="L12" s="258">
        <f t="shared" si="0"/>
        <v>32</v>
      </c>
      <c r="M12" s="258">
        <f t="shared" si="0"/>
        <v>0</v>
      </c>
      <c r="N12" s="258">
        <f t="shared" si="0"/>
        <v>4</v>
      </c>
      <c r="O12" s="258">
        <f t="shared" si="0"/>
        <v>0</v>
      </c>
      <c r="P12" s="258">
        <f t="shared" si="0"/>
        <v>0</v>
      </c>
      <c r="Q12" s="258">
        <f t="shared" si="0"/>
        <v>0</v>
      </c>
      <c r="R12" s="258">
        <f t="shared" si="0"/>
        <v>0</v>
      </c>
      <c r="S12" s="258">
        <f t="shared" si="0"/>
        <v>0</v>
      </c>
      <c r="T12" s="258">
        <f t="shared" si="0"/>
        <v>0</v>
      </c>
      <c r="U12" s="258">
        <f t="shared" si="0"/>
        <v>0</v>
      </c>
      <c r="V12" s="258">
        <f t="shared" si="0"/>
        <v>0</v>
      </c>
      <c r="W12" s="258">
        <f t="shared" si="0"/>
        <v>0</v>
      </c>
      <c r="X12" s="258">
        <f t="shared" si="0"/>
        <v>0</v>
      </c>
      <c r="Y12" s="258">
        <f t="shared" si="0"/>
        <v>0</v>
      </c>
      <c r="Z12" s="258">
        <f t="shared" si="0"/>
        <v>0</v>
      </c>
      <c r="AA12" s="258">
        <f t="shared" si="0"/>
        <v>0</v>
      </c>
      <c r="AB12" s="258">
        <f t="shared" si="0"/>
        <v>0</v>
      </c>
      <c r="AC12" s="258">
        <f t="shared" si="0"/>
        <v>76</v>
      </c>
    </row>
    <row r="13" spans="1:32" s="14" customFormat="1" ht="21.75" customHeight="1" x14ac:dyDescent="0.4">
      <c r="A13" s="1225"/>
      <c r="B13" s="1213"/>
      <c r="C13" s="1234"/>
      <c r="D13" s="1271"/>
      <c r="E13" s="730"/>
      <c r="F13" s="74"/>
      <c r="G13" s="73"/>
      <c r="H13" s="96"/>
      <c r="I13" s="299"/>
      <c r="J13" s="145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74"/>
      <c r="X13" s="74"/>
      <c r="Y13" s="385"/>
      <c r="Z13" s="385"/>
      <c r="AA13" s="385"/>
      <c r="AB13" s="407"/>
      <c r="AC13" s="335">
        <f>SUM(K13:AB13)</f>
        <v>0</v>
      </c>
    </row>
    <row r="14" spans="1:32" s="14" customFormat="1" ht="13.5" customHeight="1" thickBot="1" x14ac:dyDescent="0.4">
      <c r="A14" s="1225"/>
      <c r="B14" s="1213"/>
      <c r="C14" s="1234"/>
      <c r="D14" s="1271"/>
      <c r="E14" s="155" t="s">
        <v>35</v>
      </c>
      <c r="F14" s="153"/>
      <c r="G14" s="153"/>
      <c r="H14" s="153"/>
      <c r="I14" s="153"/>
      <c r="J14" s="215"/>
      <c r="K14" s="154">
        <f t="shared" ref="K14:AC14" si="1">SUM(K13:K13)</f>
        <v>0</v>
      </c>
      <c r="L14" s="154">
        <f t="shared" si="1"/>
        <v>0</v>
      </c>
      <c r="M14" s="154">
        <f t="shared" si="1"/>
        <v>0</v>
      </c>
      <c r="N14" s="154">
        <f t="shared" si="1"/>
        <v>0</v>
      </c>
      <c r="O14" s="154">
        <f t="shared" si="1"/>
        <v>0</v>
      </c>
      <c r="P14" s="154">
        <f t="shared" si="1"/>
        <v>0</v>
      </c>
      <c r="Q14" s="154">
        <f t="shared" si="1"/>
        <v>0</v>
      </c>
      <c r="R14" s="154">
        <f t="shared" si="1"/>
        <v>0</v>
      </c>
      <c r="S14" s="154">
        <f t="shared" si="1"/>
        <v>0</v>
      </c>
      <c r="T14" s="154">
        <f t="shared" si="1"/>
        <v>0</v>
      </c>
      <c r="U14" s="154">
        <f t="shared" si="1"/>
        <v>0</v>
      </c>
      <c r="V14" s="154">
        <f t="shared" si="1"/>
        <v>0</v>
      </c>
      <c r="W14" s="154">
        <f t="shared" si="1"/>
        <v>0</v>
      </c>
      <c r="X14" s="154">
        <f t="shared" si="1"/>
        <v>0</v>
      </c>
      <c r="Y14" s="154">
        <f t="shared" si="1"/>
        <v>0</v>
      </c>
      <c r="Z14" s="154">
        <f t="shared" si="1"/>
        <v>0</v>
      </c>
      <c r="AA14" s="154">
        <f t="shared" si="1"/>
        <v>0</v>
      </c>
      <c r="AB14" s="154">
        <f t="shared" si="1"/>
        <v>0</v>
      </c>
      <c r="AC14" s="154">
        <f t="shared" si="1"/>
        <v>0</v>
      </c>
    </row>
    <row r="15" spans="1:32" s="14" customFormat="1" ht="13.5" customHeight="1" x14ac:dyDescent="0.35">
      <c r="A15" s="1225"/>
      <c r="B15" s="1213"/>
      <c r="C15" s="1234"/>
      <c r="D15" s="1271"/>
      <c r="E15" s="216"/>
      <c r="F15" s="45" t="s">
        <v>7</v>
      </c>
      <c r="G15" s="45"/>
      <c r="H15" s="45"/>
      <c r="I15" s="45"/>
      <c r="J15" s="217"/>
      <c r="K15" s="218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20"/>
      <c r="AC15" s="465"/>
    </row>
    <row r="16" spans="1:32" s="14" customFormat="1" ht="13.5" customHeight="1" thickBot="1" x14ac:dyDescent="0.4">
      <c r="A16" s="1225"/>
      <c r="B16" s="1213"/>
      <c r="C16" s="1234"/>
      <c r="D16" s="1271"/>
      <c r="E16" s="166" t="s">
        <v>36</v>
      </c>
      <c r="F16" s="146"/>
      <c r="G16" s="146"/>
      <c r="H16" s="146"/>
      <c r="I16" s="146"/>
      <c r="J16" s="221"/>
      <c r="K16" s="168">
        <v>0</v>
      </c>
      <c r="L16" s="162">
        <v>0</v>
      </c>
      <c r="M16" s="162">
        <v>0</v>
      </c>
      <c r="N16" s="162">
        <v>0</v>
      </c>
      <c r="O16" s="162">
        <v>0</v>
      </c>
      <c r="P16" s="162">
        <v>0</v>
      </c>
      <c r="Q16" s="162">
        <v>0</v>
      </c>
      <c r="R16" s="162">
        <v>0</v>
      </c>
      <c r="S16" s="162">
        <v>0</v>
      </c>
      <c r="T16" s="162">
        <v>0</v>
      </c>
      <c r="U16" s="162">
        <v>0</v>
      </c>
      <c r="V16" s="162">
        <v>0</v>
      </c>
      <c r="W16" s="162">
        <v>0</v>
      </c>
      <c r="X16" s="162">
        <v>0</v>
      </c>
      <c r="Y16" s="162">
        <v>0</v>
      </c>
      <c r="Z16" s="162">
        <v>0</v>
      </c>
      <c r="AA16" s="162">
        <v>0</v>
      </c>
      <c r="AB16" s="169">
        <v>0</v>
      </c>
      <c r="AC16" s="100">
        <v>0</v>
      </c>
    </row>
    <row r="17" spans="1:33" s="14" customFormat="1" ht="13.5" customHeight="1" x14ac:dyDescent="0.35">
      <c r="A17" s="1225"/>
      <c r="B17" s="1213"/>
      <c r="C17" s="1234"/>
      <c r="D17" s="1271"/>
      <c r="E17" s="222" t="s">
        <v>34</v>
      </c>
      <c r="F17" s="45"/>
      <c r="G17" s="45" t="s">
        <v>37</v>
      </c>
      <c r="H17" s="45"/>
      <c r="I17" s="45"/>
      <c r="J17" s="223"/>
      <c r="K17" s="224">
        <v>0</v>
      </c>
      <c r="L17" s="224">
        <v>0</v>
      </c>
      <c r="M17" s="224">
        <v>0</v>
      </c>
      <c r="N17" s="224">
        <v>0</v>
      </c>
      <c r="O17" s="224">
        <v>0</v>
      </c>
      <c r="P17" s="224">
        <v>0</v>
      </c>
      <c r="Q17" s="224">
        <v>0</v>
      </c>
      <c r="R17" s="224">
        <v>0</v>
      </c>
      <c r="S17" s="224">
        <v>0</v>
      </c>
      <c r="T17" s="224">
        <v>0</v>
      </c>
      <c r="U17" s="224">
        <v>0</v>
      </c>
      <c r="V17" s="224">
        <v>0</v>
      </c>
      <c r="W17" s="224">
        <v>0</v>
      </c>
      <c r="X17" s="224">
        <v>0</v>
      </c>
      <c r="Y17" s="224">
        <v>0</v>
      </c>
      <c r="Z17" s="224">
        <v>0</v>
      </c>
      <c r="AA17" s="224">
        <v>0</v>
      </c>
      <c r="AB17" s="225">
        <v>0</v>
      </c>
      <c r="AC17" s="224">
        <v>0</v>
      </c>
    </row>
    <row r="18" spans="1:33" s="14" customFormat="1" ht="13.5" customHeight="1" x14ac:dyDescent="0.35">
      <c r="A18" s="1225"/>
      <c r="B18" s="1213"/>
      <c r="C18" s="1234"/>
      <c r="D18" s="1271"/>
      <c r="E18" s="226" t="s">
        <v>38</v>
      </c>
      <c r="F18" s="144"/>
      <c r="G18" s="144"/>
      <c r="H18" s="144"/>
      <c r="I18" s="144"/>
      <c r="J18" s="227"/>
      <c r="K18" s="150">
        <v>0</v>
      </c>
      <c r="L18" s="150">
        <v>0</v>
      </c>
      <c r="M18" s="150">
        <v>0</v>
      </c>
      <c r="N18" s="150">
        <v>0</v>
      </c>
      <c r="O18" s="150">
        <v>0</v>
      </c>
      <c r="P18" s="150">
        <v>0</v>
      </c>
      <c r="Q18" s="150">
        <v>0</v>
      </c>
      <c r="R18" s="150">
        <v>0</v>
      </c>
      <c r="S18" s="150">
        <v>0</v>
      </c>
      <c r="T18" s="150">
        <v>0</v>
      </c>
      <c r="U18" s="150">
        <v>0</v>
      </c>
      <c r="V18" s="150">
        <v>0</v>
      </c>
      <c r="W18" s="150">
        <v>0</v>
      </c>
      <c r="X18" s="150">
        <v>0</v>
      </c>
      <c r="Y18" s="150">
        <v>0</v>
      </c>
      <c r="Z18" s="150">
        <v>0</v>
      </c>
      <c r="AA18" s="150">
        <v>0</v>
      </c>
      <c r="AB18" s="204">
        <v>0</v>
      </c>
      <c r="AC18" s="150">
        <v>0</v>
      </c>
    </row>
    <row r="19" spans="1:33" s="14" customFormat="1" ht="13.5" customHeight="1" thickBot="1" x14ac:dyDescent="0.4">
      <c r="A19" s="1225"/>
      <c r="B19" s="1213"/>
      <c r="C19" s="1234"/>
      <c r="D19" s="1271"/>
      <c r="E19" s="97" t="s">
        <v>39</v>
      </c>
      <c r="F19" s="98"/>
      <c r="G19" s="98"/>
      <c r="H19" s="98"/>
      <c r="I19" s="98"/>
      <c r="J19" s="228"/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21">
        <v>0</v>
      </c>
      <c r="AC19" s="100">
        <v>0</v>
      </c>
    </row>
    <row r="20" spans="1:33" s="14" customFormat="1" ht="19.5" customHeight="1" thickBot="1" x14ac:dyDescent="0.4">
      <c r="A20" s="1230"/>
      <c r="B20" s="1214"/>
      <c r="C20" s="1235"/>
      <c r="D20" s="1272"/>
      <c r="E20" s="180" t="s">
        <v>40</v>
      </c>
      <c r="F20" s="181"/>
      <c r="G20" s="181"/>
      <c r="H20" s="181"/>
      <c r="I20" s="181"/>
      <c r="J20" s="229"/>
      <c r="K20" s="194">
        <f t="shared" ref="K20:AC20" si="2">K12+K14</f>
        <v>40</v>
      </c>
      <c r="L20" s="194">
        <f t="shared" si="2"/>
        <v>32</v>
      </c>
      <c r="M20" s="194">
        <f t="shared" si="2"/>
        <v>0</v>
      </c>
      <c r="N20" s="194">
        <f t="shared" si="2"/>
        <v>4</v>
      </c>
      <c r="O20" s="194">
        <f t="shared" si="2"/>
        <v>0</v>
      </c>
      <c r="P20" s="194">
        <f t="shared" si="2"/>
        <v>0</v>
      </c>
      <c r="Q20" s="194">
        <f t="shared" si="2"/>
        <v>0</v>
      </c>
      <c r="R20" s="194">
        <f t="shared" si="2"/>
        <v>0</v>
      </c>
      <c r="S20" s="194">
        <f t="shared" si="2"/>
        <v>0</v>
      </c>
      <c r="T20" s="194">
        <f t="shared" si="2"/>
        <v>0</v>
      </c>
      <c r="U20" s="194">
        <f t="shared" si="2"/>
        <v>0</v>
      </c>
      <c r="V20" s="194">
        <f t="shared" si="2"/>
        <v>0</v>
      </c>
      <c r="W20" s="194">
        <f t="shared" si="2"/>
        <v>0</v>
      </c>
      <c r="X20" s="194">
        <f t="shared" si="2"/>
        <v>0</v>
      </c>
      <c r="Y20" s="194">
        <f t="shared" si="2"/>
        <v>0</v>
      </c>
      <c r="Z20" s="194">
        <f t="shared" si="2"/>
        <v>0</v>
      </c>
      <c r="AA20" s="194">
        <f t="shared" si="2"/>
        <v>0</v>
      </c>
      <c r="AB20" s="198">
        <f t="shared" si="2"/>
        <v>0</v>
      </c>
      <c r="AC20" s="194">
        <f t="shared" si="2"/>
        <v>76</v>
      </c>
    </row>
    <row r="21" spans="1:33" s="61" customFormat="1" ht="13.9" x14ac:dyDescent="0.4">
      <c r="A21" s="1240" t="s">
        <v>317</v>
      </c>
      <c r="B21" s="1240"/>
      <c r="C21" s="1240"/>
      <c r="D21" s="1240"/>
      <c r="E21" s="1240"/>
      <c r="F21" s="1240"/>
      <c r="G21" s="1240"/>
      <c r="H21" s="1240"/>
      <c r="I21" s="1240"/>
      <c r="J21" s="1240"/>
      <c r="K21" s="1240"/>
      <c r="L21" s="1240"/>
      <c r="M21" s="1240"/>
      <c r="N21" s="1240"/>
      <c r="O21" s="1240"/>
      <c r="P21" s="1240"/>
      <c r="Q21" s="1240"/>
      <c r="R21" s="1240"/>
      <c r="S21" s="1240"/>
      <c r="T21" s="1240"/>
      <c r="U21" s="1240"/>
      <c r="V21" s="1240"/>
      <c r="W21" s="1240"/>
      <c r="X21" s="1240"/>
      <c r="Y21" s="1240"/>
      <c r="Z21" s="1240"/>
      <c r="AA21" s="1240"/>
      <c r="AB21" s="1240"/>
      <c r="AC21" s="1240"/>
    </row>
    <row r="22" spans="1:33" s="61" customFormat="1" ht="13.9" x14ac:dyDescent="0.4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184" t="s">
        <v>353</v>
      </c>
      <c r="P22" s="1184"/>
      <c r="Q22" s="1184"/>
      <c r="R22" s="1184"/>
      <c r="S22" s="1184"/>
      <c r="T22" s="1184"/>
      <c r="U22" s="1184"/>
      <c r="V22" s="1184"/>
      <c r="W22" s="1184"/>
      <c r="X22" s="1184"/>
      <c r="Y22" s="1184"/>
      <c r="Z22" s="1184"/>
      <c r="AA22" s="1184"/>
      <c r="AB22" s="1184"/>
      <c r="AC22" s="1184"/>
    </row>
    <row r="23" spans="1:33" s="61" customFormat="1" ht="13.9" x14ac:dyDescent="0.4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2"/>
      <c r="S23" s="2"/>
      <c r="T23" s="1220" t="s">
        <v>5</v>
      </c>
      <c r="U23" s="1220"/>
      <c r="V23" s="1220"/>
      <c r="W23" s="1220"/>
      <c r="X23" s="1220"/>
      <c r="Y23" s="1220"/>
      <c r="Z23" s="1220"/>
      <c r="AA23" s="2"/>
      <c r="AB23" s="2"/>
      <c r="AC23" s="101"/>
    </row>
    <row r="24" spans="1:33" s="61" customFormat="1" ht="13.9" x14ac:dyDescent="0.4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95" t="s">
        <v>56</v>
      </c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01"/>
    </row>
    <row r="25" spans="1:33" s="61" customFormat="1" ht="14.25" thickBot="1" x14ac:dyDescent="0.45">
      <c r="R25" s="208"/>
      <c r="S25" s="211"/>
      <c r="T25" s="400"/>
      <c r="U25" s="101" t="s">
        <v>5</v>
      </c>
      <c r="V25" s="101"/>
      <c r="W25" s="101"/>
      <c r="X25" s="101"/>
      <c r="Y25" s="101"/>
      <c r="Z25" s="101"/>
      <c r="AA25" s="102"/>
      <c r="AB25" s="208"/>
    </row>
    <row r="26" spans="1:33" ht="14.25" customHeight="1" x14ac:dyDescent="0.45">
      <c r="A26" s="1188" t="s">
        <v>9</v>
      </c>
      <c r="B26" s="1190" t="s">
        <v>10</v>
      </c>
      <c r="C26" s="1190" t="s">
        <v>11</v>
      </c>
      <c r="D26" s="1192" t="s">
        <v>12</v>
      </c>
      <c r="E26" s="1194" t="s">
        <v>8</v>
      </c>
      <c r="F26" s="1196" t="s">
        <v>0</v>
      </c>
      <c r="G26" s="1198" t="s">
        <v>3</v>
      </c>
      <c r="H26" s="1200" t="s">
        <v>13</v>
      </c>
      <c r="I26" s="1196" t="s">
        <v>1</v>
      </c>
      <c r="J26" s="1202" t="s">
        <v>14</v>
      </c>
      <c r="K26" s="1204" t="s">
        <v>15</v>
      </c>
      <c r="L26" s="1205"/>
      <c r="M26" s="1205"/>
      <c r="N26" s="1205"/>
      <c r="O26" s="1205"/>
      <c r="P26" s="1205"/>
      <c r="Q26" s="1205"/>
      <c r="R26" s="1205"/>
      <c r="S26" s="1205"/>
      <c r="T26" s="1205"/>
      <c r="U26" s="1205"/>
      <c r="V26" s="1205"/>
      <c r="W26" s="1205"/>
      <c r="X26" s="1205"/>
      <c r="Y26" s="1205"/>
      <c r="Z26" s="1205"/>
      <c r="AA26" s="1205"/>
      <c r="AB26" s="1205"/>
      <c r="AC26" s="1218" t="s">
        <v>16</v>
      </c>
      <c r="AD26" s="9"/>
      <c r="AE26" s="9"/>
      <c r="AF26" s="9"/>
    </row>
    <row r="27" spans="1:33" s="12" customFormat="1" ht="116.25" customHeight="1" thickBot="1" x14ac:dyDescent="0.35">
      <c r="A27" s="1189"/>
      <c r="B27" s="1191"/>
      <c r="C27" s="1191"/>
      <c r="D27" s="1193"/>
      <c r="E27" s="1195"/>
      <c r="F27" s="1197"/>
      <c r="G27" s="1199"/>
      <c r="H27" s="1201"/>
      <c r="I27" s="1197"/>
      <c r="J27" s="1203"/>
      <c r="K27" s="161" t="s">
        <v>17</v>
      </c>
      <c r="L27" s="160" t="s">
        <v>18</v>
      </c>
      <c r="M27" s="160" t="s">
        <v>19</v>
      </c>
      <c r="N27" s="160" t="s">
        <v>20</v>
      </c>
      <c r="O27" s="160" t="s">
        <v>21</v>
      </c>
      <c r="P27" s="160" t="s">
        <v>22</v>
      </c>
      <c r="Q27" s="160" t="s">
        <v>205</v>
      </c>
      <c r="R27" s="160" t="s">
        <v>63</v>
      </c>
      <c r="S27" s="160" t="s">
        <v>23</v>
      </c>
      <c r="T27" s="160" t="s">
        <v>24</v>
      </c>
      <c r="U27" s="160" t="s">
        <v>25</v>
      </c>
      <c r="V27" s="160" t="s">
        <v>26</v>
      </c>
      <c r="W27" s="160" t="s">
        <v>27</v>
      </c>
      <c r="X27" s="160" t="s">
        <v>28</v>
      </c>
      <c r="Y27" s="160" t="s">
        <v>29</v>
      </c>
      <c r="Z27" s="160" t="s">
        <v>30</v>
      </c>
      <c r="AA27" s="160" t="s">
        <v>31</v>
      </c>
      <c r="AB27" s="160" t="s">
        <v>32</v>
      </c>
      <c r="AC27" s="1219"/>
    </row>
    <row r="28" spans="1:33" s="14" customFormat="1" ht="13.5" customHeight="1" thickBot="1" x14ac:dyDescent="0.4">
      <c r="A28" s="1242" t="s">
        <v>4</v>
      </c>
      <c r="B28" s="1239"/>
      <c r="C28" s="1239"/>
      <c r="D28" s="1239"/>
      <c r="E28" s="1239"/>
      <c r="F28" s="1239"/>
      <c r="G28" s="1239"/>
      <c r="H28" s="1239"/>
      <c r="I28" s="1239"/>
      <c r="J28" s="1239"/>
      <c r="K28" s="1239"/>
      <c r="L28" s="1239"/>
      <c r="M28" s="1239"/>
      <c r="N28" s="1239"/>
      <c r="O28" s="1239"/>
      <c r="P28" s="1239"/>
      <c r="Q28" s="1239"/>
      <c r="R28" s="1239"/>
      <c r="S28" s="1239"/>
      <c r="T28" s="1239"/>
      <c r="U28" s="1239"/>
      <c r="V28" s="1239"/>
      <c r="W28" s="1239"/>
      <c r="X28" s="1239"/>
      <c r="Y28" s="1239"/>
      <c r="Z28" s="1239"/>
      <c r="AA28" s="1239"/>
      <c r="AB28" s="1239"/>
      <c r="AC28" s="1243"/>
    </row>
    <row r="29" spans="1:33" s="14" customFormat="1" ht="17.25" customHeight="1" x14ac:dyDescent="0.4">
      <c r="A29" s="1209">
        <v>17</v>
      </c>
      <c r="B29" s="1212" t="s">
        <v>220</v>
      </c>
      <c r="C29" s="1244" t="s">
        <v>221</v>
      </c>
      <c r="D29" s="1248">
        <v>0.5</v>
      </c>
      <c r="E29" s="725" t="s">
        <v>285</v>
      </c>
      <c r="F29" s="237" t="s">
        <v>94</v>
      </c>
      <c r="G29" s="237" t="s">
        <v>109</v>
      </c>
      <c r="H29" s="237" t="s">
        <v>219</v>
      </c>
      <c r="I29" s="237">
        <v>1</v>
      </c>
      <c r="J29" s="46">
        <v>44</v>
      </c>
      <c r="K29" s="342">
        <v>16</v>
      </c>
      <c r="L29" s="342"/>
      <c r="M29" s="342">
        <v>48</v>
      </c>
      <c r="N29" s="342">
        <v>11</v>
      </c>
      <c r="O29" s="342"/>
      <c r="P29" s="342"/>
      <c r="Q29" s="342"/>
      <c r="R29" s="342"/>
      <c r="S29" s="237"/>
      <c r="T29" s="342"/>
      <c r="U29" s="342"/>
      <c r="V29" s="392"/>
      <c r="W29" s="392"/>
      <c r="X29" s="392"/>
      <c r="Y29" s="392"/>
      <c r="Z29" s="392"/>
      <c r="AA29" s="539"/>
      <c r="AB29" s="540"/>
      <c r="AC29" s="103">
        <f>SUM(K29:AB29)</f>
        <v>75</v>
      </c>
    </row>
    <row r="30" spans="1:33" s="14" customFormat="1" ht="17.25" customHeight="1" x14ac:dyDescent="0.4">
      <c r="A30" s="1210"/>
      <c r="B30" s="1213"/>
      <c r="C30" s="1245"/>
      <c r="D30" s="1249"/>
      <c r="E30" s="408" t="s">
        <v>100</v>
      </c>
      <c r="F30" s="74" t="s">
        <v>94</v>
      </c>
      <c r="G30" s="74" t="s">
        <v>232</v>
      </c>
      <c r="H30" s="74" t="s">
        <v>119</v>
      </c>
      <c r="I30" s="74">
        <v>3</v>
      </c>
      <c r="J30" s="108">
        <v>6</v>
      </c>
      <c r="K30" s="75">
        <v>6</v>
      </c>
      <c r="L30" s="75">
        <v>5</v>
      </c>
      <c r="M30" s="75"/>
      <c r="N30" s="75">
        <v>1</v>
      </c>
      <c r="O30" s="75"/>
      <c r="P30" s="75"/>
      <c r="Q30" s="75"/>
      <c r="R30" s="75"/>
      <c r="S30" s="75"/>
      <c r="T30" s="75"/>
      <c r="U30" s="75"/>
      <c r="V30" s="323"/>
      <c r="W30" s="323"/>
      <c r="X30" s="323"/>
      <c r="Y30" s="323"/>
      <c r="Z30" s="323"/>
      <c r="AA30" s="808"/>
      <c r="AB30" s="809"/>
      <c r="AC30" s="83">
        <f>SUM(K30:AB30)</f>
        <v>12</v>
      </c>
    </row>
    <row r="31" spans="1:33" s="14" customFormat="1" ht="17.25" customHeight="1" x14ac:dyDescent="0.4">
      <c r="A31" s="1210"/>
      <c r="B31" s="1213"/>
      <c r="C31" s="1245"/>
      <c r="D31" s="1249"/>
      <c r="E31" s="408" t="s">
        <v>100</v>
      </c>
      <c r="F31" s="74" t="s">
        <v>94</v>
      </c>
      <c r="G31" s="74" t="s">
        <v>96</v>
      </c>
      <c r="H31" s="74" t="s">
        <v>118</v>
      </c>
      <c r="I31" s="74">
        <v>4</v>
      </c>
      <c r="J31" s="108">
        <v>9</v>
      </c>
      <c r="K31" s="75">
        <v>6</v>
      </c>
      <c r="L31" s="75">
        <v>5</v>
      </c>
      <c r="M31" s="75"/>
      <c r="N31" s="75">
        <v>2</v>
      </c>
      <c r="O31" s="75"/>
      <c r="P31" s="75"/>
      <c r="Q31" s="75"/>
      <c r="R31" s="75"/>
      <c r="S31" s="75"/>
      <c r="T31" s="75"/>
      <c r="U31" s="75"/>
      <c r="V31" s="323"/>
      <c r="W31" s="323"/>
      <c r="X31" s="323"/>
      <c r="Y31" s="323"/>
      <c r="Z31" s="323"/>
      <c r="AA31" s="808"/>
      <c r="AB31" s="809"/>
      <c r="AC31" s="83">
        <f>SUM(K31:AB31)</f>
        <v>13</v>
      </c>
    </row>
    <row r="32" spans="1:33" s="14" customFormat="1" ht="13.5" customHeight="1" thickBot="1" x14ac:dyDescent="0.4">
      <c r="A32" s="1210"/>
      <c r="B32" s="1213"/>
      <c r="C32" s="1246"/>
      <c r="D32" s="1249"/>
      <c r="E32" s="85" t="s">
        <v>41</v>
      </c>
      <c r="F32" s="86"/>
      <c r="G32" s="86"/>
      <c r="H32" s="86"/>
      <c r="I32" s="86"/>
      <c r="J32" s="87"/>
      <c r="K32" s="88">
        <f>SUM(K29:K31)</f>
        <v>28</v>
      </c>
      <c r="L32" s="88">
        <f t="shared" ref="L32:AC32" si="3">SUM(L29:L31)</f>
        <v>10</v>
      </c>
      <c r="M32" s="88">
        <f t="shared" si="3"/>
        <v>48</v>
      </c>
      <c r="N32" s="88">
        <f t="shared" si="3"/>
        <v>14</v>
      </c>
      <c r="O32" s="88">
        <f t="shared" si="3"/>
        <v>0</v>
      </c>
      <c r="P32" s="88">
        <f t="shared" si="3"/>
        <v>0</v>
      </c>
      <c r="Q32" s="88">
        <f t="shared" si="3"/>
        <v>0</v>
      </c>
      <c r="R32" s="88">
        <f t="shared" si="3"/>
        <v>0</v>
      </c>
      <c r="S32" s="88">
        <f t="shared" si="3"/>
        <v>0</v>
      </c>
      <c r="T32" s="88">
        <f t="shared" si="3"/>
        <v>0</v>
      </c>
      <c r="U32" s="88">
        <f t="shared" si="3"/>
        <v>0</v>
      </c>
      <c r="V32" s="88">
        <f t="shared" si="3"/>
        <v>0</v>
      </c>
      <c r="W32" s="88">
        <f t="shared" si="3"/>
        <v>0</v>
      </c>
      <c r="X32" s="88">
        <f t="shared" si="3"/>
        <v>0</v>
      </c>
      <c r="Y32" s="88">
        <f t="shared" si="3"/>
        <v>0</v>
      </c>
      <c r="Z32" s="88">
        <f t="shared" si="3"/>
        <v>0</v>
      </c>
      <c r="AA32" s="88">
        <f t="shared" si="3"/>
        <v>0</v>
      </c>
      <c r="AB32" s="88">
        <f t="shared" si="3"/>
        <v>0</v>
      </c>
      <c r="AC32" s="88">
        <f t="shared" si="3"/>
        <v>100</v>
      </c>
      <c r="AD32" s="156"/>
      <c r="AG32" s="156"/>
    </row>
    <row r="33" spans="1:34" s="14" customFormat="1" ht="17.25" customHeight="1" x14ac:dyDescent="0.4">
      <c r="A33" s="1210"/>
      <c r="B33" s="1213"/>
      <c r="C33" s="1246"/>
      <c r="D33" s="1249"/>
      <c r="E33" s="66"/>
      <c r="F33" s="74"/>
      <c r="G33" s="73"/>
      <c r="H33" s="96"/>
      <c r="I33" s="74"/>
      <c r="J33" s="108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67"/>
      <c r="Z33" s="67"/>
      <c r="AA33" s="67"/>
      <c r="AB33" s="67"/>
      <c r="AC33" s="149">
        <f>SUM(K33:AB33)</f>
        <v>0</v>
      </c>
    </row>
    <row r="34" spans="1:34" s="14" customFormat="1" ht="13.5" customHeight="1" thickBot="1" x14ac:dyDescent="0.4">
      <c r="A34" s="1210"/>
      <c r="B34" s="1213"/>
      <c r="C34" s="1246"/>
      <c r="D34" s="1249"/>
      <c r="E34" s="85" t="s">
        <v>35</v>
      </c>
      <c r="F34" s="86"/>
      <c r="G34" s="86"/>
      <c r="H34" s="86"/>
      <c r="I34" s="86"/>
      <c r="J34" s="87"/>
      <c r="K34" s="88">
        <f t="shared" ref="K34:AC34" si="4">SUM(K33:K33)</f>
        <v>0</v>
      </c>
      <c r="L34" s="88">
        <f t="shared" si="4"/>
        <v>0</v>
      </c>
      <c r="M34" s="88">
        <f t="shared" si="4"/>
        <v>0</v>
      </c>
      <c r="N34" s="88">
        <f t="shared" si="4"/>
        <v>0</v>
      </c>
      <c r="O34" s="88">
        <f t="shared" si="4"/>
        <v>0</v>
      </c>
      <c r="P34" s="88">
        <f t="shared" si="4"/>
        <v>0</v>
      </c>
      <c r="Q34" s="88">
        <f t="shared" si="4"/>
        <v>0</v>
      </c>
      <c r="R34" s="88">
        <f t="shared" si="4"/>
        <v>0</v>
      </c>
      <c r="S34" s="88">
        <f t="shared" si="4"/>
        <v>0</v>
      </c>
      <c r="T34" s="88">
        <f t="shared" si="4"/>
        <v>0</v>
      </c>
      <c r="U34" s="88">
        <f t="shared" si="4"/>
        <v>0</v>
      </c>
      <c r="V34" s="88">
        <f t="shared" si="4"/>
        <v>0</v>
      </c>
      <c r="W34" s="88">
        <f t="shared" si="4"/>
        <v>0</v>
      </c>
      <c r="X34" s="88">
        <f t="shared" si="4"/>
        <v>0</v>
      </c>
      <c r="Y34" s="88">
        <f t="shared" si="4"/>
        <v>0</v>
      </c>
      <c r="Z34" s="88">
        <f t="shared" si="4"/>
        <v>0</v>
      </c>
      <c r="AA34" s="88">
        <f t="shared" si="4"/>
        <v>0</v>
      </c>
      <c r="AB34" s="88">
        <f t="shared" si="4"/>
        <v>0</v>
      </c>
      <c r="AC34" s="88">
        <f t="shared" si="4"/>
        <v>0</v>
      </c>
    </row>
    <row r="35" spans="1:34" s="14" customFormat="1" ht="13.5" customHeight="1" x14ac:dyDescent="0.35">
      <c r="A35" s="1210"/>
      <c r="B35" s="1213"/>
      <c r="C35" s="1246"/>
      <c r="D35" s="1249"/>
      <c r="E35" s="17"/>
      <c r="F35" s="47"/>
      <c r="G35" s="47"/>
      <c r="H35" s="47"/>
      <c r="I35" s="47"/>
      <c r="J35" s="164"/>
      <c r="K35" s="165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149"/>
    </row>
    <row r="36" spans="1:34" s="14" customFormat="1" ht="13.5" customHeight="1" thickBot="1" x14ac:dyDescent="0.4">
      <c r="A36" s="1210"/>
      <c r="B36" s="1213"/>
      <c r="C36" s="1246"/>
      <c r="D36" s="1249"/>
      <c r="E36" s="166" t="s">
        <v>36</v>
      </c>
      <c r="F36" s="146"/>
      <c r="G36" s="146"/>
      <c r="H36" s="146"/>
      <c r="I36" s="146"/>
      <c r="J36" s="167"/>
      <c r="K36" s="168">
        <v>0</v>
      </c>
      <c r="L36" s="162">
        <v>0</v>
      </c>
      <c r="M36" s="162">
        <v>0</v>
      </c>
      <c r="N36" s="162">
        <v>0</v>
      </c>
      <c r="O36" s="162">
        <v>0</v>
      </c>
      <c r="P36" s="162">
        <v>0</v>
      </c>
      <c r="Q36" s="162">
        <v>0</v>
      </c>
      <c r="R36" s="162">
        <v>0</v>
      </c>
      <c r="S36" s="162">
        <v>0</v>
      </c>
      <c r="T36" s="162">
        <v>0</v>
      </c>
      <c r="U36" s="162">
        <v>0</v>
      </c>
      <c r="V36" s="162">
        <v>0</v>
      </c>
      <c r="W36" s="162">
        <v>0</v>
      </c>
      <c r="X36" s="162">
        <v>0</v>
      </c>
      <c r="Y36" s="162">
        <v>0</v>
      </c>
      <c r="Z36" s="162">
        <v>0</v>
      </c>
      <c r="AA36" s="162">
        <v>0</v>
      </c>
      <c r="AB36" s="169">
        <v>0</v>
      </c>
      <c r="AC36" s="163">
        <v>0</v>
      </c>
    </row>
    <row r="37" spans="1:34" s="14" customFormat="1" ht="13.5" customHeight="1" x14ac:dyDescent="0.35">
      <c r="A37" s="1210"/>
      <c r="B37" s="1213"/>
      <c r="C37" s="1246"/>
      <c r="D37" s="1249"/>
      <c r="E37" s="170" t="s">
        <v>34</v>
      </c>
      <c r="F37" s="45"/>
      <c r="G37" s="45" t="s">
        <v>37</v>
      </c>
      <c r="H37" s="45"/>
      <c r="I37" s="45"/>
      <c r="J37" s="46"/>
      <c r="K37" s="263">
        <v>0</v>
      </c>
      <c r="L37" s="264">
        <v>0</v>
      </c>
      <c r="M37" s="264">
        <v>0</v>
      </c>
      <c r="N37" s="264">
        <v>0</v>
      </c>
      <c r="O37" s="264">
        <v>0</v>
      </c>
      <c r="P37" s="264">
        <v>0</v>
      </c>
      <c r="Q37" s="264">
        <v>0</v>
      </c>
      <c r="R37" s="264">
        <v>0</v>
      </c>
      <c r="S37" s="264">
        <v>0</v>
      </c>
      <c r="T37" s="264">
        <v>0</v>
      </c>
      <c r="U37" s="264">
        <v>0</v>
      </c>
      <c r="V37" s="264">
        <v>0</v>
      </c>
      <c r="W37" s="264">
        <v>0</v>
      </c>
      <c r="X37" s="264">
        <v>0</v>
      </c>
      <c r="Y37" s="264">
        <v>0</v>
      </c>
      <c r="Z37" s="264">
        <v>0</v>
      </c>
      <c r="AA37" s="264">
        <v>0</v>
      </c>
      <c r="AB37" s="265">
        <v>0</v>
      </c>
      <c r="AC37" s="195">
        <v>0</v>
      </c>
    </row>
    <row r="38" spans="1:34" s="14" customFormat="1" ht="13.5" customHeight="1" x14ac:dyDescent="0.35">
      <c r="A38" s="1210"/>
      <c r="B38" s="1213"/>
      <c r="C38" s="1246"/>
      <c r="D38" s="1249"/>
      <c r="E38" s="174" t="s">
        <v>38</v>
      </c>
      <c r="F38" s="144"/>
      <c r="G38" s="144"/>
      <c r="H38" s="144"/>
      <c r="I38" s="144"/>
      <c r="J38" s="175"/>
      <c r="K38" s="176">
        <v>0</v>
      </c>
      <c r="L38" s="177">
        <v>0</v>
      </c>
      <c r="M38" s="177">
        <v>0</v>
      </c>
      <c r="N38" s="177">
        <v>0</v>
      </c>
      <c r="O38" s="177">
        <v>0</v>
      </c>
      <c r="P38" s="177">
        <v>0</v>
      </c>
      <c r="Q38" s="177">
        <v>0</v>
      </c>
      <c r="R38" s="177">
        <v>0</v>
      </c>
      <c r="S38" s="177">
        <v>0</v>
      </c>
      <c r="T38" s="177">
        <v>0</v>
      </c>
      <c r="U38" s="177">
        <v>0</v>
      </c>
      <c r="V38" s="177">
        <v>0</v>
      </c>
      <c r="W38" s="177">
        <v>0</v>
      </c>
      <c r="X38" s="177">
        <v>0</v>
      </c>
      <c r="Y38" s="177">
        <v>0</v>
      </c>
      <c r="Z38" s="177">
        <v>0</v>
      </c>
      <c r="AA38" s="177">
        <v>0</v>
      </c>
      <c r="AB38" s="178">
        <v>0</v>
      </c>
      <c r="AC38" s="196">
        <v>0</v>
      </c>
    </row>
    <row r="39" spans="1:34" s="14" customFormat="1" ht="13.5" customHeight="1" x14ac:dyDescent="0.35">
      <c r="A39" s="1210"/>
      <c r="B39" s="1213"/>
      <c r="C39" s="1246"/>
      <c r="D39" s="1249"/>
      <c r="E39" s="174" t="s">
        <v>42</v>
      </c>
      <c r="F39" s="144"/>
      <c r="G39" s="144"/>
      <c r="H39" s="144"/>
      <c r="I39" s="144"/>
      <c r="J39" s="175"/>
      <c r="K39" s="176">
        <v>0</v>
      </c>
      <c r="L39" s="177">
        <v>0</v>
      </c>
      <c r="M39" s="177">
        <v>0</v>
      </c>
      <c r="N39" s="177">
        <v>0</v>
      </c>
      <c r="O39" s="177">
        <v>0</v>
      </c>
      <c r="P39" s="177">
        <v>0</v>
      </c>
      <c r="Q39" s="177">
        <v>0</v>
      </c>
      <c r="R39" s="177">
        <v>0</v>
      </c>
      <c r="S39" s="177">
        <v>0</v>
      </c>
      <c r="T39" s="177">
        <v>0</v>
      </c>
      <c r="U39" s="177">
        <v>0</v>
      </c>
      <c r="V39" s="177">
        <v>0</v>
      </c>
      <c r="W39" s="177">
        <v>0</v>
      </c>
      <c r="X39" s="177">
        <v>0</v>
      </c>
      <c r="Y39" s="177">
        <v>0</v>
      </c>
      <c r="Z39" s="177">
        <v>0</v>
      </c>
      <c r="AA39" s="177">
        <v>0</v>
      </c>
      <c r="AB39" s="178">
        <v>0</v>
      </c>
      <c r="AC39" s="196">
        <v>0</v>
      </c>
    </row>
    <row r="40" spans="1:34" s="14" customFormat="1" ht="13.5" customHeight="1" thickBot="1" x14ac:dyDescent="0.4">
      <c r="A40" s="1210"/>
      <c r="B40" s="1213"/>
      <c r="C40" s="1246"/>
      <c r="D40" s="1249"/>
      <c r="E40" s="179" t="s">
        <v>39</v>
      </c>
      <c r="F40" s="98"/>
      <c r="G40" s="98"/>
      <c r="H40" s="98"/>
      <c r="I40" s="98"/>
      <c r="J40" s="99"/>
      <c r="K40" s="176">
        <v>0</v>
      </c>
      <c r="L40" s="177">
        <v>0</v>
      </c>
      <c r="M40" s="177">
        <v>0</v>
      </c>
      <c r="N40" s="177">
        <v>0</v>
      </c>
      <c r="O40" s="177">
        <v>0</v>
      </c>
      <c r="P40" s="177">
        <v>0</v>
      </c>
      <c r="Q40" s="177">
        <v>0</v>
      </c>
      <c r="R40" s="177">
        <v>0</v>
      </c>
      <c r="S40" s="177">
        <v>0</v>
      </c>
      <c r="T40" s="177">
        <v>0</v>
      </c>
      <c r="U40" s="177">
        <v>0</v>
      </c>
      <c r="V40" s="177">
        <v>0</v>
      </c>
      <c r="W40" s="177">
        <v>0</v>
      </c>
      <c r="X40" s="177">
        <v>0</v>
      </c>
      <c r="Y40" s="177">
        <v>0</v>
      </c>
      <c r="Z40" s="177">
        <v>0</v>
      </c>
      <c r="AA40" s="177">
        <v>0</v>
      </c>
      <c r="AB40" s="178">
        <v>0</v>
      </c>
      <c r="AC40" s="196">
        <v>0</v>
      </c>
    </row>
    <row r="41" spans="1:34" s="14" customFormat="1" ht="13.5" customHeight="1" thickBot="1" x14ac:dyDescent="0.4">
      <c r="A41" s="1210"/>
      <c r="B41" s="1213"/>
      <c r="C41" s="1246"/>
      <c r="D41" s="1249"/>
      <c r="E41" s="180" t="s">
        <v>43</v>
      </c>
      <c r="F41" s="181"/>
      <c r="G41" s="181"/>
      <c r="H41" s="181"/>
      <c r="I41" s="181"/>
      <c r="J41" s="182"/>
      <c r="K41" s="183">
        <f t="shared" ref="K41:AC41" si="5">K32+K34</f>
        <v>28</v>
      </c>
      <c r="L41" s="183">
        <f t="shared" si="5"/>
        <v>10</v>
      </c>
      <c r="M41" s="183">
        <f t="shared" si="5"/>
        <v>48</v>
      </c>
      <c r="N41" s="183">
        <f t="shared" si="5"/>
        <v>14</v>
      </c>
      <c r="O41" s="183">
        <f t="shared" si="5"/>
        <v>0</v>
      </c>
      <c r="P41" s="183">
        <f t="shared" si="5"/>
        <v>0</v>
      </c>
      <c r="Q41" s="183">
        <f t="shared" si="5"/>
        <v>0</v>
      </c>
      <c r="R41" s="183">
        <f t="shared" si="5"/>
        <v>0</v>
      </c>
      <c r="S41" s="183">
        <f t="shared" si="5"/>
        <v>0</v>
      </c>
      <c r="T41" s="183">
        <f t="shared" si="5"/>
        <v>0</v>
      </c>
      <c r="U41" s="183">
        <f t="shared" si="5"/>
        <v>0</v>
      </c>
      <c r="V41" s="183">
        <f t="shared" si="5"/>
        <v>0</v>
      </c>
      <c r="W41" s="183">
        <f t="shared" si="5"/>
        <v>0</v>
      </c>
      <c r="X41" s="183">
        <f t="shared" si="5"/>
        <v>0</v>
      </c>
      <c r="Y41" s="183">
        <f t="shared" si="5"/>
        <v>0</v>
      </c>
      <c r="Z41" s="183">
        <f t="shared" si="5"/>
        <v>0</v>
      </c>
      <c r="AA41" s="183">
        <f t="shared" si="5"/>
        <v>0</v>
      </c>
      <c r="AB41" s="183">
        <f t="shared" si="5"/>
        <v>0</v>
      </c>
      <c r="AC41" s="183">
        <f t="shared" si="5"/>
        <v>100</v>
      </c>
    </row>
    <row r="42" spans="1:34" s="14" customFormat="1" ht="13.5" customHeight="1" thickBot="1" x14ac:dyDescent="0.4">
      <c r="A42" s="1210"/>
      <c r="B42" s="1213"/>
      <c r="C42" s="1246"/>
      <c r="D42" s="1249"/>
      <c r="E42" s="184"/>
      <c r="F42" s="185"/>
      <c r="G42" s="185"/>
      <c r="H42" s="185"/>
      <c r="I42" s="185"/>
      <c r="J42" s="186"/>
      <c r="K42" s="187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9"/>
    </row>
    <row r="43" spans="1:34" s="14" customFormat="1" ht="19.5" customHeight="1" thickBot="1" x14ac:dyDescent="0.4">
      <c r="A43" s="1211"/>
      <c r="B43" s="1214"/>
      <c r="C43" s="1247"/>
      <c r="D43" s="1250"/>
      <c r="E43" s="190" t="s">
        <v>44</v>
      </c>
      <c r="F43" s="191"/>
      <c r="G43" s="191"/>
      <c r="H43" s="191"/>
      <c r="I43" s="192"/>
      <c r="J43" s="193"/>
      <c r="K43" s="194">
        <f t="shared" ref="K43:AC43" si="6">K20+K41</f>
        <v>68</v>
      </c>
      <c r="L43" s="194">
        <f t="shared" si="6"/>
        <v>42</v>
      </c>
      <c r="M43" s="194">
        <f t="shared" si="6"/>
        <v>48</v>
      </c>
      <c r="N43" s="194">
        <f t="shared" si="6"/>
        <v>18</v>
      </c>
      <c r="O43" s="194">
        <f t="shared" si="6"/>
        <v>0</v>
      </c>
      <c r="P43" s="194">
        <f t="shared" si="6"/>
        <v>0</v>
      </c>
      <c r="Q43" s="194">
        <f t="shared" si="6"/>
        <v>0</v>
      </c>
      <c r="R43" s="194">
        <f t="shared" si="6"/>
        <v>0</v>
      </c>
      <c r="S43" s="194">
        <f t="shared" si="6"/>
        <v>0</v>
      </c>
      <c r="T43" s="194">
        <f t="shared" si="6"/>
        <v>0</v>
      </c>
      <c r="U43" s="194">
        <f t="shared" si="6"/>
        <v>0</v>
      </c>
      <c r="V43" s="194">
        <f t="shared" si="6"/>
        <v>0</v>
      </c>
      <c r="W43" s="194">
        <f t="shared" si="6"/>
        <v>0</v>
      </c>
      <c r="X43" s="194">
        <f t="shared" si="6"/>
        <v>0</v>
      </c>
      <c r="Y43" s="194">
        <f t="shared" si="6"/>
        <v>0</v>
      </c>
      <c r="Z43" s="194">
        <f t="shared" si="6"/>
        <v>0</v>
      </c>
      <c r="AA43" s="194">
        <f t="shared" si="6"/>
        <v>0</v>
      </c>
      <c r="AB43" s="194">
        <f t="shared" si="6"/>
        <v>0</v>
      </c>
      <c r="AC43" s="198">
        <f t="shared" si="6"/>
        <v>176</v>
      </c>
      <c r="AD43" s="156"/>
      <c r="AE43" s="156"/>
      <c r="AF43" s="156"/>
      <c r="AH43" s="156"/>
    </row>
    <row r="44" spans="1:34" s="61" customFormat="1" ht="20.25" customHeight="1" x14ac:dyDescent="0.4">
      <c r="A44" s="1240" t="s">
        <v>317</v>
      </c>
      <c r="B44" s="1240"/>
      <c r="C44" s="1240"/>
      <c r="D44" s="1240"/>
      <c r="E44" s="1240"/>
      <c r="F44" s="1240"/>
      <c r="G44" s="1240"/>
      <c r="H44" s="1240"/>
      <c r="I44" s="1240"/>
      <c r="J44" s="1240"/>
      <c r="K44" s="1240"/>
      <c r="L44" s="1240"/>
      <c r="M44" s="1240"/>
      <c r="N44" s="1240"/>
      <c r="O44" s="1240"/>
      <c r="P44" s="1240"/>
      <c r="Q44" s="1240"/>
      <c r="R44" s="1240"/>
      <c r="S44" s="1240"/>
      <c r="T44" s="1240"/>
      <c r="U44" s="1240"/>
      <c r="V44" s="1240"/>
      <c r="W44" s="1240"/>
      <c r="X44" s="1240"/>
      <c r="Y44" s="1240"/>
      <c r="Z44" s="1240"/>
      <c r="AA44" s="1240"/>
      <c r="AB44" s="1240"/>
      <c r="AC44" s="1240"/>
    </row>
    <row r="45" spans="1:34" s="61" customFormat="1" ht="13.9" x14ac:dyDescent="0.4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221" t="s">
        <v>353</v>
      </c>
      <c r="R45" s="1221"/>
      <c r="S45" s="1221"/>
      <c r="T45" s="1221"/>
      <c r="U45" s="1221"/>
      <c r="V45" s="1221"/>
      <c r="W45" s="1221"/>
      <c r="X45" s="1221"/>
      <c r="Y45" s="1221"/>
      <c r="Z45" s="1221"/>
      <c r="AA45" s="1221"/>
      <c r="AB45" s="1221"/>
      <c r="AC45" s="1221"/>
    </row>
    <row r="46" spans="1:34" s="61" customFormat="1" ht="13.9" x14ac:dyDescent="0.4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2"/>
      <c r="S46" s="2"/>
      <c r="T46" s="1220" t="s">
        <v>5</v>
      </c>
      <c r="U46" s="1220"/>
      <c r="V46" s="1220"/>
      <c r="W46" s="1220"/>
      <c r="X46" s="1220"/>
      <c r="Y46" s="1220"/>
      <c r="Z46" s="1220"/>
      <c r="AA46" s="2"/>
      <c r="AB46" s="2"/>
      <c r="AC46" s="101"/>
    </row>
    <row r="47" spans="1:34" s="61" customFormat="1" ht="13.9" x14ac:dyDescent="0.4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95" t="s">
        <v>58</v>
      </c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</row>
    <row r="48" spans="1:34" s="61" customFormat="1" ht="13.9" x14ac:dyDescent="0.4">
      <c r="R48" s="208"/>
      <c r="S48" s="211"/>
      <c r="T48" s="61" t="s">
        <v>5</v>
      </c>
      <c r="AB48" s="208"/>
    </row>
    <row r="49" spans="11:29" x14ac:dyDescent="0.35"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</row>
    <row r="50" spans="11:29" x14ac:dyDescent="0.35"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</row>
  </sheetData>
  <mergeCells count="43">
    <mergeCell ref="A8:AC8"/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  <mergeCell ref="A9:A20"/>
    <mergeCell ref="B9:B20"/>
    <mergeCell ref="C9:C20"/>
    <mergeCell ref="D9:D20"/>
    <mergeCell ref="A21:AC21"/>
    <mergeCell ref="O22:AC22"/>
    <mergeCell ref="T23:Z23"/>
    <mergeCell ref="A26:A27"/>
    <mergeCell ref="B26:B27"/>
    <mergeCell ref="C26:C27"/>
    <mergeCell ref="G26:G27"/>
    <mergeCell ref="H26:H27"/>
    <mergeCell ref="I26:I27"/>
    <mergeCell ref="J26:J27"/>
    <mergeCell ref="K26:AB26"/>
    <mergeCell ref="AC26:AC27"/>
    <mergeCell ref="A28:AC28"/>
    <mergeCell ref="D26:D27"/>
    <mergeCell ref="E26:E27"/>
    <mergeCell ref="F26:F27"/>
    <mergeCell ref="T46:Z46"/>
    <mergeCell ref="A29:A43"/>
    <mergeCell ref="B29:B43"/>
    <mergeCell ref="C29:C43"/>
    <mergeCell ref="D29:D43"/>
    <mergeCell ref="A44:AC44"/>
    <mergeCell ref="Q45:AC45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5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5"/>
  <dimension ref="A1:AH49"/>
  <sheetViews>
    <sheetView view="pageBreakPreview" topLeftCell="A29" zoomScale="120" zoomScaleNormal="75" zoomScaleSheetLayoutView="120" workbookViewId="0">
      <selection activeCell="E53" sqref="E53"/>
    </sheetView>
  </sheetViews>
  <sheetFormatPr defaultColWidth="9.1328125" defaultRowHeight="12.75" x14ac:dyDescent="0.35"/>
  <cols>
    <col min="1" max="1" width="4.1328125" style="1" customWidth="1"/>
    <col min="2" max="2" width="13" style="1" customWidth="1"/>
    <col min="3" max="3" width="9.86328125" style="1" customWidth="1"/>
    <col min="4" max="4" width="4.86328125" style="1" customWidth="1"/>
    <col min="5" max="5" width="37.86328125" style="1" customWidth="1"/>
    <col min="6" max="6" width="4.265625" style="1" bestFit="1" customWidth="1"/>
    <col min="7" max="7" width="5.86328125" style="1" customWidth="1"/>
    <col min="8" max="8" width="7.73046875" style="1" customWidth="1"/>
    <col min="9" max="9" width="3.59765625" style="1" customWidth="1"/>
    <col min="10" max="10" width="4.265625" style="1" bestFit="1" customWidth="1"/>
    <col min="11" max="11" width="5.59765625" style="1" bestFit="1" customWidth="1"/>
    <col min="12" max="12" width="6.265625" style="1" customWidth="1"/>
    <col min="13" max="13" width="3.59765625" style="1" bestFit="1" customWidth="1"/>
    <col min="14" max="14" width="4.3984375" style="1" customWidth="1"/>
    <col min="15" max="15" width="5.3984375" style="1" customWidth="1"/>
    <col min="16" max="16" width="4.1328125" style="1" bestFit="1" customWidth="1"/>
    <col min="17" max="17" width="5.1328125" style="1" bestFit="1" customWidth="1"/>
    <col min="18" max="18" width="6.59765625" style="1" customWidth="1"/>
    <col min="19" max="19" width="4.3984375" style="1" customWidth="1"/>
    <col min="20" max="20" width="3.59765625" style="1" customWidth="1"/>
    <col min="21" max="21" width="5" style="1" customWidth="1"/>
    <col min="22" max="22" width="4.1328125" style="1" customWidth="1"/>
    <col min="23" max="23" width="3" style="1" customWidth="1"/>
    <col min="24" max="24" width="3.59765625" style="1" customWidth="1"/>
    <col min="25" max="25" width="4.1328125" style="1" customWidth="1"/>
    <col min="26" max="26" width="4.3984375" style="1" customWidth="1"/>
    <col min="27" max="27" width="3.86328125" style="1" customWidth="1"/>
    <col min="28" max="28" width="4.86328125" style="1" customWidth="1"/>
    <col min="29" max="29" width="6.3984375" style="1" customWidth="1"/>
    <col min="30" max="30" width="6.1328125" style="1" customWidth="1"/>
    <col min="31" max="31" width="4.3984375" style="1" customWidth="1"/>
    <col min="32" max="32" width="5.1328125" style="211" customWidth="1"/>
    <col min="33" max="33" width="6.86328125" style="211" customWidth="1"/>
    <col min="34" max="34" width="6.265625" style="211" customWidth="1"/>
    <col min="35" max="16384" width="9.1328125" style="211"/>
  </cols>
  <sheetData>
    <row r="1" spans="1:32" s="5" customFormat="1" ht="21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2" s="5" customFormat="1" ht="21" customHeight="1" x14ac:dyDescent="0.35">
      <c r="A2" s="1186" t="s">
        <v>79</v>
      </c>
      <c r="B2" s="1186"/>
      <c r="C2" s="1186"/>
      <c r="D2" s="1186"/>
      <c r="E2" s="1186"/>
      <c r="F2" s="1186"/>
      <c r="G2" s="1186"/>
      <c r="H2" s="1186"/>
      <c r="I2" s="1186"/>
      <c r="J2" s="1186"/>
      <c r="K2" s="1186"/>
      <c r="L2" s="1186"/>
      <c r="M2" s="1186"/>
      <c r="N2" s="1186"/>
      <c r="O2" s="1186"/>
      <c r="P2" s="1186"/>
      <c r="Q2" s="1186"/>
      <c r="R2" s="1186"/>
      <c r="S2" s="1186"/>
      <c r="T2" s="1186"/>
      <c r="U2" s="1186"/>
      <c r="V2" s="1186"/>
      <c r="W2" s="1186"/>
      <c r="X2" s="1186"/>
      <c r="Y2" s="1186"/>
      <c r="Z2" s="1186"/>
      <c r="AA2" s="1186"/>
      <c r="AB2" s="1186"/>
      <c r="AC2" s="1186"/>
    </row>
    <row r="3" spans="1:32" s="5" customFormat="1" ht="21" customHeight="1" x14ac:dyDescent="0.35">
      <c r="A3" s="1186" t="s">
        <v>296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  <c r="M3" s="1186"/>
      <c r="N3" s="1186"/>
      <c r="O3" s="1186"/>
      <c r="P3" s="1186"/>
      <c r="Q3" s="1186"/>
      <c r="R3" s="1186"/>
      <c r="S3" s="1186"/>
      <c r="T3" s="1186"/>
      <c r="U3" s="1186"/>
      <c r="V3" s="1186"/>
      <c r="W3" s="1186"/>
      <c r="X3" s="1186"/>
      <c r="Y3" s="1186"/>
      <c r="Z3" s="1186"/>
      <c r="AA3" s="1186"/>
      <c r="AB3" s="1186"/>
      <c r="AC3" s="1186"/>
    </row>
    <row r="4" spans="1:32" ht="12.75" customHeight="1" thickBot="1" x14ac:dyDescent="0.5">
      <c r="A4" s="1187"/>
      <c r="B4" s="1187"/>
      <c r="C4" s="1187"/>
      <c r="D4" s="1187"/>
      <c r="E4" s="1187"/>
      <c r="F4" s="1187"/>
      <c r="G4" s="1187"/>
      <c r="H4" s="1187"/>
      <c r="I4" s="1187"/>
      <c r="J4" s="1187"/>
      <c r="K4" s="1187"/>
      <c r="L4" s="1187"/>
      <c r="M4" s="1187"/>
      <c r="N4" s="1187"/>
      <c r="O4" s="1187"/>
      <c r="P4" s="1187"/>
      <c r="Q4" s="1187"/>
      <c r="R4" s="1187"/>
      <c r="S4" s="1187"/>
      <c r="T4" s="1187"/>
      <c r="U4" s="1187"/>
      <c r="V4" s="1187"/>
      <c r="W4" s="1187"/>
      <c r="X4" s="1187"/>
      <c r="Y4" s="1187"/>
      <c r="Z4" s="1187"/>
      <c r="AA4" s="1187"/>
      <c r="AB4" s="1187"/>
      <c r="AC4" s="1187"/>
      <c r="AD4" s="9"/>
      <c r="AE4" s="9"/>
      <c r="AF4" s="9"/>
    </row>
    <row r="5" spans="1:32" ht="14.25" customHeight="1" x14ac:dyDescent="0.45">
      <c r="A5" s="1188" t="s">
        <v>9</v>
      </c>
      <c r="B5" s="1190" t="s">
        <v>10</v>
      </c>
      <c r="C5" s="1190" t="s">
        <v>11</v>
      </c>
      <c r="D5" s="1192" t="s">
        <v>12</v>
      </c>
      <c r="E5" s="1194" t="s">
        <v>8</v>
      </c>
      <c r="F5" s="1196" t="s">
        <v>0</v>
      </c>
      <c r="G5" s="1198" t="s">
        <v>3</v>
      </c>
      <c r="H5" s="1200" t="s">
        <v>13</v>
      </c>
      <c r="I5" s="1196" t="s">
        <v>1</v>
      </c>
      <c r="J5" s="1202" t="s">
        <v>14</v>
      </c>
      <c r="K5" s="1204" t="s">
        <v>15</v>
      </c>
      <c r="L5" s="1205"/>
      <c r="M5" s="1205"/>
      <c r="N5" s="1205"/>
      <c r="O5" s="1205"/>
      <c r="P5" s="1205"/>
      <c r="Q5" s="1205"/>
      <c r="R5" s="1205"/>
      <c r="S5" s="1205"/>
      <c r="T5" s="1205"/>
      <c r="U5" s="1205"/>
      <c r="V5" s="1205"/>
      <c r="W5" s="1205"/>
      <c r="X5" s="1205"/>
      <c r="Y5" s="1205"/>
      <c r="Z5" s="1205"/>
      <c r="AA5" s="1205"/>
      <c r="AB5" s="1205"/>
      <c r="AC5" s="1218" t="s">
        <v>16</v>
      </c>
      <c r="AD5" s="9"/>
      <c r="AE5" s="9"/>
      <c r="AF5" s="9"/>
    </row>
    <row r="6" spans="1:32" s="12" customFormat="1" ht="116.25" customHeight="1" thickBot="1" x14ac:dyDescent="0.35">
      <c r="A6" s="1189"/>
      <c r="B6" s="1191"/>
      <c r="C6" s="1191"/>
      <c r="D6" s="1193"/>
      <c r="E6" s="1195"/>
      <c r="F6" s="1197"/>
      <c r="G6" s="1199"/>
      <c r="H6" s="1201"/>
      <c r="I6" s="1197"/>
      <c r="J6" s="1203"/>
      <c r="K6" s="161" t="s">
        <v>17</v>
      </c>
      <c r="L6" s="160" t="s">
        <v>18</v>
      </c>
      <c r="M6" s="160" t="s">
        <v>19</v>
      </c>
      <c r="N6" s="160" t="s">
        <v>20</v>
      </c>
      <c r="O6" s="160" t="s">
        <v>21</v>
      </c>
      <c r="P6" s="160" t="s">
        <v>22</v>
      </c>
      <c r="Q6" s="160" t="s">
        <v>110</v>
      </c>
      <c r="R6" s="160" t="s">
        <v>63</v>
      </c>
      <c r="S6" s="160" t="s">
        <v>23</v>
      </c>
      <c r="T6" s="160" t="s">
        <v>24</v>
      </c>
      <c r="U6" s="160" t="s">
        <v>25</v>
      </c>
      <c r="V6" s="160" t="s">
        <v>26</v>
      </c>
      <c r="W6" s="160" t="s">
        <v>27</v>
      </c>
      <c r="X6" s="160" t="s">
        <v>28</v>
      </c>
      <c r="Y6" s="160" t="s">
        <v>29</v>
      </c>
      <c r="Z6" s="160" t="s">
        <v>30</v>
      </c>
      <c r="AA6" s="160" t="s">
        <v>31</v>
      </c>
      <c r="AB6" s="160" t="s">
        <v>32</v>
      </c>
      <c r="AC6" s="1219"/>
    </row>
    <row r="7" spans="1:32" s="14" customFormat="1" ht="13.5" customHeight="1" thickBot="1" x14ac:dyDescent="0.4">
      <c r="A7" s="1206" t="s">
        <v>33</v>
      </c>
      <c r="B7" s="1207"/>
      <c r="C7" s="1207"/>
      <c r="D7" s="1207"/>
      <c r="E7" s="1207"/>
      <c r="F7" s="1207"/>
      <c r="G7" s="1207"/>
      <c r="H7" s="1207"/>
      <c r="I7" s="1207"/>
      <c r="J7" s="1207"/>
      <c r="K7" s="1207"/>
      <c r="L7" s="1207"/>
      <c r="M7" s="1207"/>
      <c r="N7" s="1207"/>
      <c r="O7" s="1207"/>
      <c r="P7" s="1207"/>
      <c r="Q7" s="1207"/>
      <c r="R7" s="1207"/>
      <c r="S7" s="1207"/>
      <c r="T7" s="1207"/>
      <c r="U7" s="1207"/>
      <c r="V7" s="1207"/>
      <c r="W7" s="1207"/>
      <c r="X7" s="1207"/>
      <c r="Y7" s="1207"/>
      <c r="Z7" s="1207"/>
      <c r="AA7" s="1207"/>
      <c r="AB7" s="1207"/>
      <c r="AC7" s="1208"/>
    </row>
    <row r="8" spans="1:32" s="14" customFormat="1" ht="19.5" customHeight="1" x14ac:dyDescent="0.4">
      <c r="A8" s="1354">
        <v>16</v>
      </c>
      <c r="B8" s="1357" t="s">
        <v>309</v>
      </c>
      <c r="C8" s="1357" t="s">
        <v>310</v>
      </c>
      <c r="D8" s="1248">
        <v>0.25</v>
      </c>
      <c r="E8" s="849" t="s">
        <v>279</v>
      </c>
      <c r="F8" s="460" t="s">
        <v>94</v>
      </c>
      <c r="G8" s="460" t="s">
        <v>109</v>
      </c>
      <c r="H8" s="759" t="s">
        <v>219</v>
      </c>
      <c r="I8" s="460">
        <v>1</v>
      </c>
      <c r="J8" s="696">
        <v>44</v>
      </c>
      <c r="K8" s="697">
        <v>16</v>
      </c>
      <c r="L8" s="760"/>
      <c r="M8" s="697">
        <v>48</v>
      </c>
      <c r="N8" s="697"/>
      <c r="O8" s="697"/>
      <c r="P8" s="697"/>
      <c r="Q8" s="697"/>
      <c r="R8" s="697"/>
      <c r="S8" s="697"/>
      <c r="T8" s="697"/>
      <c r="U8" s="697">
        <v>3</v>
      </c>
      <c r="V8" s="697"/>
      <c r="W8" s="343"/>
      <c r="X8" s="343"/>
      <c r="Y8" s="343"/>
      <c r="Z8" s="343"/>
      <c r="AA8" s="343"/>
      <c r="AB8" s="421"/>
      <c r="AC8" s="103">
        <f>SUM(K8:AB8)</f>
        <v>67</v>
      </c>
    </row>
    <row r="9" spans="1:32" s="14" customFormat="1" ht="15" customHeight="1" x14ac:dyDescent="0.4">
      <c r="A9" s="1355"/>
      <c r="B9" s="1358"/>
      <c r="C9" s="1358"/>
      <c r="D9" s="1249"/>
      <c r="E9" s="724"/>
      <c r="F9" s="74"/>
      <c r="G9" s="74"/>
      <c r="H9" s="96"/>
      <c r="I9" s="74"/>
      <c r="J9" s="108"/>
      <c r="K9" s="75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262"/>
      <c r="AC9" s="83">
        <f>SUM(K9:AB9)</f>
        <v>0</v>
      </c>
    </row>
    <row r="10" spans="1:32" s="14" customFormat="1" ht="13.5" customHeight="1" x14ac:dyDescent="0.35">
      <c r="A10" s="1355"/>
      <c r="B10" s="1358"/>
      <c r="C10" s="1358"/>
      <c r="D10" s="1249"/>
      <c r="E10" s="882" t="s">
        <v>41</v>
      </c>
      <c r="F10" s="883"/>
      <c r="G10" s="883"/>
      <c r="H10" s="883"/>
      <c r="I10" s="883"/>
      <c r="J10" s="884"/>
      <c r="K10" s="885">
        <f t="shared" ref="K10:AC10" si="0">SUM(K8:K9)</f>
        <v>16</v>
      </c>
      <c r="L10" s="885">
        <f t="shared" si="0"/>
        <v>0</v>
      </c>
      <c r="M10" s="885">
        <f t="shared" si="0"/>
        <v>48</v>
      </c>
      <c r="N10" s="885">
        <f t="shared" si="0"/>
        <v>0</v>
      </c>
      <c r="O10" s="885">
        <f t="shared" si="0"/>
        <v>0</v>
      </c>
      <c r="P10" s="885">
        <f t="shared" si="0"/>
        <v>0</v>
      </c>
      <c r="Q10" s="885">
        <f t="shared" si="0"/>
        <v>0</v>
      </c>
      <c r="R10" s="885">
        <f t="shared" si="0"/>
        <v>0</v>
      </c>
      <c r="S10" s="885">
        <f t="shared" si="0"/>
        <v>0</v>
      </c>
      <c r="T10" s="885">
        <f t="shared" si="0"/>
        <v>0</v>
      </c>
      <c r="U10" s="885">
        <f t="shared" si="0"/>
        <v>3</v>
      </c>
      <c r="V10" s="885">
        <f t="shared" si="0"/>
        <v>0</v>
      </c>
      <c r="W10" s="885">
        <f t="shared" si="0"/>
        <v>0</v>
      </c>
      <c r="X10" s="885">
        <f t="shared" si="0"/>
        <v>0</v>
      </c>
      <c r="Y10" s="885">
        <f t="shared" si="0"/>
        <v>0</v>
      </c>
      <c r="Z10" s="885">
        <f t="shared" si="0"/>
        <v>0</v>
      </c>
      <c r="AA10" s="885">
        <f t="shared" si="0"/>
        <v>0</v>
      </c>
      <c r="AB10" s="885">
        <f t="shared" si="0"/>
        <v>0</v>
      </c>
      <c r="AC10" s="885">
        <f t="shared" si="0"/>
        <v>67</v>
      </c>
    </row>
    <row r="11" spans="1:32" s="14" customFormat="1" ht="18" customHeight="1" x14ac:dyDescent="0.4">
      <c r="A11" s="1355"/>
      <c r="B11" s="1358"/>
      <c r="C11" s="1358"/>
      <c r="D11" s="1249"/>
      <c r="E11" s="721"/>
      <c r="F11" s="299"/>
      <c r="G11" s="299"/>
      <c r="H11" s="144"/>
      <c r="I11" s="299"/>
      <c r="J11" s="175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385"/>
      <c r="Y11" s="385"/>
      <c r="Z11" s="385"/>
      <c r="AA11" s="385"/>
      <c r="AB11" s="407"/>
      <c r="AC11" s="149">
        <f>SUM(K11:AB11)</f>
        <v>0</v>
      </c>
    </row>
    <row r="12" spans="1:32" s="14" customFormat="1" ht="16.5" customHeight="1" x14ac:dyDescent="0.4">
      <c r="A12" s="1355"/>
      <c r="B12" s="1358"/>
      <c r="C12" s="1358"/>
      <c r="D12" s="1249"/>
      <c r="E12" s="721"/>
      <c r="F12" s="299"/>
      <c r="G12" s="299"/>
      <c r="H12" s="144"/>
      <c r="I12" s="299"/>
      <c r="J12" s="175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385"/>
      <c r="Y12" s="385"/>
      <c r="Z12" s="385"/>
      <c r="AA12" s="385"/>
      <c r="AB12" s="407"/>
      <c r="AC12" s="149">
        <f>SUM(K12:AB12)</f>
        <v>0</v>
      </c>
    </row>
    <row r="13" spans="1:32" s="14" customFormat="1" ht="13.5" customHeight="1" thickBot="1" x14ac:dyDescent="0.4">
      <c r="A13" s="1355"/>
      <c r="B13" s="1358"/>
      <c r="C13" s="1358"/>
      <c r="D13" s="1249"/>
      <c r="E13" s="367" t="s">
        <v>35</v>
      </c>
      <c r="F13" s="368"/>
      <c r="G13" s="368"/>
      <c r="H13" s="368"/>
      <c r="I13" s="368"/>
      <c r="J13" s="381"/>
      <c r="K13" s="380">
        <f t="shared" ref="K13:AC13" si="1">SUM(K11:K12)</f>
        <v>0</v>
      </c>
      <c r="L13" s="380">
        <f t="shared" si="1"/>
        <v>0</v>
      </c>
      <c r="M13" s="380">
        <f t="shared" si="1"/>
        <v>0</v>
      </c>
      <c r="N13" s="380">
        <f t="shared" si="1"/>
        <v>0</v>
      </c>
      <c r="O13" s="380">
        <f t="shared" si="1"/>
        <v>0</v>
      </c>
      <c r="P13" s="380">
        <f t="shared" si="1"/>
        <v>0</v>
      </c>
      <c r="Q13" s="380">
        <f t="shared" si="1"/>
        <v>0</v>
      </c>
      <c r="R13" s="380">
        <f t="shared" si="1"/>
        <v>0</v>
      </c>
      <c r="S13" s="380">
        <f t="shared" si="1"/>
        <v>0</v>
      </c>
      <c r="T13" s="380">
        <f t="shared" si="1"/>
        <v>0</v>
      </c>
      <c r="U13" s="380">
        <f t="shared" si="1"/>
        <v>0</v>
      </c>
      <c r="V13" s="380">
        <f t="shared" si="1"/>
        <v>0</v>
      </c>
      <c r="W13" s="380">
        <f t="shared" si="1"/>
        <v>0</v>
      </c>
      <c r="X13" s="380">
        <f t="shared" si="1"/>
        <v>0</v>
      </c>
      <c r="Y13" s="380">
        <f t="shared" si="1"/>
        <v>0</v>
      </c>
      <c r="Z13" s="380">
        <f t="shared" si="1"/>
        <v>0</v>
      </c>
      <c r="AA13" s="380">
        <f t="shared" si="1"/>
        <v>0</v>
      </c>
      <c r="AB13" s="380">
        <f t="shared" si="1"/>
        <v>0</v>
      </c>
      <c r="AC13" s="380">
        <f t="shared" si="1"/>
        <v>0</v>
      </c>
    </row>
    <row r="14" spans="1:32" s="14" customFormat="1" ht="13.5" customHeight="1" x14ac:dyDescent="0.35">
      <c r="A14" s="1355"/>
      <c r="B14" s="1358"/>
      <c r="C14" s="1358"/>
      <c r="D14" s="1249"/>
      <c r="E14" s="216"/>
      <c r="F14" s="45" t="s">
        <v>7</v>
      </c>
      <c r="G14" s="45"/>
      <c r="H14" s="45"/>
      <c r="I14" s="45"/>
      <c r="J14" s="242"/>
      <c r="K14" s="218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43"/>
      <c r="AC14" s="103"/>
    </row>
    <row r="15" spans="1:32" s="14" customFormat="1" ht="13.5" customHeight="1" thickBot="1" x14ac:dyDescent="0.4">
      <c r="A15" s="1355"/>
      <c r="B15" s="1358"/>
      <c r="C15" s="1358"/>
      <c r="D15" s="1249"/>
      <c r="E15" s="166" t="s">
        <v>36</v>
      </c>
      <c r="F15" s="146"/>
      <c r="G15" s="146"/>
      <c r="H15" s="146"/>
      <c r="I15" s="146"/>
      <c r="J15" s="167"/>
      <c r="K15" s="168">
        <v>0</v>
      </c>
      <c r="L15" s="162">
        <v>0</v>
      </c>
      <c r="M15" s="162">
        <v>0</v>
      </c>
      <c r="N15" s="162">
        <v>0</v>
      </c>
      <c r="O15" s="162">
        <v>0</v>
      </c>
      <c r="P15" s="162">
        <v>0</v>
      </c>
      <c r="Q15" s="162">
        <v>0</v>
      </c>
      <c r="R15" s="162">
        <v>0</v>
      </c>
      <c r="S15" s="162">
        <v>0</v>
      </c>
      <c r="T15" s="162">
        <v>0</v>
      </c>
      <c r="U15" s="162">
        <v>0</v>
      </c>
      <c r="V15" s="162">
        <v>0</v>
      </c>
      <c r="W15" s="162">
        <v>0</v>
      </c>
      <c r="X15" s="162">
        <v>0</v>
      </c>
      <c r="Y15" s="162">
        <v>0</v>
      </c>
      <c r="Z15" s="162">
        <v>0</v>
      </c>
      <c r="AA15" s="162">
        <v>0</v>
      </c>
      <c r="AB15" s="244">
        <v>0</v>
      </c>
      <c r="AC15" s="163">
        <v>0</v>
      </c>
    </row>
    <row r="16" spans="1:32" s="14" customFormat="1" ht="13.5" customHeight="1" x14ac:dyDescent="0.35">
      <c r="A16" s="1355"/>
      <c r="B16" s="1358"/>
      <c r="C16" s="1358"/>
      <c r="D16" s="1249"/>
      <c r="E16" s="226" t="s">
        <v>38</v>
      </c>
      <c r="F16" s="144"/>
      <c r="G16" s="144"/>
      <c r="H16" s="144"/>
      <c r="I16" s="144"/>
      <c r="J16" s="175"/>
      <c r="K16" s="150">
        <v>0</v>
      </c>
      <c r="L16" s="150">
        <v>0</v>
      </c>
      <c r="M16" s="150">
        <v>0</v>
      </c>
      <c r="N16" s="150">
        <v>0</v>
      </c>
      <c r="O16" s="150">
        <v>0</v>
      </c>
      <c r="P16" s="150">
        <v>0</v>
      </c>
      <c r="Q16" s="150">
        <v>0</v>
      </c>
      <c r="R16" s="150">
        <v>0</v>
      </c>
      <c r="S16" s="150">
        <v>0</v>
      </c>
      <c r="T16" s="150">
        <v>0</v>
      </c>
      <c r="U16" s="150">
        <v>0</v>
      </c>
      <c r="V16" s="150">
        <v>0</v>
      </c>
      <c r="W16" s="150">
        <v>0</v>
      </c>
      <c r="X16" s="150">
        <v>0</v>
      </c>
      <c r="Y16" s="150">
        <v>0</v>
      </c>
      <c r="Z16" s="150">
        <v>0</v>
      </c>
      <c r="AA16" s="150">
        <v>0</v>
      </c>
      <c r="AB16" s="247">
        <v>0</v>
      </c>
      <c r="AC16" s="440">
        <f>SUM(K16:AB16)</f>
        <v>0</v>
      </c>
    </row>
    <row r="17" spans="1:29" s="61" customFormat="1" ht="14.25" thickBot="1" x14ac:dyDescent="0.45">
      <c r="A17" s="1355"/>
      <c r="B17" s="1358"/>
      <c r="C17" s="1358"/>
      <c r="D17" s="1249"/>
      <c r="E17" s="97" t="s">
        <v>39</v>
      </c>
      <c r="F17" s="98"/>
      <c r="G17" s="98"/>
      <c r="H17" s="98"/>
      <c r="I17" s="98"/>
      <c r="J17" s="249"/>
      <c r="K17" s="341">
        <v>0</v>
      </c>
      <c r="L17" s="341">
        <v>0</v>
      </c>
      <c r="M17" s="341">
        <v>0</v>
      </c>
      <c r="N17" s="341">
        <v>0</v>
      </c>
      <c r="O17" s="341">
        <v>0</v>
      </c>
      <c r="P17" s="341">
        <v>0</v>
      </c>
      <c r="Q17" s="341">
        <v>0</v>
      </c>
      <c r="R17" s="341">
        <v>0</v>
      </c>
      <c r="S17" s="341">
        <v>0</v>
      </c>
      <c r="T17" s="341">
        <v>0</v>
      </c>
      <c r="U17" s="341">
        <v>0</v>
      </c>
      <c r="V17" s="341">
        <v>0</v>
      </c>
      <c r="W17" s="341">
        <v>0</v>
      </c>
      <c r="X17" s="341">
        <v>0</v>
      </c>
      <c r="Y17" s="341">
        <v>0</v>
      </c>
      <c r="Z17" s="341">
        <v>0</v>
      </c>
      <c r="AA17" s="341">
        <v>0</v>
      </c>
      <c r="AB17" s="341">
        <v>0</v>
      </c>
      <c r="AC17" s="466">
        <f>SUM(K17:AB17)</f>
        <v>0</v>
      </c>
    </row>
    <row r="18" spans="1:29" s="61" customFormat="1" ht="14.25" thickBot="1" x14ac:dyDescent="0.45">
      <c r="A18" s="1356"/>
      <c r="B18" s="1359"/>
      <c r="C18" s="1359"/>
      <c r="D18" s="1250"/>
      <c r="E18" s="886" t="s">
        <v>40</v>
      </c>
      <c r="F18" s="887"/>
      <c r="G18" s="887"/>
      <c r="H18" s="887"/>
      <c r="I18" s="887"/>
      <c r="J18" s="888"/>
      <c r="K18" s="889">
        <f t="shared" ref="K18:AC18" si="2">K10+K13+K17</f>
        <v>16</v>
      </c>
      <c r="L18" s="889">
        <f t="shared" si="2"/>
        <v>0</v>
      </c>
      <c r="M18" s="889">
        <f t="shared" si="2"/>
        <v>48</v>
      </c>
      <c r="N18" s="889">
        <f t="shared" si="2"/>
        <v>0</v>
      </c>
      <c r="O18" s="889">
        <f t="shared" si="2"/>
        <v>0</v>
      </c>
      <c r="P18" s="889">
        <f t="shared" si="2"/>
        <v>0</v>
      </c>
      <c r="Q18" s="889">
        <f t="shared" si="2"/>
        <v>0</v>
      </c>
      <c r="R18" s="889">
        <f t="shared" si="2"/>
        <v>0</v>
      </c>
      <c r="S18" s="889">
        <f t="shared" si="2"/>
        <v>0</v>
      </c>
      <c r="T18" s="889">
        <f t="shared" si="2"/>
        <v>0</v>
      </c>
      <c r="U18" s="889">
        <f t="shared" si="2"/>
        <v>3</v>
      </c>
      <c r="V18" s="889">
        <f t="shared" si="2"/>
        <v>0</v>
      </c>
      <c r="W18" s="889">
        <f t="shared" si="2"/>
        <v>0</v>
      </c>
      <c r="X18" s="889">
        <f t="shared" si="2"/>
        <v>0</v>
      </c>
      <c r="Y18" s="889">
        <f t="shared" si="2"/>
        <v>0</v>
      </c>
      <c r="Z18" s="889">
        <f t="shared" si="2"/>
        <v>0</v>
      </c>
      <c r="AA18" s="889">
        <f t="shared" si="2"/>
        <v>0</v>
      </c>
      <c r="AB18" s="889">
        <f t="shared" si="2"/>
        <v>0</v>
      </c>
      <c r="AC18" s="889">
        <f t="shared" si="2"/>
        <v>67</v>
      </c>
    </row>
    <row r="19" spans="1:29" s="61" customFormat="1" ht="13.9" x14ac:dyDescent="0.4">
      <c r="A19" s="101" t="s">
        <v>319</v>
      </c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</row>
    <row r="20" spans="1:29" s="61" customFormat="1" ht="23.25" customHeight="1" x14ac:dyDescent="0.4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184" t="s">
        <v>353</v>
      </c>
      <c r="O20" s="1184"/>
      <c r="P20" s="1184"/>
      <c r="Q20" s="1184"/>
      <c r="R20" s="1184"/>
      <c r="S20" s="1184"/>
      <c r="T20" s="1184"/>
      <c r="U20" s="1184"/>
      <c r="V20" s="1184"/>
      <c r="W20" s="1184"/>
      <c r="X20" s="1184"/>
      <c r="Y20" s="1184"/>
      <c r="Z20" s="1184"/>
      <c r="AA20" s="1184"/>
      <c r="AB20" s="1184"/>
      <c r="AC20" s="1184"/>
    </row>
    <row r="21" spans="1:29" s="61" customFormat="1" ht="13.9" x14ac:dyDescent="0.4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2"/>
      <c r="S21" s="2"/>
      <c r="T21" s="1220" t="s">
        <v>5</v>
      </c>
      <c r="U21" s="1220"/>
      <c r="V21" s="1220"/>
      <c r="W21" s="1220"/>
      <c r="X21" s="1220"/>
      <c r="Y21" s="1220"/>
      <c r="Z21" s="1220"/>
      <c r="AA21" s="2"/>
      <c r="AB21" s="2"/>
      <c r="AC21" s="101"/>
    </row>
    <row r="22" spans="1:29" s="14" customFormat="1" ht="14.25" thickBot="1" x14ac:dyDescent="0.45">
      <c r="A22" s="207"/>
      <c r="B22" s="207"/>
      <c r="C22" s="207"/>
      <c r="D22" s="207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221" t="s">
        <v>72</v>
      </c>
      <c r="S22" s="1221"/>
      <c r="T22" s="1221"/>
      <c r="U22" s="1221"/>
      <c r="V22" s="1221"/>
      <c r="W22" s="1221"/>
      <c r="X22" s="1221"/>
      <c r="Y22" s="1221"/>
      <c r="Z22" s="1221"/>
      <c r="AA22" s="1221"/>
      <c r="AB22" s="1221"/>
      <c r="AC22" s="101"/>
    </row>
    <row r="23" spans="1:29" s="14" customFormat="1" ht="15" customHeight="1" x14ac:dyDescent="0.3">
      <c r="A23" s="1188" t="s">
        <v>9</v>
      </c>
      <c r="B23" s="1190" t="s">
        <v>10</v>
      </c>
      <c r="C23" s="1190" t="s">
        <v>11</v>
      </c>
      <c r="D23" s="1192" t="s">
        <v>12</v>
      </c>
      <c r="E23" s="1194" t="s">
        <v>8</v>
      </c>
      <c r="F23" s="1196" t="s">
        <v>0</v>
      </c>
      <c r="G23" s="1198" t="s">
        <v>3</v>
      </c>
      <c r="H23" s="1200" t="s">
        <v>13</v>
      </c>
      <c r="I23" s="1196" t="s">
        <v>1</v>
      </c>
      <c r="J23" s="1202" t="s">
        <v>14</v>
      </c>
      <c r="K23" s="1204" t="s">
        <v>15</v>
      </c>
      <c r="L23" s="1205"/>
      <c r="M23" s="1205"/>
      <c r="N23" s="1205"/>
      <c r="O23" s="1205"/>
      <c r="P23" s="1205"/>
      <c r="Q23" s="1205"/>
      <c r="R23" s="1205"/>
      <c r="S23" s="1205"/>
      <c r="T23" s="1205"/>
      <c r="U23" s="1205"/>
      <c r="V23" s="1205"/>
      <c r="W23" s="1205"/>
      <c r="X23" s="1205"/>
      <c r="Y23" s="1205"/>
      <c r="Z23" s="1205"/>
      <c r="AA23" s="1205"/>
      <c r="AB23" s="1205"/>
      <c r="AC23" s="1218" t="s">
        <v>16</v>
      </c>
    </row>
    <row r="24" spans="1:29" s="14" customFormat="1" ht="120.75" customHeight="1" thickBot="1" x14ac:dyDescent="0.4">
      <c r="A24" s="1189"/>
      <c r="B24" s="1191"/>
      <c r="C24" s="1191"/>
      <c r="D24" s="1193"/>
      <c r="E24" s="1195"/>
      <c r="F24" s="1197"/>
      <c r="G24" s="1199"/>
      <c r="H24" s="1201"/>
      <c r="I24" s="1197"/>
      <c r="J24" s="1203"/>
      <c r="K24" s="161" t="s">
        <v>17</v>
      </c>
      <c r="L24" s="160" t="s">
        <v>18</v>
      </c>
      <c r="M24" s="160" t="s">
        <v>19</v>
      </c>
      <c r="N24" s="160" t="s">
        <v>20</v>
      </c>
      <c r="O24" s="160" t="s">
        <v>21</v>
      </c>
      <c r="P24" s="160" t="s">
        <v>22</v>
      </c>
      <c r="Q24" s="160" t="s">
        <v>110</v>
      </c>
      <c r="R24" s="160" t="s">
        <v>63</v>
      </c>
      <c r="S24" s="160" t="s">
        <v>23</v>
      </c>
      <c r="T24" s="160" t="s">
        <v>24</v>
      </c>
      <c r="U24" s="160" t="s">
        <v>25</v>
      </c>
      <c r="V24" s="160" t="s">
        <v>26</v>
      </c>
      <c r="W24" s="160" t="s">
        <v>27</v>
      </c>
      <c r="X24" s="160" t="s">
        <v>28</v>
      </c>
      <c r="Y24" s="160" t="s">
        <v>29</v>
      </c>
      <c r="Z24" s="160" t="s">
        <v>30</v>
      </c>
      <c r="AA24" s="160" t="s">
        <v>31</v>
      </c>
      <c r="AB24" s="160" t="s">
        <v>32</v>
      </c>
      <c r="AC24" s="1219"/>
    </row>
    <row r="25" spans="1:29" s="14" customFormat="1" ht="18.75" customHeight="1" x14ac:dyDescent="0.35">
      <c r="A25" s="1222" t="s">
        <v>82</v>
      </c>
      <c r="B25" s="1223"/>
      <c r="C25" s="1223"/>
      <c r="D25" s="1223"/>
      <c r="E25" s="1223"/>
      <c r="F25" s="1223"/>
      <c r="G25" s="1223"/>
      <c r="H25" s="1223"/>
      <c r="I25" s="1223"/>
      <c r="J25" s="1223"/>
      <c r="K25" s="1223"/>
      <c r="L25" s="1223"/>
      <c r="M25" s="1223"/>
      <c r="N25" s="1223"/>
      <c r="O25" s="1223"/>
      <c r="P25" s="1223"/>
      <c r="Q25" s="1223"/>
      <c r="R25" s="1223"/>
      <c r="S25" s="1223"/>
      <c r="T25" s="1223"/>
      <c r="U25" s="1223"/>
      <c r="V25" s="1223"/>
      <c r="W25" s="1223"/>
      <c r="X25" s="1223"/>
      <c r="Y25" s="1223"/>
      <c r="Z25" s="1223"/>
      <c r="AA25" s="1223"/>
      <c r="AB25" s="1223"/>
      <c r="AC25" s="1224"/>
    </row>
    <row r="26" spans="1:29" s="14" customFormat="1" ht="24" customHeight="1" x14ac:dyDescent="0.4">
      <c r="A26" s="1225">
        <v>16</v>
      </c>
      <c r="B26" s="1226" t="s">
        <v>309</v>
      </c>
      <c r="C26" s="1226" t="s">
        <v>310</v>
      </c>
      <c r="D26" s="1227">
        <v>0.25</v>
      </c>
      <c r="E26" s="417" t="s">
        <v>172</v>
      </c>
      <c r="F26" s="74" t="s">
        <v>94</v>
      </c>
      <c r="G26" s="74" t="s">
        <v>108</v>
      </c>
      <c r="H26" s="241" t="s">
        <v>223</v>
      </c>
      <c r="I26" s="74">
        <v>1</v>
      </c>
      <c r="J26" s="259">
        <v>15</v>
      </c>
      <c r="K26" s="800">
        <v>12</v>
      </c>
      <c r="L26" s="324">
        <v>8</v>
      </c>
      <c r="M26" s="324"/>
      <c r="N26" s="324"/>
      <c r="O26" s="324"/>
      <c r="P26" s="324"/>
      <c r="Q26" s="324"/>
      <c r="R26" s="324"/>
      <c r="S26" s="324"/>
      <c r="T26" s="324"/>
      <c r="U26" s="324"/>
      <c r="V26" s="324"/>
      <c r="W26" s="815"/>
      <c r="X26" s="811"/>
      <c r="Y26" s="811"/>
      <c r="Z26" s="345"/>
      <c r="AA26" s="344"/>
      <c r="AB26" s="717"/>
      <c r="AC26" s="83">
        <f>SUM(K26:AB26)</f>
        <v>20</v>
      </c>
    </row>
    <row r="27" spans="1:29" s="14" customFormat="1" ht="24" customHeight="1" x14ac:dyDescent="0.4">
      <c r="A27" s="1210"/>
      <c r="B27" s="1213"/>
      <c r="C27" s="1213"/>
      <c r="D27" s="1216"/>
      <c r="E27" s="417" t="s">
        <v>172</v>
      </c>
      <c r="F27" s="299" t="s">
        <v>94</v>
      </c>
      <c r="G27" s="74" t="s">
        <v>96</v>
      </c>
      <c r="H27" s="241" t="s">
        <v>222</v>
      </c>
      <c r="I27" s="299">
        <v>1</v>
      </c>
      <c r="J27" s="437">
        <v>10</v>
      </c>
      <c r="K27" s="504"/>
      <c r="L27" s="504">
        <v>8</v>
      </c>
      <c r="M27" s="504"/>
      <c r="N27" s="504"/>
      <c r="O27" s="504"/>
      <c r="P27" s="504"/>
      <c r="Q27" s="504"/>
      <c r="R27" s="504"/>
      <c r="S27" s="504"/>
      <c r="T27" s="504"/>
      <c r="U27" s="504"/>
      <c r="V27" s="323"/>
      <c r="W27" s="527"/>
      <c r="X27" s="527"/>
      <c r="Y27" s="527"/>
      <c r="Z27" s="360"/>
      <c r="AA27" s="344"/>
      <c r="AB27" s="430"/>
      <c r="AC27" s="83">
        <f>SUM(K27:AB27)</f>
        <v>8</v>
      </c>
    </row>
    <row r="28" spans="1:29" s="14" customFormat="1" ht="21" customHeight="1" x14ac:dyDescent="0.4">
      <c r="A28" s="1210"/>
      <c r="B28" s="1213"/>
      <c r="C28" s="1213"/>
      <c r="D28" s="1216"/>
      <c r="E28" s="408" t="s">
        <v>181</v>
      </c>
      <c r="F28" s="564" t="s">
        <v>94</v>
      </c>
      <c r="G28" s="444" t="s">
        <v>96</v>
      </c>
      <c r="H28" s="445" t="s">
        <v>118</v>
      </c>
      <c r="I28" s="564">
        <v>4</v>
      </c>
      <c r="J28" s="588" t="s">
        <v>265</v>
      </c>
      <c r="K28" s="504"/>
      <c r="L28" s="512"/>
      <c r="M28" s="504"/>
      <c r="N28" s="504"/>
      <c r="O28" s="504"/>
      <c r="P28" s="504"/>
      <c r="Q28" s="504"/>
      <c r="R28" s="504"/>
      <c r="S28" s="504">
        <v>27</v>
      </c>
      <c r="T28" s="504"/>
      <c r="U28" s="504"/>
      <c r="V28" s="323"/>
      <c r="W28" s="527"/>
      <c r="X28" s="527"/>
      <c r="Y28" s="527"/>
      <c r="Z28" s="360"/>
      <c r="AA28" s="344"/>
      <c r="AB28" s="430"/>
      <c r="AC28" s="83">
        <f>SUM(K28:AB28)</f>
        <v>27</v>
      </c>
    </row>
    <row r="29" spans="1:29" s="14" customFormat="1" ht="18.75" customHeight="1" x14ac:dyDescent="0.4">
      <c r="A29" s="1210"/>
      <c r="B29" s="1213"/>
      <c r="C29" s="1213"/>
      <c r="D29" s="1216"/>
      <c r="E29" s="550" t="s">
        <v>181</v>
      </c>
      <c r="F29" s="444" t="s">
        <v>94</v>
      </c>
      <c r="G29" s="444" t="s">
        <v>232</v>
      </c>
      <c r="H29" s="445" t="s">
        <v>119</v>
      </c>
      <c r="I29" s="444">
        <v>3</v>
      </c>
      <c r="J29" s="479">
        <v>6</v>
      </c>
      <c r="K29" s="75"/>
      <c r="L29" s="345"/>
      <c r="M29" s="75"/>
      <c r="N29" s="75"/>
      <c r="O29" s="75"/>
      <c r="P29" s="75"/>
      <c r="Q29" s="75"/>
      <c r="R29" s="75"/>
      <c r="S29" s="364">
        <v>9</v>
      </c>
      <c r="T29" s="474"/>
      <c r="U29" s="157"/>
      <c r="V29" s="474"/>
      <c r="W29" s="474"/>
      <c r="X29" s="474"/>
      <c r="Y29" s="474"/>
      <c r="Z29" s="474"/>
      <c r="AA29" s="474"/>
      <c r="AB29" s="555"/>
      <c r="AC29" s="83">
        <f>SUM(K29:AB29)</f>
        <v>9</v>
      </c>
    </row>
    <row r="30" spans="1:29" s="14" customFormat="1" ht="13.5" customHeight="1" thickBot="1" x14ac:dyDescent="0.4">
      <c r="A30" s="1210"/>
      <c r="B30" s="1213"/>
      <c r="C30" s="1213"/>
      <c r="D30" s="1216"/>
      <c r="E30" s="373" t="s">
        <v>41</v>
      </c>
      <c r="F30" s="374"/>
      <c r="G30" s="374"/>
      <c r="H30" s="374"/>
      <c r="I30" s="374"/>
      <c r="J30" s="375"/>
      <c r="K30" s="376">
        <f t="shared" ref="K30:AC30" si="3">SUM(K26:K29)</f>
        <v>12</v>
      </c>
      <c r="L30" s="376">
        <f t="shared" si="3"/>
        <v>16</v>
      </c>
      <c r="M30" s="376">
        <f t="shared" si="3"/>
        <v>0</v>
      </c>
      <c r="N30" s="376">
        <f t="shared" si="3"/>
        <v>0</v>
      </c>
      <c r="O30" s="376">
        <f t="shared" si="3"/>
        <v>0</v>
      </c>
      <c r="P30" s="376">
        <f t="shared" si="3"/>
        <v>0</v>
      </c>
      <c r="Q30" s="376">
        <f t="shared" si="3"/>
        <v>0</v>
      </c>
      <c r="R30" s="376">
        <f t="shared" si="3"/>
        <v>0</v>
      </c>
      <c r="S30" s="376">
        <f t="shared" si="3"/>
        <v>36</v>
      </c>
      <c r="T30" s="376">
        <f t="shared" si="3"/>
        <v>0</v>
      </c>
      <c r="U30" s="376">
        <f t="shared" si="3"/>
        <v>0</v>
      </c>
      <c r="V30" s="376">
        <f t="shared" si="3"/>
        <v>0</v>
      </c>
      <c r="W30" s="376">
        <f t="shared" si="3"/>
        <v>0</v>
      </c>
      <c r="X30" s="376">
        <f t="shared" si="3"/>
        <v>0</v>
      </c>
      <c r="Y30" s="376">
        <f t="shared" si="3"/>
        <v>0</v>
      </c>
      <c r="Z30" s="376">
        <f t="shared" si="3"/>
        <v>0</v>
      </c>
      <c r="AA30" s="376">
        <f t="shared" si="3"/>
        <v>0</v>
      </c>
      <c r="AB30" s="890">
        <f t="shared" si="3"/>
        <v>0</v>
      </c>
      <c r="AC30" s="370">
        <f t="shared" si="3"/>
        <v>64</v>
      </c>
    </row>
    <row r="31" spans="1:29" s="14" customFormat="1" ht="13.5" customHeight="1" x14ac:dyDescent="0.4">
      <c r="A31" s="1210"/>
      <c r="B31" s="1213"/>
      <c r="C31" s="1213"/>
      <c r="D31" s="1216"/>
      <c r="E31" s="358"/>
      <c r="F31" s="67"/>
      <c r="G31" s="421"/>
      <c r="H31" s="96"/>
      <c r="I31" s="432"/>
      <c r="J31" s="145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9"/>
      <c r="AC31" s="83">
        <f>SUM(K31:AB31)</f>
        <v>0</v>
      </c>
    </row>
    <row r="32" spans="1:29" s="14" customFormat="1" ht="13.5" customHeight="1" thickBot="1" x14ac:dyDescent="0.4">
      <c r="A32" s="1210"/>
      <c r="B32" s="1213"/>
      <c r="C32" s="1213"/>
      <c r="D32" s="1216"/>
      <c r="E32" s="891" t="s">
        <v>114</v>
      </c>
      <c r="F32" s="368"/>
      <c r="G32" s="368"/>
      <c r="H32" s="368"/>
      <c r="I32" s="368"/>
      <c r="J32" s="369"/>
      <c r="K32" s="370">
        <f t="shared" ref="K32:AB32" si="4">SUM(K31:K31)</f>
        <v>0</v>
      </c>
      <c r="L32" s="370">
        <f t="shared" si="4"/>
        <v>0</v>
      </c>
      <c r="M32" s="370">
        <f t="shared" si="4"/>
        <v>0</v>
      </c>
      <c r="N32" s="370">
        <f t="shared" si="4"/>
        <v>0</v>
      </c>
      <c r="O32" s="370">
        <f t="shared" si="4"/>
        <v>0</v>
      </c>
      <c r="P32" s="370">
        <f t="shared" si="4"/>
        <v>0</v>
      </c>
      <c r="Q32" s="370">
        <f t="shared" si="4"/>
        <v>0</v>
      </c>
      <c r="R32" s="370">
        <f t="shared" si="4"/>
        <v>0</v>
      </c>
      <c r="S32" s="370">
        <f t="shared" si="4"/>
        <v>0</v>
      </c>
      <c r="T32" s="370">
        <f t="shared" si="4"/>
        <v>0</v>
      </c>
      <c r="U32" s="370">
        <f t="shared" si="4"/>
        <v>0</v>
      </c>
      <c r="V32" s="370">
        <f t="shared" si="4"/>
        <v>0</v>
      </c>
      <c r="W32" s="370">
        <f t="shared" si="4"/>
        <v>0</v>
      </c>
      <c r="X32" s="370">
        <f t="shared" si="4"/>
        <v>0</v>
      </c>
      <c r="Y32" s="370">
        <f t="shared" si="4"/>
        <v>0</v>
      </c>
      <c r="Z32" s="370">
        <f t="shared" si="4"/>
        <v>0</v>
      </c>
      <c r="AA32" s="370">
        <f t="shared" si="4"/>
        <v>0</v>
      </c>
      <c r="AB32" s="370">
        <f t="shared" si="4"/>
        <v>0</v>
      </c>
      <c r="AC32" s="370">
        <f>SUM(K32:AB32)</f>
        <v>0</v>
      </c>
    </row>
    <row r="33" spans="1:34" s="14" customFormat="1" ht="15" customHeight="1" thickBot="1" x14ac:dyDescent="0.4">
      <c r="A33" s="1210"/>
      <c r="B33" s="1213"/>
      <c r="C33" s="1213"/>
      <c r="D33" s="1216"/>
      <c r="E33" s="517"/>
      <c r="F33" s="518"/>
      <c r="G33" s="518"/>
      <c r="H33" s="518"/>
      <c r="I33" s="518"/>
      <c r="J33" s="519"/>
      <c r="K33" s="521"/>
      <c r="L33" s="522"/>
      <c r="M33" s="522"/>
      <c r="N33" s="522"/>
      <c r="O33" s="522"/>
      <c r="P33" s="522"/>
      <c r="Q33" s="522"/>
      <c r="R33" s="522"/>
      <c r="S33" s="522"/>
      <c r="T33" s="522"/>
      <c r="U33" s="522"/>
      <c r="V33" s="522"/>
      <c r="W33" s="522"/>
      <c r="X33" s="522"/>
      <c r="Y33" s="522"/>
      <c r="Z33" s="522"/>
      <c r="AA33" s="522"/>
      <c r="AB33" s="523"/>
      <c r="AC33" s="520">
        <f>SUM(K33:AB33)</f>
        <v>0</v>
      </c>
    </row>
    <row r="34" spans="1:34" s="14" customFormat="1" ht="16.5" customHeight="1" thickBot="1" x14ac:dyDescent="0.4">
      <c r="A34" s="1210"/>
      <c r="B34" s="1213"/>
      <c r="C34" s="1213"/>
      <c r="D34" s="1216"/>
      <c r="E34" s="517" t="s">
        <v>36</v>
      </c>
      <c r="F34" s="518"/>
      <c r="G34" s="518"/>
      <c r="H34" s="518"/>
      <c r="I34" s="518"/>
      <c r="J34" s="519"/>
      <c r="K34" s="520">
        <f>K33</f>
        <v>0</v>
      </c>
      <c r="L34" s="520">
        <f t="shared" ref="L34:AC34" si="5">L33</f>
        <v>0</v>
      </c>
      <c r="M34" s="520">
        <f t="shared" si="5"/>
        <v>0</v>
      </c>
      <c r="N34" s="520">
        <f t="shared" si="5"/>
        <v>0</v>
      </c>
      <c r="O34" s="520">
        <f t="shared" si="5"/>
        <v>0</v>
      </c>
      <c r="P34" s="520">
        <f t="shared" si="5"/>
        <v>0</v>
      </c>
      <c r="Q34" s="520">
        <f t="shared" si="5"/>
        <v>0</v>
      </c>
      <c r="R34" s="520">
        <f t="shared" si="5"/>
        <v>0</v>
      </c>
      <c r="S34" s="520">
        <f t="shared" si="5"/>
        <v>0</v>
      </c>
      <c r="T34" s="520">
        <f t="shared" si="5"/>
        <v>0</v>
      </c>
      <c r="U34" s="520">
        <f t="shared" si="5"/>
        <v>0</v>
      </c>
      <c r="V34" s="520">
        <f t="shared" si="5"/>
        <v>0</v>
      </c>
      <c r="W34" s="520">
        <f t="shared" si="5"/>
        <v>0</v>
      </c>
      <c r="X34" s="520">
        <f t="shared" si="5"/>
        <v>0</v>
      </c>
      <c r="Y34" s="520">
        <f t="shared" si="5"/>
        <v>0</v>
      </c>
      <c r="Z34" s="520">
        <f t="shared" si="5"/>
        <v>0</v>
      </c>
      <c r="AA34" s="520">
        <f t="shared" si="5"/>
        <v>0</v>
      </c>
      <c r="AB34" s="520">
        <f t="shared" si="5"/>
        <v>0</v>
      </c>
      <c r="AC34" s="520">
        <f t="shared" si="5"/>
        <v>0</v>
      </c>
    </row>
    <row r="35" spans="1:34" s="14" customFormat="1" ht="13.5" customHeight="1" x14ac:dyDescent="0.35">
      <c r="A35" s="1210"/>
      <c r="B35" s="1213"/>
      <c r="C35" s="1213"/>
      <c r="D35" s="1216"/>
      <c r="E35" s="441"/>
      <c r="F35" s="45" t="s">
        <v>6</v>
      </c>
      <c r="G35" s="45" t="s">
        <v>37</v>
      </c>
      <c r="H35" s="45"/>
      <c r="I35" s="45"/>
      <c r="J35" s="46"/>
      <c r="K35" s="171">
        <v>0</v>
      </c>
      <c r="L35" s="172">
        <v>0</v>
      </c>
      <c r="M35" s="172">
        <v>0</v>
      </c>
      <c r="N35" s="172">
        <v>0</v>
      </c>
      <c r="O35" s="172">
        <v>0</v>
      </c>
      <c r="P35" s="172">
        <v>0</v>
      </c>
      <c r="Q35" s="172">
        <v>0</v>
      </c>
      <c r="R35" s="172">
        <v>0</v>
      </c>
      <c r="S35" s="172">
        <v>0</v>
      </c>
      <c r="T35" s="172">
        <v>0</v>
      </c>
      <c r="U35" s="172">
        <v>0</v>
      </c>
      <c r="V35" s="172">
        <v>0</v>
      </c>
      <c r="W35" s="172">
        <v>0</v>
      </c>
      <c r="X35" s="172">
        <v>0</v>
      </c>
      <c r="Y35" s="172">
        <v>0</v>
      </c>
      <c r="Z35" s="172">
        <v>0</v>
      </c>
      <c r="AA35" s="172">
        <v>0</v>
      </c>
      <c r="AB35" s="172">
        <v>0</v>
      </c>
      <c r="AC35" s="390">
        <f>SUM(K35:AB35)</f>
        <v>0</v>
      </c>
    </row>
    <row r="36" spans="1:34" s="14" customFormat="1" ht="13.9" x14ac:dyDescent="0.35">
      <c r="A36" s="1210"/>
      <c r="B36" s="1213"/>
      <c r="C36" s="1213"/>
      <c r="D36" s="1216"/>
      <c r="E36" s="174" t="s">
        <v>38</v>
      </c>
      <c r="F36" s="144"/>
      <c r="G36" s="144"/>
      <c r="H36" s="144"/>
      <c r="I36" s="144"/>
      <c r="J36" s="175"/>
      <c r="K36" s="176">
        <v>0</v>
      </c>
      <c r="L36" s="177">
        <v>0</v>
      </c>
      <c r="M36" s="177">
        <v>0</v>
      </c>
      <c r="N36" s="177">
        <v>0</v>
      </c>
      <c r="O36" s="177">
        <v>0</v>
      </c>
      <c r="P36" s="177">
        <v>0</v>
      </c>
      <c r="Q36" s="177">
        <v>0</v>
      </c>
      <c r="R36" s="177">
        <v>0</v>
      </c>
      <c r="S36" s="177">
        <v>0</v>
      </c>
      <c r="T36" s="177">
        <v>0</v>
      </c>
      <c r="U36" s="177">
        <v>0</v>
      </c>
      <c r="V36" s="177">
        <v>0</v>
      </c>
      <c r="W36" s="177">
        <v>0</v>
      </c>
      <c r="X36" s="177">
        <v>0</v>
      </c>
      <c r="Y36" s="177">
        <v>0</v>
      </c>
      <c r="Z36" s="177">
        <v>0</v>
      </c>
      <c r="AA36" s="177">
        <v>0</v>
      </c>
      <c r="AB36" s="177">
        <v>0</v>
      </c>
      <c r="AC36" s="390">
        <f>SUM(K36:AB36)</f>
        <v>0</v>
      </c>
    </row>
    <row r="37" spans="1:34" s="14" customFormat="1" ht="19.5" customHeight="1" x14ac:dyDescent="0.35">
      <c r="A37" s="1210"/>
      <c r="B37" s="1213"/>
      <c r="C37" s="1213"/>
      <c r="D37" s="1216"/>
      <c r="E37" s="174" t="s">
        <v>42</v>
      </c>
      <c r="F37" s="144"/>
      <c r="G37" s="144"/>
      <c r="H37" s="144"/>
      <c r="I37" s="144"/>
      <c r="J37" s="175"/>
      <c r="K37" s="176">
        <v>0</v>
      </c>
      <c r="L37" s="177">
        <v>0</v>
      </c>
      <c r="M37" s="177">
        <v>0</v>
      </c>
      <c r="N37" s="177">
        <v>0</v>
      </c>
      <c r="O37" s="177">
        <v>0</v>
      </c>
      <c r="P37" s="177">
        <v>0</v>
      </c>
      <c r="Q37" s="177">
        <v>0</v>
      </c>
      <c r="R37" s="177">
        <v>0</v>
      </c>
      <c r="S37" s="177">
        <v>0</v>
      </c>
      <c r="T37" s="177">
        <v>0</v>
      </c>
      <c r="U37" s="177">
        <v>0</v>
      </c>
      <c r="V37" s="177">
        <v>0</v>
      </c>
      <c r="W37" s="177">
        <v>0</v>
      </c>
      <c r="X37" s="177">
        <v>0</v>
      </c>
      <c r="Y37" s="177">
        <v>0</v>
      </c>
      <c r="Z37" s="177">
        <v>0</v>
      </c>
      <c r="AA37" s="177">
        <v>0</v>
      </c>
      <c r="AB37" s="177">
        <v>0</v>
      </c>
      <c r="AC37" s="390">
        <f>SUM(K37:AB37)</f>
        <v>0</v>
      </c>
      <c r="AD37" s="156"/>
    </row>
    <row r="38" spans="1:34" s="61" customFormat="1" ht="14.25" thickBot="1" x14ac:dyDescent="0.45">
      <c r="A38" s="1210"/>
      <c r="B38" s="1213"/>
      <c r="C38" s="1213"/>
      <c r="D38" s="1216"/>
      <c r="E38" s="179" t="s">
        <v>39</v>
      </c>
      <c r="F38" s="98"/>
      <c r="G38" s="98"/>
      <c r="H38" s="98"/>
      <c r="I38" s="98"/>
      <c r="J38" s="99"/>
      <c r="K38" s="520">
        <f>K35</f>
        <v>0</v>
      </c>
      <c r="L38" s="516">
        <f t="shared" ref="L38:AC38" si="6">L35</f>
        <v>0</v>
      </c>
      <c r="M38" s="516">
        <f t="shared" si="6"/>
        <v>0</v>
      </c>
      <c r="N38" s="516">
        <f t="shared" si="6"/>
        <v>0</v>
      </c>
      <c r="O38" s="516">
        <f t="shared" si="6"/>
        <v>0</v>
      </c>
      <c r="P38" s="516">
        <f t="shared" si="6"/>
        <v>0</v>
      </c>
      <c r="Q38" s="516">
        <f t="shared" si="6"/>
        <v>0</v>
      </c>
      <c r="R38" s="516">
        <f t="shared" si="6"/>
        <v>0</v>
      </c>
      <c r="S38" s="516">
        <f t="shared" si="6"/>
        <v>0</v>
      </c>
      <c r="T38" s="516">
        <f t="shared" si="6"/>
        <v>0</v>
      </c>
      <c r="U38" s="516">
        <f t="shared" si="6"/>
        <v>0</v>
      </c>
      <c r="V38" s="516">
        <f t="shared" si="6"/>
        <v>0</v>
      </c>
      <c r="W38" s="516">
        <f t="shared" si="6"/>
        <v>0</v>
      </c>
      <c r="X38" s="516">
        <f t="shared" si="6"/>
        <v>0</v>
      </c>
      <c r="Y38" s="516">
        <f t="shared" si="6"/>
        <v>0</v>
      </c>
      <c r="Z38" s="516">
        <f t="shared" si="6"/>
        <v>0</v>
      </c>
      <c r="AA38" s="516">
        <f t="shared" si="6"/>
        <v>0</v>
      </c>
      <c r="AB38" s="516">
        <f t="shared" si="6"/>
        <v>0</v>
      </c>
      <c r="AC38" s="341">
        <f t="shared" si="6"/>
        <v>0</v>
      </c>
    </row>
    <row r="39" spans="1:34" s="61" customFormat="1" ht="14.25" thickBot="1" x14ac:dyDescent="0.45">
      <c r="A39" s="1210"/>
      <c r="B39" s="1213"/>
      <c r="C39" s="1213"/>
      <c r="D39" s="1216"/>
      <c r="E39" s="886" t="s">
        <v>43</v>
      </c>
      <c r="F39" s="887"/>
      <c r="G39" s="887"/>
      <c r="H39" s="887"/>
      <c r="I39" s="887"/>
      <c r="J39" s="892"/>
      <c r="K39" s="893">
        <f t="shared" ref="K39:AC39" si="7">K30+K32</f>
        <v>12</v>
      </c>
      <c r="L39" s="893">
        <f t="shared" si="7"/>
        <v>16</v>
      </c>
      <c r="M39" s="893">
        <f t="shared" si="7"/>
        <v>0</v>
      </c>
      <c r="N39" s="893">
        <f t="shared" si="7"/>
        <v>0</v>
      </c>
      <c r="O39" s="893">
        <f t="shared" si="7"/>
        <v>0</v>
      </c>
      <c r="P39" s="893">
        <f t="shared" si="7"/>
        <v>0</v>
      </c>
      <c r="Q39" s="893">
        <f t="shared" si="7"/>
        <v>0</v>
      </c>
      <c r="R39" s="893">
        <f t="shared" si="7"/>
        <v>0</v>
      </c>
      <c r="S39" s="893">
        <f t="shared" si="7"/>
        <v>36</v>
      </c>
      <c r="T39" s="893">
        <f t="shared" si="7"/>
        <v>0</v>
      </c>
      <c r="U39" s="893">
        <f t="shared" si="7"/>
        <v>0</v>
      </c>
      <c r="V39" s="893">
        <f t="shared" si="7"/>
        <v>0</v>
      </c>
      <c r="W39" s="893">
        <f t="shared" si="7"/>
        <v>0</v>
      </c>
      <c r="X39" s="893">
        <f t="shared" si="7"/>
        <v>0</v>
      </c>
      <c r="Y39" s="893">
        <f t="shared" si="7"/>
        <v>0</v>
      </c>
      <c r="Z39" s="893">
        <f t="shared" si="7"/>
        <v>0</v>
      </c>
      <c r="AA39" s="893">
        <f t="shared" si="7"/>
        <v>0</v>
      </c>
      <c r="AB39" s="893">
        <f t="shared" si="7"/>
        <v>0</v>
      </c>
      <c r="AC39" s="893">
        <f t="shared" si="7"/>
        <v>64</v>
      </c>
      <c r="AD39" s="152"/>
      <c r="AE39" s="152"/>
    </row>
    <row r="40" spans="1:34" s="61" customFormat="1" ht="10.5" customHeight="1" thickBot="1" x14ac:dyDescent="0.45">
      <c r="A40" s="1210"/>
      <c r="B40" s="1213"/>
      <c r="C40" s="1213"/>
      <c r="D40" s="1216"/>
      <c r="E40" s="184"/>
      <c r="F40" s="185"/>
      <c r="G40" s="185"/>
      <c r="H40" s="185"/>
      <c r="I40" s="185"/>
      <c r="J40" s="186"/>
      <c r="K40" s="187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278"/>
    </row>
    <row r="41" spans="1:34" s="61" customFormat="1" ht="14.25" thickBot="1" x14ac:dyDescent="0.45">
      <c r="A41" s="1211"/>
      <c r="B41" s="1214"/>
      <c r="C41" s="1214"/>
      <c r="D41" s="1217"/>
      <c r="E41" s="894" t="s">
        <v>44</v>
      </c>
      <c r="F41" s="895"/>
      <c r="G41" s="895"/>
      <c r="H41" s="895"/>
      <c r="I41" s="896"/>
      <c r="J41" s="897"/>
      <c r="K41" s="889">
        <f t="shared" ref="K41:AC41" si="8">K18+K39</f>
        <v>28</v>
      </c>
      <c r="L41" s="889">
        <f t="shared" si="8"/>
        <v>16</v>
      </c>
      <c r="M41" s="889">
        <f t="shared" si="8"/>
        <v>48</v>
      </c>
      <c r="N41" s="889">
        <f t="shared" si="8"/>
        <v>0</v>
      </c>
      <c r="O41" s="889">
        <f t="shared" si="8"/>
        <v>0</v>
      </c>
      <c r="P41" s="889">
        <f t="shared" si="8"/>
        <v>0</v>
      </c>
      <c r="Q41" s="889">
        <f t="shared" si="8"/>
        <v>0</v>
      </c>
      <c r="R41" s="889">
        <f t="shared" si="8"/>
        <v>0</v>
      </c>
      <c r="S41" s="889">
        <f t="shared" si="8"/>
        <v>36</v>
      </c>
      <c r="T41" s="889">
        <f t="shared" si="8"/>
        <v>0</v>
      </c>
      <c r="U41" s="889">
        <f t="shared" si="8"/>
        <v>3</v>
      </c>
      <c r="V41" s="889">
        <f t="shared" si="8"/>
        <v>0</v>
      </c>
      <c r="W41" s="889">
        <f t="shared" si="8"/>
        <v>0</v>
      </c>
      <c r="X41" s="889">
        <f t="shared" si="8"/>
        <v>0</v>
      </c>
      <c r="Y41" s="889">
        <f t="shared" si="8"/>
        <v>0</v>
      </c>
      <c r="Z41" s="889">
        <f t="shared" si="8"/>
        <v>0</v>
      </c>
      <c r="AA41" s="889">
        <f t="shared" si="8"/>
        <v>0</v>
      </c>
      <c r="AB41" s="889">
        <f t="shared" si="8"/>
        <v>0</v>
      </c>
      <c r="AC41" s="898">
        <f t="shared" si="8"/>
        <v>131</v>
      </c>
      <c r="AD41" s="379"/>
    </row>
    <row r="42" spans="1:34" ht="13.9" x14ac:dyDescent="0.4">
      <c r="B42" s="61" t="s">
        <v>319</v>
      </c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</row>
    <row r="43" spans="1:34" ht="13.9" x14ac:dyDescent="0.4">
      <c r="A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221" t="s">
        <v>353</v>
      </c>
      <c r="R43" s="1221"/>
      <c r="S43" s="1221"/>
      <c r="T43" s="1221"/>
      <c r="U43" s="1221"/>
      <c r="V43" s="1221"/>
      <c r="W43" s="1221"/>
      <c r="X43" s="1221"/>
      <c r="Y43" s="1221"/>
      <c r="Z43" s="1221"/>
      <c r="AA43" s="1221"/>
      <c r="AB43" s="1221"/>
      <c r="AC43" s="1221"/>
    </row>
    <row r="44" spans="1:34" ht="13.9" x14ac:dyDescent="0.4"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2"/>
      <c r="S44" s="2"/>
      <c r="T44" s="61" t="s">
        <v>341</v>
      </c>
      <c r="U44" s="61"/>
      <c r="V44" s="61"/>
      <c r="W44" s="61"/>
      <c r="X44" s="61"/>
      <c r="Y44" s="61"/>
      <c r="Z44" s="61"/>
      <c r="AA44" s="2"/>
      <c r="AB44" s="2"/>
      <c r="AC44" s="101"/>
    </row>
    <row r="45" spans="1:34" ht="13.9" x14ac:dyDescent="0.4"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95" t="s">
        <v>61</v>
      </c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34" s="1" customFormat="1" ht="13.9" x14ac:dyDescent="0.4">
      <c r="T46" s="1220" t="s">
        <v>340</v>
      </c>
      <c r="U46" s="1220"/>
      <c r="V46" s="1220"/>
      <c r="W46" s="1220"/>
      <c r="X46" s="1220"/>
      <c r="Y46" s="1220"/>
      <c r="Z46" s="1220"/>
      <c r="AA46" s="2"/>
      <c r="AF46" s="211"/>
      <c r="AG46" s="211"/>
      <c r="AH46" s="211"/>
    </row>
    <row r="47" spans="1:34" x14ac:dyDescent="0.35">
      <c r="K47" s="151">
        <f t="shared" ref="K47:AC47" si="9">K10+K30</f>
        <v>28</v>
      </c>
      <c r="L47" s="151">
        <f t="shared" si="9"/>
        <v>16</v>
      </c>
      <c r="M47" s="151">
        <f t="shared" si="9"/>
        <v>48</v>
      </c>
      <c r="N47" s="151">
        <f t="shared" si="9"/>
        <v>0</v>
      </c>
      <c r="O47" s="151">
        <f t="shared" si="9"/>
        <v>0</v>
      </c>
      <c r="P47" s="151">
        <f t="shared" si="9"/>
        <v>0</v>
      </c>
      <c r="Q47" s="151">
        <f t="shared" si="9"/>
        <v>0</v>
      </c>
      <c r="R47" s="151">
        <f t="shared" si="9"/>
        <v>0</v>
      </c>
      <c r="S47" s="151">
        <f t="shared" si="9"/>
        <v>36</v>
      </c>
      <c r="T47" s="151">
        <f t="shared" si="9"/>
        <v>0</v>
      </c>
      <c r="U47" s="151">
        <f t="shared" si="9"/>
        <v>3</v>
      </c>
      <c r="V47" s="151">
        <f t="shared" si="9"/>
        <v>0</v>
      </c>
      <c r="W47" s="151">
        <f t="shared" si="9"/>
        <v>0</v>
      </c>
      <c r="X47" s="151">
        <f t="shared" si="9"/>
        <v>0</v>
      </c>
      <c r="Y47" s="151">
        <f t="shared" si="9"/>
        <v>0</v>
      </c>
      <c r="Z47" s="151">
        <f t="shared" si="9"/>
        <v>0</v>
      </c>
      <c r="AA47" s="151">
        <f t="shared" si="9"/>
        <v>0</v>
      </c>
      <c r="AB47" s="151">
        <f t="shared" si="9"/>
        <v>0</v>
      </c>
      <c r="AC47" s="151">
        <f t="shared" si="9"/>
        <v>131</v>
      </c>
    </row>
    <row r="48" spans="1:34" s="1" customFormat="1" x14ac:dyDescent="0.35">
      <c r="K48" s="151">
        <f t="shared" ref="K48:AC48" si="10">K13+K32</f>
        <v>0</v>
      </c>
      <c r="L48" s="151">
        <f t="shared" si="10"/>
        <v>0</v>
      </c>
      <c r="M48" s="151">
        <f t="shared" si="10"/>
        <v>0</v>
      </c>
      <c r="N48" s="151">
        <f t="shared" si="10"/>
        <v>0</v>
      </c>
      <c r="O48" s="151">
        <f t="shared" si="10"/>
        <v>0</v>
      </c>
      <c r="P48" s="151">
        <f t="shared" si="10"/>
        <v>0</v>
      </c>
      <c r="Q48" s="151">
        <f t="shared" si="10"/>
        <v>0</v>
      </c>
      <c r="R48" s="151">
        <f t="shared" si="10"/>
        <v>0</v>
      </c>
      <c r="S48" s="151">
        <f t="shared" si="10"/>
        <v>0</v>
      </c>
      <c r="T48" s="151">
        <f t="shared" si="10"/>
        <v>0</v>
      </c>
      <c r="U48" s="151">
        <f t="shared" si="10"/>
        <v>0</v>
      </c>
      <c r="V48" s="151">
        <f t="shared" si="10"/>
        <v>0</v>
      </c>
      <c r="W48" s="151">
        <f t="shared" si="10"/>
        <v>0</v>
      </c>
      <c r="X48" s="151">
        <f t="shared" si="10"/>
        <v>0</v>
      </c>
      <c r="Y48" s="151">
        <f t="shared" si="10"/>
        <v>0</v>
      </c>
      <c r="Z48" s="151">
        <f t="shared" si="10"/>
        <v>0</v>
      </c>
      <c r="AA48" s="151">
        <f t="shared" si="10"/>
        <v>0</v>
      </c>
      <c r="AB48" s="151">
        <f t="shared" si="10"/>
        <v>0</v>
      </c>
      <c r="AC48" s="151">
        <f t="shared" si="10"/>
        <v>0</v>
      </c>
      <c r="AF48" s="211"/>
      <c r="AG48" s="211"/>
      <c r="AH48" s="211"/>
    </row>
    <row r="49" spans="11:34" s="1" customFormat="1" x14ac:dyDescent="0.35"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F49" s="211"/>
      <c r="AG49" s="211"/>
      <c r="AH49" s="211"/>
    </row>
  </sheetData>
  <mergeCells count="43">
    <mergeCell ref="Q43:AC43"/>
    <mergeCell ref="T46:Z46"/>
    <mergeCell ref="I23:I24"/>
    <mergeCell ref="J23:J24"/>
    <mergeCell ref="K23:AB23"/>
    <mergeCell ref="AC23:AC24"/>
    <mergeCell ref="A25:AC25"/>
    <mergeCell ref="A26:A41"/>
    <mergeCell ref="B26:B41"/>
    <mergeCell ref="C26:C41"/>
    <mergeCell ref="D26:D41"/>
    <mergeCell ref="AC5:AC6"/>
    <mergeCell ref="T21:Z21"/>
    <mergeCell ref="R22:AB22"/>
    <mergeCell ref="A23:A24"/>
    <mergeCell ref="B23:B24"/>
    <mergeCell ref="C23:C24"/>
    <mergeCell ref="D23:D24"/>
    <mergeCell ref="E23:E24"/>
    <mergeCell ref="F23:F24"/>
    <mergeCell ref="G23:G24"/>
    <mergeCell ref="H23:H24"/>
    <mergeCell ref="A7:AC7"/>
    <mergeCell ref="A8:A18"/>
    <mergeCell ref="B8:B18"/>
    <mergeCell ref="C8:C18"/>
    <mergeCell ref="D8:D18"/>
    <mergeCell ref="N20:AC20"/>
    <mergeCell ref="A1:AC1"/>
    <mergeCell ref="A2:AC2"/>
    <mergeCell ref="A3:AC3"/>
    <mergeCell ref="A4:AC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</mergeCells>
  <pageMargins left="0.19685039370078741" right="0.19685039370078741" top="0.78740157480314965" bottom="0.39370078740157483" header="0.31496062992125984" footer="0.31496062992125984"/>
  <pageSetup paperSize="9" scale="77" orientation="landscape" verticalDpi="144" r:id="rId1"/>
  <headerFooter alignWithMargins="0"/>
  <rowBreaks count="1" manualBreakCount="1">
    <brk id="22" max="28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/>
  </sheetPr>
  <dimension ref="A1:AJ45"/>
  <sheetViews>
    <sheetView view="pageBreakPreview" topLeftCell="A25" zoomScale="120" zoomScaleNormal="44" zoomScaleSheetLayoutView="120" workbookViewId="0">
      <selection activeCell="N41" sqref="N41"/>
    </sheetView>
  </sheetViews>
  <sheetFormatPr defaultColWidth="9.1328125" defaultRowHeight="24.75" customHeight="1" x14ac:dyDescent="0.35"/>
  <cols>
    <col min="1" max="1" width="4.1328125" style="1" customWidth="1"/>
    <col min="2" max="2" width="12.73046875" style="1" customWidth="1"/>
    <col min="3" max="3" width="9.86328125" style="1" customWidth="1"/>
    <col min="4" max="4" width="4.86328125" style="1" customWidth="1"/>
    <col min="5" max="5" width="34.3984375" style="1" customWidth="1"/>
    <col min="6" max="6" width="4.265625" style="1" bestFit="1" customWidth="1"/>
    <col min="7" max="7" width="5.59765625" style="1" customWidth="1"/>
    <col min="8" max="8" width="6.3984375" style="1" customWidth="1"/>
    <col min="9" max="9" width="3.3984375" style="1" customWidth="1"/>
    <col min="10" max="10" width="4.265625" style="1" bestFit="1" customWidth="1"/>
    <col min="11" max="11" width="6.3984375" style="1" customWidth="1"/>
    <col min="12" max="12" width="6.265625" style="1" customWidth="1"/>
    <col min="13" max="13" width="5.59765625" style="1" customWidth="1"/>
    <col min="14" max="14" width="4.86328125" style="1" customWidth="1"/>
    <col min="15" max="15" width="5.3984375" style="1" customWidth="1"/>
    <col min="16" max="16" width="3.73046875" style="1" bestFit="1" customWidth="1"/>
    <col min="17" max="17" width="4.3984375" style="1" customWidth="1"/>
    <col min="18" max="18" width="7.73046875" style="1" customWidth="1"/>
    <col min="19" max="19" width="4.3984375" style="1" customWidth="1"/>
    <col min="20" max="20" width="3.59765625" style="1" customWidth="1"/>
    <col min="21" max="21" width="5" style="1" customWidth="1"/>
    <col min="22" max="22" width="3.86328125" style="1" customWidth="1"/>
    <col min="23" max="23" width="3" style="1" customWidth="1"/>
    <col min="24" max="24" width="4.265625" style="1" customWidth="1"/>
    <col min="25" max="25" width="3.265625" style="1" customWidth="1"/>
    <col min="26" max="26" width="5.73046875" style="1" customWidth="1"/>
    <col min="27" max="27" width="4.3984375" style="1" customWidth="1"/>
    <col min="28" max="28" width="5.3984375" style="1" customWidth="1"/>
    <col min="29" max="29" width="5.8632812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4.75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2" s="5" customFormat="1" ht="21.75" customHeight="1" x14ac:dyDescent="0.35">
      <c r="A2" s="1186" t="s">
        <v>79</v>
      </c>
      <c r="B2" s="1186"/>
      <c r="C2" s="1186"/>
      <c r="D2" s="1186"/>
      <c r="E2" s="1186"/>
      <c r="F2" s="1186"/>
      <c r="G2" s="1186"/>
      <c r="H2" s="1186"/>
      <c r="I2" s="1186"/>
      <c r="J2" s="1186"/>
      <c r="K2" s="1186"/>
      <c r="L2" s="1186"/>
      <c r="M2" s="1186"/>
      <c r="N2" s="1186"/>
      <c r="O2" s="1186"/>
      <c r="P2" s="1186"/>
      <c r="Q2" s="1186"/>
      <c r="R2" s="1186"/>
      <c r="S2" s="1186"/>
      <c r="T2" s="1186"/>
      <c r="U2" s="1186"/>
      <c r="V2" s="1186"/>
      <c r="W2" s="1186"/>
      <c r="X2" s="1186"/>
      <c r="Y2" s="1186"/>
      <c r="Z2" s="1186"/>
      <c r="AA2" s="1186"/>
      <c r="AB2" s="1186"/>
      <c r="AC2" s="1186"/>
    </row>
    <row r="3" spans="1:32" s="5" customFormat="1" ht="24.75" customHeight="1" thickBot="1" x14ac:dyDescent="0.4">
      <c r="A3" s="77"/>
      <c r="B3" s="77"/>
      <c r="C3" s="77"/>
      <c r="D3" s="77"/>
      <c r="E3" s="77"/>
      <c r="F3" s="77"/>
      <c r="G3" s="118" t="s">
        <v>296</v>
      </c>
      <c r="H3" s="118"/>
      <c r="I3" s="118"/>
      <c r="J3" s="118"/>
      <c r="K3" s="118"/>
      <c r="L3" s="118"/>
      <c r="M3" s="118"/>
      <c r="N3" s="118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32" ht="24.75" customHeight="1" x14ac:dyDescent="0.45">
      <c r="A4" s="1188" t="s">
        <v>9</v>
      </c>
      <c r="B4" s="1190" t="s">
        <v>10</v>
      </c>
      <c r="C4" s="1190" t="s">
        <v>11</v>
      </c>
      <c r="D4" s="1192" t="s">
        <v>12</v>
      </c>
      <c r="E4" s="1194" t="s">
        <v>8</v>
      </c>
      <c r="F4" s="1196" t="s">
        <v>0</v>
      </c>
      <c r="G4" s="1198" t="s">
        <v>3</v>
      </c>
      <c r="H4" s="1200" t="s">
        <v>13</v>
      </c>
      <c r="I4" s="1196" t="s">
        <v>1</v>
      </c>
      <c r="J4" s="1202" t="s">
        <v>14</v>
      </c>
      <c r="K4" s="1204" t="s">
        <v>15</v>
      </c>
      <c r="L4" s="1205"/>
      <c r="M4" s="1205"/>
      <c r="N4" s="1205"/>
      <c r="O4" s="1205"/>
      <c r="P4" s="1205"/>
      <c r="Q4" s="1205"/>
      <c r="R4" s="1205"/>
      <c r="S4" s="1205"/>
      <c r="T4" s="1205"/>
      <c r="U4" s="1205"/>
      <c r="V4" s="1205"/>
      <c r="W4" s="1205"/>
      <c r="X4" s="1205"/>
      <c r="Y4" s="1205"/>
      <c r="Z4" s="1205"/>
      <c r="AA4" s="1205"/>
      <c r="AB4" s="1205"/>
      <c r="AC4" s="1218" t="s">
        <v>16</v>
      </c>
      <c r="AD4" s="9"/>
      <c r="AE4" s="9"/>
      <c r="AF4" s="9"/>
    </row>
    <row r="5" spans="1:32" s="12" customFormat="1" ht="84" customHeight="1" thickBot="1" x14ac:dyDescent="0.35">
      <c r="A5" s="1189"/>
      <c r="B5" s="1191"/>
      <c r="C5" s="1191"/>
      <c r="D5" s="1193"/>
      <c r="E5" s="1195"/>
      <c r="F5" s="1197"/>
      <c r="G5" s="1199"/>
      <c r="H5" s="1201"/>
      <c r="I5" s="1197"/>
      <c r="J5" s="1203"/>
      <c r="K5" s="790" t="s">
        <v>17</v>
      </c>
      <c r="L5" s="791" t="s">
        <v>18</v>
      </c>
      <c r="M5" s="791" t="s">
        <v>19</v>
      </c>
      <c r="N5" s="791" t="s">
        <v>20</v>
      </c>
      <c r="O5" s="791" t="s">
        <v>21</v>
      </c>
      <c r="P5" s="791" t="s">
        <v>22</v>
      </c>
      <c r="Q5" s="791" t="s">
        <v>88</v>
      </c>
      <c r="R5" s="791" t="s">
        <v>63</v>
      </c>
      <c r="S5" s="791" t="s">
        <v>23</v>
      </c>
      <c r="T5" s="791" t="s">
        <v>24</v>
      </c>
      <c r="U5" s="791" t="s">
        <v>25</v>
      </c>
      <c r="V5" s="791" t="s">
        <v>26</v>
      </c>
      <c r="W5" s="791" t="s">
        <v>27</v>
      </c>
      <c r="X5" s="791" t="s">
        <v>28</v>
      </c>
      <c r="Y5" s="791" t="s">
        <v>29</v>
      </c>
      <c r="Z5" s="791" t="s">
        <v>30</v>
      </c>
      <c r="AA5" s="791" t="s">
        <v>31</v>
      </c>
      <c r="AB5" s="791" t="s">
        <v>32</v>
      </c>
      <c r="AC5" s="1219"/>
    </row>
    <row r="6" spans="1:32" s="14" customFormat="1" ht="15" customHeight="1" thickBot="1" x14ac:dyDescent="0.4">
      <c r="A6" s="1222" t="s">
        <v>33</v>
      </c>
      <c r="B6" s="1223"/>
      <c r="C6" s="1223"/>
      <c r="D6" s="1223"/>
      <c r="E6" s="1223"/>
      <c r="F6" s="1223"/>
      <c r="G6" s="1223"/>
      <c r="H6" s="1223"/>
      <c r="I6" s="1223"/>
      <c r="J6" s="1223"/>
      <c r="K6" s="1223"/>
      <c r="L6" s="1223"/>
      <c r="M6" s="1223"/>
      <c r="N6" s="1223"/>
      <c r="O6" s="1223"/>
      <c r="P6" s="1223"/>
      <c r="Q6" s="1223"/>
      <c r="R6" s="1223"/>
      <c r="S6" s="1223"/>
      <c r="T6" s="1223"/>
      <c r="U6" s="1223"/>
      <c r="V6" s="1223"/>
      <c r="W6" s="1223"/>
      <c r="X6" s="1223"/>
      <c r="Y6" s="1223"/>
      <c r="Z6" s="1223"/>
      <c r="AA6" s="1223"/>
      <c r="AB6" s="1223"/>
      <c r="AC6" s="1224"/>
    </row>
    <row r="7" spans="1:32" s="14" customFormat="1" ht="18.75" customHeight="1" x14ac:dyDescent="0.4">
      <c r="A7" s="1361">
        <v>15</v>
      </c>
      <c r="B7" s="1362" t="s">
        <v>314</v>
      </c>
      <c r="C7" s="1363" t="s">
        <v>310</v>
      </c>
      <c r="D7" s="1364">
        <v>0.25</v>
      </c>
      <c r="E7" s="849" t="s">
        <v>104</v>
      </c>
      <c r="F7" s="460" t="s">
        <v>94</v>
      </c>
      <c r="G7" s="460" t="s">
        <v>96</v>
      </c>
      <c r="H7" s="759" t="s">
        <v>237</v>
      </c>
      <c r="I7" s="460" t="s">
        <v>125</v>
      </c>
      <c r="J7" s="696">
        <v>16</v>
      </c>
      <c r="K7" s="697">
        <v>24</v>
      </c>
      <c r="L7" s="760">
        <v>16</v>
      </c>
      <c r="M7" s="697"/>
      <c r="N7" s="697"/>
      <c r="O7" s="697"/>
      <c r="P7" s="697"/>
      <c r="Q7" s="697"/>
      <c r="R7" s="697"/>
      <c r="S7" s="697"/>
      <c r="T7" s="697"/>
      <c r="U7" s="697"/>
      <c r="V7" s="697"/>
      <c r="W7" s="697"/>
      <c r="X7" s="761"/>
      <c r="Y7" s="460"/>
      <c r="Z7" s="460"/>
      <c r="AA7" s="460"/>
      <c r="AB7" s="463"/>
      <c r="AC7" s="447">
        <f>SUM(K7:AB7)</f>
        <v>40</v>
      </c>
    </row>
    <row r="8" spans="1:32" s="14" customFormat="1" ht="15.75" customHeight="1" x14ac:dyDescent="0.4">
      <c r="A8" s="1252"/>
      <c r="B8" s="1256"/>
      <c r="C8" s="1259"/>
      <c r="D8" s="1263"/>
      <c r="E8" s="837" t="s">
        <v>106</v>
      </c>
      <c r="F8" s="444" t="s">
        <v>94</v>
      </c>
      <c r="G8" s="444" t="s">
        <v>96</v>
      </c>
      <c r="H8" s="768" t="s">
        <v>237</v>
      </c>
      <c r="I8" s="444" t="s">
        <v>125</v>
      </c>
      <c r="J8" s="571"/>
      <c r="K8" s="769">
        <v>16</v>
      </c>
      <c r="L8" s="769">
        <v>16</v>
      </c>
      <c r="M8" s="769"/>
      <c r="N8" s="769"/>
      <c r="O8" s="769"/>
      <c r="P8" s="769"/>
      <c r="Q8" s="770"/>
      <c r="R8" s="769"/>
      <c r="S8" s="769"/>
      <c r="T8" s="769"/>
      <c r="U8" s="769"/>
      <c r="V8" s="769"/>
      <c r="W8" s="764"/>
      <c r="X8" s="766"/>
      <c r="Y8" s="766"/>
      <c r="Z8" s="766"/>
      <c r="AA8" s="766"/>
      <c r="AB8" s="767"/>
      <c r="AC8" s="446">
        <f>SUM(K8:AB8)</f>
        <v>32</v>
      </c>
    </row>
    <row r="9" spans="1:32" s="14" customFormat="1" ht="14.25" customHeight="1" x14ac:dyDescent="0.4">
      <c r="A9" s="1252"/>
      <c r="B9" s="1256"/>
      <c r="C9" s="1259"/>
      <c r="D9" s="1263"/>
      <c r="E9" s="817"/>
      <c r="F9" s="444"/>
      <c r="G9" s="444"/>
      <c r="H9" s="762"/>
      <c r="I9" s="578"/>
      <c r="J9" s="763"/>
      <c r="K9" s="765"/>
      <c r="L9" s="765"/>
      <c r="M9" s="765"/>
      <c r="N9" s="765"/>
      <c r="O9" s="765"/>
      <c r="P9" s="765"/>
      <c r="Q9" s="765"/>
      <c r="R9" s="765"/>
      <c r="S9" s="765"/>
      <c r="T9" s="765"/>
      <c r="U9" s="765"/>
      <c r="V9" s="765"/>
      <c r="W9" s="764"/>
      <c r="X9" s="766"/>
      <c r="Y9" s="766"/>
      <c r="Z9" s="766"/>
      <c r="AA9" s="766"/>
      <c r="AB9" s="767"/>
      <c r="AC9" s="446">
        <f>SUM(K9:AB9)</f>
        <v>0</v>
      </c>
    </row>
    <row r="10" spans="1:32" s="14" customFormat="1" ht="18" customHeight="1" x14ac:dyDescent="0.35">
      <c r="A10" s="1252"/>
      <c r="B10" s="1256"/>
      <c r="C10" s="1259"/>
      <c r="D10" s="1263"/>
      <c r="E10" s="771" t="s">
        <v>41</v>
      </c>
      <c r="F10" s="772"/>
      <c r="G10" s="773"/>
      <c r="H10" s="772"/>
      <c r="I10" s="772"/>
      <c r="J10" s="774"/>
      <c r="K10" s="585">
        <f t="shared" ref="K10:AC10" si="0">SUM(K7:K9)</f>
        <v>40</v>
      </c>
      <c r="L10" s="585">
        <f t="shared" si="0"/>
        <v>32</v>
      </c>
      <c r="M10" s="585">
        <f t="shared" si="0"/>
        <v>0</v>
      </c>
      <c r="N10" s="585">
        <f t="shared" si="0"/>
        <v>0</v>
      </c>
      <c r="O10" s="585">
        <f t="shared" si="0"/>
        <v>0</v>
      </c>
      <c r="P10" s="585">
        <f t="shared" si="0"/>
        <v>0</v>
      </c>
      <c r="Q10" s="585">
        <f t="shared" si="0"/>
        <v>0</v>
      </c>
      <c r="R10" s="585">
        <f t="shared" si="0"/>
        <v>0</v>
      </c>
      <c r="S10" s="585">
        <f t="shared" si="0"/>
        <v>0</v>
      </c>
      <c r="T10" s="585">
        <f t="shared" si="0"/>
        <v>0</v>
      </c>
      <c r="U10" s="585">
        <f t="shared" si="0"/>
        <v>0</v>
      </c>
      <c r="V10" s="585">
        <f t="shared" si="0"/>
        <v>0</v>
      </c>
      <c r="W10" s="585">
        <f t="shared" si="0"/>
        <v>0</v>
      </c>
      <c r="X10" s="585">
        <f t="shared" si="0"/>
        <v>0</v>
      </c>
      <c r="Y10" s="585">
        <f t="shared" si="0"/>
        <v>0</v>
      </c>
      <c r="Z10" s="585">
        <f t="shared" si="0"/>
        <v>0</v>
      </c>
      <c r="AA10" s="585">
        <f t="shared" si="0"/>
        <v>0</v>
      </c>
      <c r="AB10" s="585">
        <f t="shared" si="0"/>
        <v>0</v>
      </c>
      <c r="AC10" s="585">
        <f t="shared" si="0"/>
        <v>72</v>
      </c>
    </row>
    <row r="11" spans="1:32" s="14" customFormat="1" ht="18" customHeight="1" x14ac:dyDescent="0.4">
      <c r="A11" s="1253"/>
      <c r="B11" s="1256"/>
      <c r="C11" s="1260"/>
      <c r="D11" s="1262"/>
      <c r="E11" s="826"/>
      <c r="F11" s="564"/>
      <c r="G11" s="547"/>
      <c r="H11" s="565"/>
      <c r="I11" s="565"/>
      <c r="J11" s="775"/>
      <c r="K11" s="546"/>
      <c r="L11" s="546"/>
      <c r="M11" s="546"/>
      <c r="N11" s="546"/>
      <c r="O11" s="546"/>
      <c r="P11" s="546"/>
      <c r="Q11" s="546"/>
      <c r="R11" s="546"/>
      <c r="S11" s="546"/>
      <c r="T11" s="546"/>
      <c r="U11" s="546"/>
      <c r="V11" s="776"/>
      <c r="W11" s="776"/>
      <c r="X11" s="776"/>
      <c r="Y11" s="776"/>
      <c r="Z11" s="776"/>
      <c r="AA11" s="776"/>
      <c r="AB11" s="777"/>
      <c r="AC11" s="446">
        <f>SUM(K11:AB11)</f>
        <v>0</v>
      </c>
    </row>
    <row r="12" spans="1:32" s="14" customFormat="1" ht="16.5" customHeight="1" thickBot="1" x14ac:dyDescent="0.4">
      <c r="A12" s="1253"/>
      <c r="B12" s="1256"/>
      <c r="C12" s="1260"/>
      <c r="D12" s="1262"/>
      <c r="E12" s="590" t="s">
        <v>35</v>
      </c>
      <c r="F12" s="591"/>
      <c r="G12" s="591"/>
      <c r="H12" s="591"/>
      <c r="I12" s="591"/>
      <c r="J12" s="778"/>
      <c r="K12" s="593">
        <f t="shared" ref="K12:AC12" si="1">SUM(K11:K11)</f>
        <v>0</v>
      </c>
      <c r="L12" s="593">
        <f t="shared" si="1"/>
        <v>0</v>
      </c>
      <c r="M12" s="593">
        <f t="shared" si="1"/>
        <v>0</v>
      </c>
      <c r="N12" s="593">
        <f t="shared" si="1"/>
        <v>0</v>
      </c>
      <c r="O12" s="593">
        <f t="shared" si="1"/>
        <v>0</v>
      </c>
      <c r="P12" s="593">
        <f t="shared" si="1"/>
        <v>0</v>
      </c>
      <c r="Q12" s="593">
        <f t="shared" si="1"/>
        <v>0</v>
      </c>
      <c r="R12" s="593">
        <f t="shared" si="1"/>
        <v>0</v>
      </c>
      <c r="S12" s="593">
        <f t="shared" si="1"/>
        <v>0</v>
      </c>
      <c r="T12" s="593">
        <f t="shared" si="1"/>
        <v>0</v>
      </c>
      <c r="U12" s="593">
        <f t="shared" si="1"/>
        <v>0</v>
      </c>
      <c r="V12" s="593">
        <f t="shared" si="1"/>
        <v>0</v>
      </c>
      <c r="W12" s="593">
        <f t="shared" si="1"/>
        <v>0</v>
      </c>
      <c r="X12" s="593">
        <f t="shared" si="1"/>
        <v>0</v>
      </c>
      <c r="Y12" s="593">
        <f t="shared" si="1"/>
        <v>0</v>
      </c>
      <c r="Z12" s="593">
        <f t="shared" si="1"/>
        <v>0</v>
      </c>
      <c r="AA12" s="593">
        <f t="shared" si="1"/>
        <v>0</v>
      </c>
      <c r="AB12" s="593">
        <f t="shared" si="1"/>
        <v>0</v>
      </c>
      <c r="AC12" s="593">
        <f t="shared" si="1"/>
        <v>0</v>
      </c>
    </row>
    <row r="13" spans="1:32" s="14" customFormat="1" ht="9" customHeight="1" x14ac:dyDescent="0.35">
      <c r="A13" s="1253"/>
      <c r="B13" s="1256"/>
      <c r="C13" s="1260"/>
      <c r="D13" s="1262"/>
      <c r="E13" s="594"/>
      <c r="F13" s="510" t="s">
        <v>7</v>
      </c>
      <c r="G13" s="510"/>
      <c r="H13" s="510"/>
      <c r="I13" s="510"/>
      <c r="J13" s="779"/>
      <c r="K13" s="596"/>
      <c r="L13" s="597"/>
      <c r="M13" s="597"/>
      <c r="N13" s="597"/>
      <c r="O13" s="597"/>
      <c r="P13" s="597"/>
      <c r="Q13" s="597"/>
      <c r="R13" s="597"/>
      <c r="S13" s="597"/>
      <c r="T13" s="597"/>
      <c r="U13" s="597"/>
      <c r="V13" s="597"/>
      <c r="W13" s="597"/>
      <c r="X13" s="597"/>
      <c r="Y13" s="597"/>
      <c r="Z13" s="597"/>
      <c r="AA13" s="597"/>
      <c r="AB13" s="598"/>
      <c r="AC13" s="447"/>
    </row>
    <row r="14" spans="1:32" s="14" customFormat="1" ht="18" customHeight="1" thickBot="1" x14ac:dyDescent="0.4">
      <c r="A14" s="1253"/>
      <c r="B14" s="1256"/>
      <c r="C14" s="1260"/>
      <c r="D14" s="1262"/>
      <c r="E14" s="599" t="s">
        <v>36</v>
      </c>
      <c r="F14" s="600"/>
      <c r="G14" s="600"/>
      <c r="H14" s="600"/>
      <c r="I14" s="600"/>
      <c r="J14" s="780"/>
      <c r="K14" s="602">
        <v>0</v>
      </c>
      <c r="L14" s="603">
        <v>0</v>
      </c>
      <c r="M14" s="603">
        <v>0</v>
      </c>
      <c r="N14" s="603">
        <v>0</v>
      </c>
      <c r="O14" s="603">
        <v>0</v>
      </c>
      <c r="P14" s="603">
        <v>0</v>
      </c>
      <c r="Q14" s="603">
        <v>0</v>
      </c>
      <c r="R14" s="603">
        <v>0</v>
      </c>
      <c r="S14" s="603">
        <v>0</v>
      </c>
      <c r="T14" s="603">
        <v>0</v>
      </c>
      <c r="U14" s="603">
        <v>0</v>
      </c>
      <c r="V14" s="603">
        <v>0</v>
      </c>
      <c r="W14" s="603">
        <v>0</v>
      </c>
      <c r="X14" s="603">
        <v>0</v>
      </c>
      <c r="Y14" s="603">
        <v>0</v>
      </c>
      <c r="Z14" s="603">
        <v>0</v>
      </c>
      <c r="AA14" s="603">
        <v>0</v>
      </c>
      <c r="AB14" s="781">
        <v>0</v>
      </c>
      <c r="AC14" s="782">
        <v>0</v>
      </c>
    </row>
    <row r="15" spans="1:32" s="14" customFormat="1" ht="17.25" customHeight="1" x14ac:dyDescent="0.35">
      <c r="A15" s="1253"/>
      <c r="B15" s="1256"/>
      <c r="C15" s="1260"/>
      <c r="D15" s="1262"/>
      <c r="E15" s="606" t="s">
        <v>34</v>
      </c>
      <c r="F15" s="510"/>
      <c r="G15" s="510" t="s">
        <v>37</v>
      </c>
      <c r="H15" s="510"/>
      <c r="I15" s="510"/>
      <c r="J15" s="783"/>
      <c r="K15" s="607">
        <v>0</v>
      </c>
      <c r="L15" s="607">
        <v>0</v>
      </c>
      <c r="M15" s="607">
        <v>0</v>
      </c>
      <c r="N15" s="607">
        <v>0</v>
      </c>
      <c r="O15" s="607">
        <v>0</v>
      </c>
      <c r="P15" s="607">
        <v>0</v>
      </c>
      <c r="Q15" s="607">
        <v>0</v>
      </c>
      <c r="R15" s="607">
        <v>0</v>
      </c>
      <c r="S15" s="607">
        <v>0</v>
      </c>
      <c r="T15" s="607">
        <v>0</v>
      </c>
      <c r="U15" s="607">
        <v>0</v>
      </c>
      <c r="V15" s="607">
        <v>0</v>
      </c>
      <c r="W15" s="607">
        <v>0</v>
      </c>
      <c r="X15" s="607">
        <v>0</v>
      </c>
      <c r="Y15" s="607">
        <v>0</v>
      </c>
      <c r="Z15" s="607">
        <v>0</v>
      </c>
      <c r="AA15" s="607">
        <v>0</v>
      </c>
      <c r="AB15" s="784">
        <v>0</v>
      </c>
      <c r="AC15" s="784">
        <v>0</v>
      </c>
    </row>
    <row r="16" spans="1:32" s="14" customFormat="1" ht="20.25" customHeight="1" x14ac:dyDescent="0.35">
      <c r="A16" s="1253"/>
      <c r="B16" s="1256"/>
      <c r="C16" s="1260"/>
      <c r="D16" s="1262"/>
      <c r="E16" s="610" t="s">
        <v>38</v>
      </c>
      <c r="F16" s="565"/>
      <c r="G16" s="565"/>
      <c r="H16" s="565"/>
      <c r="I16" s="565"/>
      <c r="J16" s="775"/>
      <c r="K16" s="448">
        <v>0</v>
      </c>
      <c r="L16" s="448">
        <v>0</v>
      </c>
      <c r="M16" s="448">
        <v>0</v>
      </c>
      <c r="N16" s="448">
        <v>0</v>
      </c>
      <c r="O16" s="448">
        <v>0</v>
      </c>
      <c r="P16" s="448">
        <v>0</v>
      </c>
      <c r="Q16" s="448">
        <v>0</v>
      </c>
      <c r="R16" s="448">
        <v>0</v>
      </c>
      <c r="S16" s="448">
        <v>0</v>
      </c>
      <c r="T16" s="448">
        <v>0</v>
      </c>
      <c r="U16" s="448">
        <v>0</v>
      </c>
      <c r="V16" s="448">
        <v>0</v>
      </c>
      <c r="W16" s="448">
        <v>0</v>
      </c>
      <c r="X16" s="448">
        <v>0</v>
      </c>
      <c r="Y16" s="448">
        <v>0</v>
      </c>
      <c r="Z16" s="448">
        <v>0</v>
      </c>
      <c r="AA16" s="448">
        <v>0</v>
      </c>
      <c r="AB16" s="785">
        <v>0</v>
      </c>
      <c r="AC16" s="785">
        <v>0</v>
      </c>
    </row>
    <row r="17" spans="1:32" s="14" customFormat="1" ht="17.25" customHeight="1" thickBot="1" x14ac:dyDescent="0.4">
      <c r="A17" s="1253"/>
      <c r="B17" s="1256"/>
      <c r="C17" s="1260"/>
      <c r="D17" s="1262"/>
      <c r="E17" s="612" t="s">
        <v>39</v>
      </c>
      <c r="F17" s="613"/>
      <c r="G17" s="613"/>
      <c r="H17" s="613"/>
      <c r="I17" s="613"/>
      <c r="J17" s="786"/>
      <c r="K17" s="615">
        <v>0</v>
      </c>
      <c r="L17" s="615">
        <v>0</v>
      </c>
      <c r="M17" s="615">
        <v>0</v>
      </c>
      <c r="N17" s="615">
        <v>0</v>
      </c>
      <c r="O17" s="615">
        <v>0</v>
      </c>
      <c r="P17" s="615">
        <v>0</v>
      </c>
      <c r="Q17" s="615">
        <v>0</v>
      </c>
      <c r="R17" s="615">
        <v>0</v>
      </c>
      <c r="S17" s="615">
        <v>0</v>
      </c>
      <c r="T17" s="615">
        <v>0</v>
      </c>
      <c r="U17" s="615">
        <v>0</v>
      </c>
      <c r="V17" s="615">
        <v>0</v>
      </c>
      <c r="W17" s="615">
        <v>0</v>
      </c>
      <c r="X17" s="615">
        <v>0</v>
      </c>
      <c r="Y17" s="615">
        <v>0</v>
      </c>
      <c r="Z17" s="615">
        <v>0</v>
      </c>
      <c r="AA17" s="615">
        <v>0</v>
      </c>
      <c r="AB17" s="782">
        <v>0</v>
      </c>
      <c r="AC17" s="782">
        <v>0</v>
      </c>
    </row>
    <row r="18" spans="1:32" s="14" customFormat="1" ht="15.75" customHeight="1" thickBot="1" x14ac:dyDescent="0.4">
      <c r="A18" s="1254"/>
      <c r="B18" s="1257"/>
      <c r="C18" s="1261"/>
      <c r="D18" s="1264"/>
      <c r="E18" s="617" t="s">
        <v>40</v>
      </c>
      <c r="F18" s="618"/>
      <c r="G18" s="618"/>
      <c r="H18" s="618"/>
      <c r="I18" s="618"/>
      <c r="J18" s="787"/>
      <c r="K18" s="620">
        <f t="shared" ref="K18:AC18" si="2">K10+K12</f>
        <v>40</v>
      </c>
      <c r="L18" s="620">
        <f t="shared" si="2"/>
        <v>32</v>
      </c>
      <c r="M18" s="620">
        <f t="shared" si="2"/>
        <v>0</v>
      </c>
      <c r="N18" s="620">
        <f t="shared" si="2"/>
        <v>0</v>
      </c>
      <c r="O18" s="620">
        <f t="shared" si="2"/>
        <v>0</v>
      </c>
      <c r="P18" s="620">
        <f t="shared" si="2"/>
        <v>0</v>
      </c>
      <c r="Q18" s="620">
        <f t="shared" si="2"/>
        <v>0</v>
      </c>
      <c r="R18" s="620">
        <f t="shared" si="2"/>
        <v>0</v>
      </c>
      <c r="S18" s="620">
        <f t="shared" si="2"/>
        <v>0</v>
      </c>
      <c r="T18" s="620">
        <f t="shared" si="2"/>
        <v>0</v>
      </c>
      <c r="U18" s="620">
        <f t="shared" si="2"/>
        <v>0</v>
      </c>
      <c r="V18" s="620">
        <f t="shared" si="2"/>
        <v>0</v>
      </c>
      <c r="W18" s="620">
        <f t="shared" si="2"/>
        <v>0</v>
      </c>
      <c r="X18" s="620">
        <f t="shared" si="2"/>
        <v>0</v>
      </c>
      <c r="Y18" s="620">
        <f t="shared" si="2"/>
        <v>0</v>
      </c>
      <c r="Z18" s="620">
        <f t="shared" si="2"/>
        <v>0</v>
      </c>
      <c r="AA18" s="620">
        <f t="shared" si="2"/>
        <v>0</v>
      </c>
      <c r="AB18" s="788">
        <f t="shared" si="2"/>
        <v>0</v>
      </c>
      <c r="AC18" s="788">
        <f t="shared" si="2"/>
        <v>72</v>
      </c>
    </row>
    <row r="19" spans="1:32" s="61" customFormat="1" ht="17.25" customHeight="1" x14ac:dyDescent="0.4">
      <c r="A19" s="1265" t="s">
        <v>320</v>
      </c>
      <c r="B19" s="1265"/>
      <c r="C19" s="1265"/>
      <c r="D19" s="1265"/>
      <c r="E19" s="1265"/>
      <c r="F19" s="1265"/>
      <c r="G19" s="1265"/>
      <c r="H19" s="1265"/>
      <c r="I19" s="1265"/>
      <c r="J19" s="1265"/>
      <c r="K19" s="1265"/>
      <c r="L19" s="1265"/>
      <c r="M19" s="1265"/>
      <c r="N19" s="1265"/>
      <c r="O19" s="1265"/>
      <c r="P19" s="1265"/>
      <c r="Q19" s="1265"/>
      <c r="R19" s="1265"/>
      <c r="S19" s="1265"/>
      <c r="T19" s="1265"/>
      <c r="U19" s="1265"/>
      <c r="V19" s="1265"/>
      <c r="W19" s="1265"/>
      <c r="X19" s="1265"/>
      <c r="Y19" s="1265"/>
      <c r="Z19" s="1265"/>
      <c r="AA19" s="1265"/>
      <c r="AB19" s="1265"/>
      <c r="AC19" s="1265"/>
    </row>
    <row r="20" spans="1:32" s="61" customFormat="1" ht="17.25" customHeight="1" x14ac:dyDescent="0.4">
      <c r="A20" s="789"/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 t="s">
        <v>353</v>
      </c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89"/>
      <c r="AB20" s="789"/>
      <c r="AC20" s="789"/>
    </row>
    <row r="21" spans="1:32" s="61" customFormat="1" ht="12" customHeight="1" thickBot="1" x14ac:dyDescent="0.45">
      <c r="A21" s="789"/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1265" t="s">
        <v>321</v>
      </c>
      <c r="P21" s="1360"/>
      <c r="Q21" s="1360"/>
      <c r="R21" s="1360"/>
      <c r="S21" s="1360"/>
      <c r="T21" s="1360"/>
      <c r="U21" s="1360"/>
      <c r="V21" s="1360"/>
      <c r="W21" s="1360"/>
      <c r="X21" s="1360"/>
      <c r="Y21" s="1360"/>
      <c r="Z21" s="1360"/>
      <c r="AA21" s="1360"/>
      <c r="AB21" s="1360"/>
      <c r="AC21" s="1360"/>
    </row>
    <row r="22" spans="1:32" ht="24.75" customHeight="1" x14ac:dyDescent="0.45">
      <c r="A22" s="1188" t="s">
        <v>9</v>
      </c>
      <c r="B22" s="1190" t="s">
        <v>10</v>
      </c>
      <c r="C22" s="1190" t="s">
        <v>11</v>
      </c>
      <c r="D22" s="1192" t="s">
        <v>12</v>
      </c>
      <c r="E22" s="1194" t="s">
        <v>8</v>
      </c>
      <c r="F22" s="1196" t="s">
        <v>0</v>
      </c>
      <c r="G22" s="1198" t="s">
        <v>3</v>
      </c>
      <c r="H22" s="1200" t="s">
        <v>13</v>
      </c>
      <c r="I22" s="1196" t="s">
        <v>1</v>
      </c>
      <c r="J22" s="1202" t="s">
        <v>14</v>
      </c>
      <c r="K22" s="1204" t="s">
        <v>15</v>
      </c>
      <c r="L22" s="1205"/>
      <c r="M22" s="1205"/>
      <c r="N22" s="1205"/>
      <c r="O22" s="1205"/>
      <c r="P22" s="1205"/>
      <c r="Q22" s="1205"/>
      <c r="R22" s="1205"/>
      <c r="S22" s="1205"/>
      <c r="T22" s="1205"/>
      <c r="U22" s="1205"/>
      <c r="V22" s="1205"/>
      <c r="W22" s="1205"/>
      <c r="X22" s="1205"/>
      <c r="Y22" s="1205"/>
      <c r="Z22" s="1205"/>
      <c r="AA22" s="1205"/>
      <c r="AB22" s="1205"/>
      <c r="AC22" s="1218" t="s">
        <v>16</v>
      </c>
      <c r="AD22" s="9"/>
      <c r="AE22" s="9"/>
      <c r="AF22" s="9"/>
    </row>
    <row r="23" spans="1:32" s="12" customFormat="1" ht="94.5" customHeight="1" thickBot="1" x14ac:dyDescent="0.35">
      <c r="A23" s="1189"/>
      <c r="B23" s="1191"/>
      <c r="C23" s="1191"/>
      <c r="D23" s="1193"/>
      <c r="E23" s="1195"/>
      <c r="F23" s="1197"/>
      <c r="G23" s="1199"/>
      <c r="H23" s="1201"/>
      <c r="I23" s="1197"/>
      <c r="J23" s="1203"/>
      <c r="K23" s="161" t="s">
        <v>17</v>
      </c>
      <c r="L23" s="160" t="s">
        <v>18</v>
      </c>
      <c r="M23" s="160" t="s">
        <v>19</v>
      </c>
      <c r="N23" s="160" t="s">
        <v>20</v>
      </c>
      <c r="O23" s="160" t="s">
        <v>21</v>
      </c>
      <c r="P23" s="160" t="s">
        <v>22</v>
      </c>
      <c r="Q23" s="160" t="s">
        <v>88</v>
      </c>
      <c r="R23" s="160" t="s">
        <v>63</v>
      </c>
      <c r="S23" s="160" t="s">
        <v>23</v>
      </c>
      <c r="T23" s="160" t="s">
        <v>24</v>
      </c>
      <c r="U23" s="160" t="s">
        <v>25</v>
      </c>
      <c r="V23" s="160" t="s">
        <v>26</v>
      </c>
      <c r="W23" s="160" t="s">
        <v>27</v>
      </c>
      <c r="X23" s="160" t="s">
        <v>28</v>
      </c>
      <c r="Y23" s="160" t="s">
        <v>29</v>
      </c>
      <c r="Z23" s="160" t="s">
        <v>30</v>
      </c>
      <c r="AA23" s="160" t="s">
        <v>31</v>
      </c>
      <c r="AB23" s="160" t="s">
        <v>32</v>
      </c>
      <c r="AC23" s="1219"/>
    </row>
    <row r="24" spans="1:32" s="14" customFormat="1" ht="18" customHeight="1" thickBot="1" x14ac:dyDescent="0.4">
      <c r="A24" s="1242" t="s">
        <v>4</v>
      </c>
      <c r="B24" s="1239"/>
      <c r="C24" s="1239"/>
      <c r="D24" s="1239"/>
      <c r="E24" s="1239"/>
      <c r="F24" s="1239"/>
      <c r="G24" s="1239"/>
      <c r="H24" s="1239"/>
      <c r="I24" s="1239"/>
      <c r="J24" s="1239"/>
      <c r="K24" s="1239"/>
      <c r="L24" s="1239"/>
      <c r="M24" s="1239"/>
      <c r="N24" s="1239"/>
      <c r="O24" s="1239"/>
      <c r="P24" s="1239"/>
      <c r="Q24" s="1239"/>
      <c r="R24" s="1239"/>
      <c r="S24" s="1239"/>
      <c r="T24" s="1239"/>
      <c r="U24" s="1239"/>
      <c r="V24" s="1239"/>
      <c r="W24" s="1239"/>
      <c r="X24" s="1239"/>
      <c r="Y24" s="1239"/>
      <c r="Z24" s="1239"/>
      <c r="AA24" s="1239"/>
      <c r="AB24" s="1239"/>
      <c r="AC24" s="1243"/>
    </row>
    <row r="25" spans="1:32" s="14" customFormat="1" ht="19.5" customHeight="1" x14ac:dyDescent="0.4">
      <c r="A25" s="1209">
        <v>15</v>
      </c>
      <c r="B25" s="1212" t="s">
        <v>314</v>
      </c>
      <c r="C25" s="1212" t="s">
        <v>310</v>
      </c>
      <c r="D25" s="1215">
        <v>0.25</v>
      </c>
      <c r="E25" s="725"/>
      <c r="F25" s="237"/>
      <c r="G25" s="237"/>
      <c r="H25" s="351"/>
      <c r="I25" s="525"/>
      <c r="J25" s="46"/>
      <c r="K25" s="404"/>
      <c r="L25" s="404"/>
      <c r="M25" s="404"/>
      <c r="N25" s="404"/>
      <c r="O25" s="404"/>
      <c r="P25" s="353"/>
      <c r="Q25" s="404"/>
      <c r="R25" s="404"/>
      <c r="S25" s="404"/>
      <c r="T25" s="404"/>
      <c r="U25" s="404"/>
      <c r="V25" s="404"/>
      <c r="W25" s="404"/>
      <c r="X25" s="404"/>
      <c r="Y25" s="404"/>
      <c r="Z25" s="404"/>
      <c r="AA25" s="404"/>
      <c r="AB25" s="526"/>
      <c r="AC25" s="103">
        <f>SUM(K25:AB25)</f>
        <v>0</v>
      </c>
    </row>
    <row r="26" spans="1:32" s="14" customFormat="1" ht="19.5" customHeight="1" x14ac:dyDescent="0.45">
      <c r="A26" s="1210"/>
      <c r="B26" s="1213"/>
      <c r="C26" s="1213"/>
      <c r="D26" s="1216"/>
      <c r="E26" s="417"/>
      <c r="F26" s="74"/>
      <c r="G26" s="74"/>
      <c r="H26" s="241"/>
      <c r="I26" s="74"/>
      <c r="J26" s="259"/>
      <c r="K26" s="899"/>
      <c r="L26" s="75"/>
      <c r="M26" s="75"/>
      <c r="N26" s="75"/>
      <c r="O26" s="75"/>
      <c r="P26" s="568"/>
      <c r="Q26" s="75"/>
      <c r="R26" s="75"/>
      <c r="S26" s="75"/>
      <c r="T26" s="75"/>
      <c r="U26" s="75"/>
      <c r="V26" s="360"/>
      <c r="W26" s="343"/>
      <c r="X26" s="343"/>
      <c r="Y26" s="343"/>
      <c r="Z26" s="343"/>
      <c r="AA26" s="343"/>
      <c r="AB26" s="421"/>
      <c r="AC26" s="83">
        <f>SUM(K26:AB26)</f>
        <v>0</v>
      </c>
    </row>
    <row r="27" spans="1:32" s="14" customFormat="1" ht="15.75" customHeight="1" thickBot="1" x14ac:dyDescent="0.4">
      <c r="A27" s="1210"/>
      <c r="B27" s="1213"/>
      <c r="C27" s="1213"/>
      <c r="D27" s="1216"/>
      <c r="E27" s="85" t="s">
        <v>41</v>
      </c>
      <c r="F27" s="86"/>
      <c r="G27" s="86"/>
      <c r="H27" s="86"/>
      <c r="I27" s="86"/>
      <c r="J27" s="87"/>
      <c r="K27" s="88">
        <f t="shared" ref="K27:AC27" si="3">SUM(K25:K26)</f>
        <v>0</v>
      </c>
      <c r="L27" s="88">
        <f t="shared" si="3"/>
        <v>0</v>
      </c>
      <c r="M27" s="88">
        <f t="shared" si="3"/>
        <v>0</v>
      </c>
      <c r="N27" s="88">
        <f t="shared" si="3"/>
        <v>0</v>
      </c>
      <c r="O27" s="88">
        <f t="shared" si="3"/>
        <v>0</v>
      </c>
      <c r="P27" s="88">
        <f t="shared" si="3"/>
        <v>0</v>
      </c>
      <c r="Q27" s="88">
        <f t="shared" si="3"/>
        <v>0</v>
      </c>
      <c r="R27" s="88">
        <f t="shared" si="3"/>
        <v>0</v>
      </c>
      <c r="S27" s="88">
        <f t="shared" si="3"/>
        <v>0</v>
      </c>
      <c r="T27" s="88">
        <f t="shared" si="3"/>
        <v>0</v>
      </c>
      <c r="U27" s="88">
        <f t="shared" si="3"/>
        <v>0</v>
      </c>
      <c r="V27" s="88">
        <f t="shared" si="3"/>
        <v>0</v>
      </c>
      <c r="W27" s="88">
        <f t="shared" si="3"/>
        <v>0</v>
      </c>
      <c r="X27" s="88">
        <f t="shared" si="3"/>
        <v>0</v>
      </c>
      <c r="Y27" s="88">
        <f t="shared" si="3"/>
        <v>0</v>
      </c>
      <c r="Z27" s="88">
        <f t="shared" si="3"/>
        <v>0</v>
      </c>
      <c r="AA27" s="88">
        <f t="shared" si="3"/>
        <v>0</v>
      </c>
      <c r="AB27" s="88">
        <f t="shared" si="3"/>
        <v>0</v>
      </c>
      <c r="AC27" s="88">
        <f t="shared" si="3"/>
        <v>0</v>
      </c>
    </row>
    <row r="28" spans="1:32" s="14" customFormat="1" ht="16.5" customHeight="1" x14ac:dyDescent="0.4">
      <c r="A28" s="1210"/>
      <c r="B28" s="1213"/>
      <c r="C28" s="1213"/>
      <c r="D28" s="1216"/>
      <c r="E28" s="66"/>
      <c r="F28" s="67"/>
      <c r="G28" s="73"/>
      <c r="H28" s="96"/>
      <c r="I28" s="74"/>
      <c r="J28" s="108"/>
      <c r="K28" s="74"/>
      <c r="L28" s="74"/>
      <c r="M28" s="74"/>
      <c r="N28" s="74"/>
      <c r="O28" s="74"/>
      <c r="P28" s="74"/>
      <c r="Q28" s="74"/>
      <c r="R28" s="74"/>
      <c r="S28" s="344"/>
      <c r="T28" s="74"/>
      <c r="U28" s="74"/>
      <c r="V28" s="67"/>
      <c r="W28" s="67"/>
      <c r="X28" s="67"/>
      <c r="Y28" s="67"/>
      <c r="Z28" s="67"/>
      <c r="AA28" s="67"/>
      <c r="AB28" s="84"/>
      <c r="AC28" s="83">
        <f>SUM(K28:AB28)</f>
        <v>0</v>
      </c>
    </row>
    <row r="29" spans="1:32" s="14" customFormat="1" ht="17.25" customHeight="1" thickBot="1" x14ac:dyDescent="0.4">
      <c r="A29" s="1210"/>
      <c r="B29" s="1213"/>
      <c r="C29" s="1213"/>
      <c r="D29" s="1216"/>
      <c r="E29" s="85" t="s">
        <v>35</v>
      </c>
      <c r="F29" s="86"/>
      <c r="G29" s="86"/>
      <c r="H29" s="86"/>
      <c r="I29" s="86"/>
      <c r="J29" s="87"/>
      <c r="K29" s="88">
        <f t="shared" ref="K29:AB29" si="4">SUM(K28)</f>
        <v>0</v>
      </c>
      <c r="L29" s="88">
        <f t="shared" si="4"/>
        <v>0</v>
      </c>
      <c r="M29" s="88">
        <f t="shared" si="4"/>
        <v>0</v>
      </c>
      <c r="N29" s="88">
        <f t="shared" si="4"/>
        <v>0</v>
      </c>
      <c r="O29" s="88">
        <f t="shared" si="4"/>
        <v>0</v>
      </c>
      <c r="P29" s="88">
        <f t="shared" si="4"/>
        <v>0</v>
      </c>
      <c r="Q29" s="88">
        <f t="shared" si="4"/>
        <v>0</v>
      </c>
      <c r="R29" s="88">
        <f t="shared" si="4"/>
        <v>0</v>
      </c>
      <c r="S29" s="88">
        <f t="shared" si="4"/>
        <v>0</v>
      </c>
      <c r="T29" s="88">
        <f t="shared" si="4"/>
        <v>0</v>
      </c>
      <c r="U29" s="88">
        <f t="shared" si="4"/>
        <v>0</v>
      </c>
      <c r="V29" s="88">
        <f t="shared" si="4"/>
        <v>0</v>
      </c>
      <c r="W29" s="88">
        <f t="shared" si="4"/>
        <v>0</v>
      </c>
      <c r="X29" s="88">
        <f t="shared" si="4"/>
        <v>0</v>
      </c>
      <c r="Y29" s="88">
        <f t="shared" si="4"/>
        <v>0</v>
      </c>
      <c r="Z29" s="88">
        <f t="shared" si="4"/>
        <v>0</v>
      </c>
      <c r="AA29" s="88">
        <f t="shared" si="4"/>
        <v>0</v>
      </c>
      <c r="AB29" s="206">
        <f t="shared" si="4"/>
        <v>0</v>
      </c>
      <c r="AC29" s="117">
        <f>SUM(K29:AB29)</f>
        <v>0</v>
      </c>
    </row>
    <row r="30" spans="1:32" s="14" customFormat="1" ht="12" customHeight="1" x14ac:dyDescent="0.35">
      <c r="A30" s="1210"/>
      <c r="B30" s="1213"/>
      <c r="C30" s="1213"/>
      <c r="D30" s="1216"/>
      <c r="E30" s="267"/>
      <c r="F30" s="268"/>
      <c r="G30" s="268"/>
      <c r="H30" s="268"/>
      <c r="I30" s="268"/>
      <c r="J30" s="274"/>
      <c r="K30" s="271"/>
      <c r="L30" s="269"/>
      <c r="M30" s="269"/>
      <c r="N30" s="269"/>
      <c r="O30" s="269"/>
      <c r="P30" s="269"/>
      <c r="Q30" s="269"/>
      <c r="R30" s="269"/>
      <c r="S30" s="269"/>
      <c r="T30" s="269"/>
      <c r="U30" s="269"/>
      <c r="V30" s="269"/>
      <c r="W30" s="269"/>
      <c r="X30" s="269"/>
      <c r="Y30" s="269"/>
      <c r="Z30" s="269"/>
      <c r="AA30" s="269"/>
      <c r="AB30" s="275"/>
      <c r="AC30" s="276"/>
    </row>
    <row r="31" spans="1:32" s="14" customFormat="1" ht="15" customHeight="1" thickBot="1" x14ac:dyDescent="0.4">
      <c r="A31" s="1210"/>
      <c r="B31" s="1213"/>
      <c r="C31" s="1213"/>
      <c r="D31" s="1216"/>
      <c r="E31" s="300" t="s">
        <v>36</v>
      </c>
      <c r="F31" s="146"/>
      <c r="G31" s="146"/>
      <c r="H31" s="146"/>
      <c r="I31" s="146"/>
      <c r="J31" s="167"/>
      <c r="K31" s="168">
        <v>0</v>
      </c>
      <c r="L31" s="162">
        <v>0</v>
      </c>
      <c r="M31" s="162">
        <v>0</v>
      </c>
      <c r="N31" s="162">
        <v>0</v>
      </c>
      <c r="O31" s="162">
        <v>0</v>
      </c>
      <c r="P31" s="162">
        <v>0</v>
      </c>
      <c r="Q31" s="162">
        <v>0</v>
      </c>
      <c r="R31" s="162">
        <v>0</v>
      </c>
      <c r="S31" s="162">
        <v>0</v>
      </c>
      <c r="T31" s="162">
        <v>0</v>
      </c>
      <c r="U31" s="162">
        <v>0</v>
      </c>
      <c r="V31" s="162">
        <v>0</v>
      </c>
      <c r="W31" s="162">
        <v>0</v>
      </c>
      <c r="X31" s="162">
        <v>0</v>
      </c>
      <c r="Y31" s="162">
        <v>0</v>
      </c>
      <c r="Z31" s="162">
        <v>0</v>
      </c>
      <c r="AA31" s="162">
        <v>0</v>
      </c>
      <c r="AB31" s="169">
        <v>0</v>
      </c>
      <c r="AC31" s="121">
        <v>0</v>
      </c>
    </row>
    <row r="32" spans="1:32" s="14" customFormat="1" ht="20.25" customHeight="1" x14ac:dyDescent="0.35">
      <c r="A32" s="1210"/>
      <c r="B32" s="1213"/>
      <c r="C32" s="1213"/>
      <c r="D32" s="1216"/>
      <c r="E32" s="170" t="s">
        <v>34</v>
      </c>
      <c r="F32" s="45"/>
      <c r="G32" s="45" t="s">
        <v>37</v>
      </c>
      <c r="H32" s="45"/>
      <c r="I32" s="45"/>
      <c r="J32" s="354"/>
      <c r="K32" s="171">
        <v>0</v>
      </c>
      <c r="L32" s="172">
        <v>0</v>
      </c>
      <c r="M32" s="172">
        <v>0</v>
      </c>
      <c r="N32" s="172">
        <v>0</v>
      </c>
      <c r="O32" s="172">
        <v>0</v>
      </c>
      <c r="P32" s="172">
        <v>0</v>
      </c>
      <c r="Q32" s="172">
        <v>0</v>
      </c>
      <c r="R32" s="172">
        <v>0</v>
      </c>
      <c r="S32" s="172">
        <v>0</v>
      </c>
      <c r="T32" s="172">
        <v>0</v>
      </c>
      <c r="U32" s="172">
        <v>0</v>
      </c>
      <c r="V32" s="172">
        <v>0</v>
      </c>
      <c r="W32" s="172">
        <v>0</v>
      </c>
      <c r="X32" s="172">
        <v>0</v>
      </c>
      <c r="Y32" s="172">
        <v>0</v>
      </c>
      <c r="Z32" s="172">
        <v>0</v>
      </c>
      <c r="AA32" s="172">
        <v>0</v>
      </c>
      <c r="AB32" s="173">
        <v>0</v>
      </c>
      <c r="AC32" s="277">
        <v>0</v>
      </c>
    </row>
    <row r="33" spans="1:36" s="14" customFormat="1" ht="18.75" customHeight="1" x14ac:dyDescent="0.35">
      <c r="A33" s="1210"/>
      <c r="B33" s="1213"/>
      <c r="C33" s="1213"/>
      <c r="D33" s="1216"/>
      <c r="E33" s="174" t="s">
        <v>38</v>
      </c>
      <c r="F33" s="144"/>
      <c r="G33" s="144"/>
      <c r="H33" s="144"/>
      <c r="I33" s="144"/>
      <c r="J33" s="355"/>
      <c r="K33" s="176">
        <v>0</v>
      </c>
      <c r="L33" s="177">
        <v>0</v>
      </c>
      <c r="M33" s="177">
        <v>0</v>
      </c>
      <c r="N33" s="177">
        <v>0</v>
      </c>
      <c r="O33" s="177">
        <v>0</v>
      </c>
      <c r="P33" s="177">
        <v>0</v>
      </c>
      <c r="Q33" s="177">
        <v>0</v>
      </c>
      <c r="R33" s="177">
        <v>0</v>
      </c>
      <c r="S33" s="177">
        <v>0</v>
      </c>
      <c r="T33" s="177">
        <v>0</v>
      </c>
      <c r="U33" s="177">
        <v>0</v>
      </c>
      <c r="V33" s="177">
        <v>0</v>
      </c>
      <c r="W33" s="177">
        <v>0</v>
      </c>
      <c r="X33" s="177">
        <v>0</v>
      </c>
      <c r="Y33" s="177">
        <v>0</v>
      </c>
      <c r="Z33" s="177">
        <v>0</v>
      </c>
      <c r="AA33" s="177">
        <v>0</v>
      </c>
      <c r="AB33" s="178">
        <v>0</v>
      </c>
      <c r="AC33" s="148">
        <v>0</v>
      </c>
    </row>
    <row r="34" spans="1:36" s="14" customFormat="1" ht="18.75" customHeight="1" x14ac:dyDescent="0.35">
      <c r="A34" s="1210"/>
      <c r="B34" s="1213"/>
      <c r="C34" s="1213"/>
      <c r="D34" s="1216"/>
      <c r="E34" s="174" t="s">
        <v>42</v>
      </c>
      <c r="F34" s="144"/>
      <c r="G34" s="144"/>
      <c r="H34" s="144"/>
      <c r="I34" s="144"/>
      <c r="J34" s="355"/>
      <c r="K34" s="176">
        <v>0</v>
      </c>
      <c r="L34" s="177">
        <v>0</v>
      </c>
      <c r="M34" s="177">
        <v>0</v>
      </c>
      <c r="N34" s="177">
        <v>0</v>
      </c>
      <c r="O34" s="177">
        <v>0</v>
      </c>
      <c r="P34" s="177">
        <v>0</v>
      </c>
      <c r="Q34" s="177">
        <v>0</v>
      </c>
      <c r="R34" s="177">
        <v>0</v>
      </c>
      <c r="S34" s="177">
        <v>0</v>
      </c>
      <c r="T34" s="177">
        <v>0</v>
      </c>
      <c r="U34" s="177">
        <v>0</v>
      </c>
      <c r="V34" s="177">
        <v>0</v>
      </c>
      <c r="W34" s="177">
        <v>0</v>
      </c>
      <c r="X34" s="177">
        <v>0</v>
      </c>
      <c r="Y34" s="177">
        <v>0</v>
      </c>
      <c r="Z34" s="177">
        <v>0</v>
      </c>
      <c r="AA34" s="177">
        <v>0</v>
      </c>
      <c r="AB34" s="178">
        <v>0</v>
      </c>
      <c r="AC34" s="148">
        <v>0</v>
      </c>
    </row>
    <row r="35" spans="1:36" s="14" customFormat="1" ht="17.25" customHeight="1" thickBot="1" x14ac:dyDescent="0.4">
      <c r="A35" s="1210"/>
      <c r="B35" s="1213"/>
      <c r="C35" s="1213"/>
      <c r="D35" s="1216"/>
      <c r="E35" s="179" t="s">
        <v>39</v>
      </c>
      <c r="F35" s="98"/>
      <c r="G35" s="98"/>
      <c r="H35" s="98"/>
      <c r="I35" s="98"/>
      <c r="J35" s="356"/>
      <c r="K35" s="176">
        <v>0</v>
      </c>
      <c r="L35" s="177">
        <v>0</v>
      </c>
      <c r="M35" s="177">
        <v>0</v>
      </c>
      <c r="N35" s="177">
        <v>0</v>
      </c>
      <c r="O35" s="177">
        <v>0</v>
      </c>
      <c r="P35" s="177">
        <v>0</v>
      </c>
      <c r="Q35" s="177">
        <v>0</v>
      </c>
      <c r="R35" s="177">
        <v>0</v>
      </c>
      <c r="S35" s="177">
        <v>0</v>
      </c>
      <c r="T35" s="177">
        <v>0</v>
      </c>
      <c r="U35" s="177">
        <v>0</v>
      </c>
      <c r="V35" s="177">
        <v>0</v>
      </c>
      <c r="W35" s="177">
        <v>0</v>
      </c>
      <c r="X35" s="177">
        <v>0</v>
      </c>
      <c r="Y35" s="177">
        <v>0</v>
      </c>
      <c r="Z35" s="177">
        <v>0</v>
      </c>
      <c r="AA35" s="177">
        <v>0</v>
      </c>
      <c r="AB35" s="178">
        <v>0</v>
      </c>
      <c r="AC35" s="148">
        <v>0</v>
      </c>
    </row>
    <row r="36" spans="1:36" s="14" customFormat="1" ht="17.25" customHeight="1" thickBot="1" x14ac:dyDescent="0.4">
      <c r="A36" s="1210"/>
      <c r="B36" s="1213"/>
      <c r="C36" s="1213"/>
      <c r="D36" s="1216"/>
      <c r="E36" s="301" t="s">
        <v>43</v>
      </c>
      <c r="F36" s="181"/>
      <c r="G36" s="181"/>
      <c r="H36" s="181"/>
      <c r="I36" s="181"/>
      <c r="J36" s="357"/>
      <c r="K36" s="183">
        <f t="shared" ref="K36:AC36" si="5">K27+K29</f>
        <v>0</v>
      </c>
      <c r="L36" s="233">
        <f t="shared" si="5"/>
        <v>0</v>
      </c>
      <c r="M36" s="233">
        <f t="shared" si="5"/>
        <v>0</v>
      </c>
      <c r="N36" s="233">
        <f t="shared" si="5"/>
        <v>0</v>
      </c>
      <c r="O36" s="233">
        <f t="shared" si="5"/>
        <v>0</v>
      </c>
      <c r="P36" s="233">
        <f t="shared" si="5"/>
        <v>0</v>
      </c>
      <c r="Q36" s="233">
        <f t="shared" si="5"/>
        <v>0</v>
      </c>
      <c r="R36" s="233">
        <f t="shared" si="5"/>
        <v>0</v>
      </c>
      <c r="S36" s="233">
        <f t="shared" si="5"/>
        <v>0</v>
      </c>
      <c r="T36" s="233">
        <f t="shared" si="5"/>
        <v>0</v>
      </c>
      <c r="U36" s="233">
        <f t="shared" si="5"/>
        <v>0</v>
      </c>
      <c r="V36" s="233">
        <f t="shared" si="5"/>
        <v>0</v>
      </c>
      <c r="W36" s="233">
        <f t="shared" si="5"/>
        <v>0</v>
      </c>
      <c r="X36" s="233">
        <f t="shared" si="5"/>
        <v>0</v>
      </c>
      <c r="Y36" s="233">
        <f t="shared" si="5"/>
        <v>0</v>
      </c>
      <c r="Z36" s="233">
        <f t="shared" si="5"/>
        <v>0</v>
      </c>
      <c r="AA36" s="233">
        <f t="shared" si="5"/>
        <v>0</v>
      </c>
      <c r="AB36" s="234">
        <f t="shared" si="5"/>
        <v>0</v>
      </c>
      <c r="AC36" s="197">
        <f t="shared" si="5"/>
        <v>0</v>
      </c>
    </row>
    <row r="37" spans="1:36" s="14" customFormat="1" ht="13.5" customHeight="1" thickBot="1" x14ac:dyDescent="0.4">
      <c r="A37" s="1210"/>
      <c r="B37" s="1213"/>
      <c r="C37" s="1213"/>
      <c r="D37" s="1216"/>
      <c r="E37" s="184"/>
      <c r="F37" s="185"/>
      <c r="G37" s="185"/>
      <c r="H37" s="185"/>
      <c r="I37" s="185"/>
      <c r="J37" s="186"/>
      <c r="K37" s="187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261"/>
      <c r="AC37" s="278"/>
    </row>
    <row r="38" spans="1:36" s="14" customFormat="1" ht="16.5" customHeight="1" thickBot="1" x14ac:dyDescent="0.4">
      <c r="A38" s="1211"/>
      <c r="B38" s="1214"/>
      <c r="C38" s="1214"/>
      <c r="D38" s="1217"/>
      <c r="E38" s="190" t="s">
        <v>44</v>
      </c>
      <c r="F38" s="191"/>
      <c r="G38" s="191"/>
      <c r="H38" s="191"/>
      <c r="I38" s="192"/>
      <c r="J38" s="193"/>
      <c r="K38" s="194">
        <f t="shared" ref="K38:AC38" si="6">K18+K36</f>
        <v>40</v>
      </c>
      <c r="L38" s="194">
        <f t="shared" si="6"/>
        <v>32</v>
      </c>
      <c r="M38" s="194">
        <f t="shared" si="6"/>
        <v>0</v>
      </c>
      <c r="N38" s="194">
        <f t="shared" si="6"/>
        <v>0</v>
      </c>
      <c r="O38" s="194">
        <f t="shared" si="6"/>
        <v>0</v>
      </c>
      <c r="P38" s="194">
        <f t="shared" si="6"/>
        <v>0</v>
      </c>
      <c r="Q38" s="194">
        <f t="shared" si="6"/>
        <v>0</v>
      </c>
      <c r="R38" s="194">
        <f t="shared" si="6"/>
        <v>0</v>
      </c>
      <c r="S38" s="194">
        <f t="shared" si="6"/>
        <v>0</v>
      </c>
      <c r="T38" s="194">
        <f t="shared" si="6"/>
        <v>0</v>
      </c>
      <c r="U38" s="194">
        <f t="shared" si="6"/>
        <v>0</v>
      </c>
      <c r="V38" s="194">
        <f t="shared" si="6"/>
        <v>0</v>
      </c>
      <c r="W38" s="194">
        <f t="shared" si="6"/>
        <v>0</v>
      </c>
      <c r="X38" s="194">
        <f t="shared" si="6"/>
        <v>0</v>
      </c>
      <c r="Y38" s="194">
        <f t="shared" si="6"/>
        <v>0</v>
      </c>
      <c r="Z38" s="194">
        <f t="shared" si="6"/>
        <v>0</v>
      </c>
      <c r="AA38" s="194">
        <f t="shared" si="6"/>
        <v>0</v>
      </c>
      <c r="AB38" s="194">
        <f t="shared" si="6"/>
        <v>0</v>
      </c>
      <c r="AC38" s="194">
        <f t="shared" si="6"/>
        <v>72</v>
      </c>
      <c r="AD38" s="156"/>
      <c r="AE38" s="156"/>
      <c r="AF38" s="156"/>
      <c r="AH38" s="156"/>
    </row>
    <row r="39" spans="1:36" s="61" customFormat="1" ht="17.25" customHeight="1" x14ac:dyDescent="0.4">
      <c r="A39" s="1240" t="s">
        <v>320</v>
      </c>
      <c r="B39" s="1240"/>
      <c r="C39" s="1240"/>
      <c r="D39" s="1240"/>
      <c r="E39" s="1240"/>
      <c r="F39" s="1240"/>
      <c r="G39" s="1240"/>
      <c r="H39" s="1240"/>
      <c r="I39" s="1240"/>
      <c r="J39" s="1240"/>
      <c r="K39" s="1240"/>
      <c r="L39" s="1240"/>
      <c r="M39" s="1240"/>
      <c r="N39" s="1240"/>
      <c r="O39" s="1240"/>
      <c r="P39" s="1240"/>
      <c r="Q39" s="1240"/>
      <c r="R39" s="1240"/>
      <c r="S39" s="1240"/>
      <c r="T39" s="1240"/>
      <c r="U39" s="1240"/>
      <c r="V39" s="1240"/>
      <c r="W39" s="1240"/>
      <c r="X39" s="1240"/>
      <c r="Y39" s="1240"/>
      <c r="Z39" s="1240"/>
      <c r="AA39" s="1240"/>
      <c r="AB39" s="1240"/>
      <c r="AC39" s="1240"/>
    </row>
    <row r="40" spans="1:36" s="61" customFormat="1" ht="18.75" customHeight="1" x14ac:dyDescent="0.4">
      <c r="A40" s="101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184" t="s">
        <v>353</v>
      </c>
      <c r="P40" s="1184"/>
      <c r="Q40" s="1184"/>
      <c r="R40" s="1184"/>
      <c r="S40" s="1184"/>
      <c r="T40" s="1184"/>
      <c r="U40" s="1184"/>
      <c r="V40" s="1184"/>
      <c r="W40" s="1184"/>
      <c r="X40" s="1184"/>
      <c r="Y40" s="1184"/>
      <c r="Z40" s="1184"/>
      <c r="AA40" s="1184"/>
      <c r="AB40" s="1184"/>
      <c r="AC40" s="1184"/>
    </row>
    <row r="41" spans="1:36" s="61" customFormat="1" ht="18" customHeight="1" x14ac:dyDescent="0.4">
      <c r="A41" s="10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2"/>
      <c r="S41" s="2"/>
      <c r="T41" s="1220" t="s">
        <v>5</v>
      </c>
      <c r="U41" s="1220"/>
      <c r="V41" s="1220"/>
      <c r="W41" s="1220"/>
      <c r="X41" s="1220"/>
      <c r="Y41" s="1220"/>
      <c r="Z41" s="1220"/>
      <c r="AA41" s="2"/>
      <c r="AB41" s="2"/>
      <c r="AC41" s="101"/>
    </row>
    <row r="42" spans="1:36" s="61" customFormat="1" ht="18" customHeight="1" x14ac:dyDescent="0.4">
      <c r="A42" s="10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95" t="s">
        <v>58</v>
      </c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</row>
    <row r="43" spans="1:36" s="61" customFormat="1" ht="14.25" customHeight="1" x14ac:dyDescent="0.4">
      <c r="R43" s="208"/>
      <c r="S43" s="211"/>
      <c r="T43" s="211"/>
      <c r="U43" s="1220" t="s">
        <v>5</v>
      </c>
      <c r="V43" s="1220"/>
      <c r="W43" s="1220"/>
      <c r="X43" s="1220"/>
      <c r="Y43" s="1220"/>
      <c r="Z43" s="1220"/>
      <c r="AA43" s="3"/>
      <c r="AB43" s="208"/>
    </row>
    <row r="44" spans="1:36" s="1" customFormat="1" ht="24.75" customHeight="1" x14ac:dyDescent="0.35"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F44" s="211"/>
      <c r="AG44" s="211"/>
      <c r="AH44" s="211"/>
      <c r="AI44" s="211"/>
      <c r="AJ44" s="211"/>
    </row>
    <row r="45" spans="1:36" s="1" customFormat="1" ht="24.75" customHeight="1" x14ac:dyDescent="0.35"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F45" s="211"/>
      <c r="AG45" s="211"/>
      <c r="AH45" s="211"/>
      <c r="AI45" s="211"/>
      <c r="AJ45" s="211"/>
    </row>
  </sheetData>
  <mergeCells count="42">
    <mergeCell ref="A1:AC1"/>
    <mergeCell ref="A2:AC2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AB4"/>
    <mergeCell ref="AC4:AC5"/>
    <mergeCell ref="A6:AC6"/>
    <mergeCell ref="A19:AC19"/>
    <mergeCell ref="O21:AC21"/>
    <mergeCell ref="A7:A18"/>
    <mergeCell ref="B7:B18"/>
    <mergeCell ref="C7:C18"/>
    <mergeCell ref="D7:D18"/>
    <mergeCell ref="A22:A23"/>
    <mergeCell ref="B22:B23"/>
    <mergeCell ref="C22:C23"/>
    <mergeCell ref="D22:D23"/>
    <mergeCell ref="E22:E23"/>
    <mergeCell ref="T41:Z41"/>
    <mergeCell ref="U43:Z43"/>
    <mergeCell ref="I22:I23"/>
    <mergeCell ref="J22:J23"/>
    <mergeCell ref="K22:AB22"/>
    <mergeCell ref="A24:AC24"/>
    <mergeCell ref="A25:A38"/>
    <mergeCell ref="B25:B38"/>
    <mergeCell ref="C25:C38"/>
    <mergeCell ref="D25:D38"/>
    <mergeCell ref="F22:F23"/>
    <mergeCell ref="G22:G23"/>
    <mergeCell ref="H22:H23"/>
    <mergeCell ref="A39:AC39"/>
    <mergeCell ref="O40:AC40"/>
    <mergeCell ref="AC22:AC23"/>
  </mergeCells>
  <pageMargins left="0.19685039370078741" right="0.19685039370078741" top="0.78740157480314965" bottom="0.39370078740157483" header="0.31496062992125984" footer="0.31496062992125984"/>
  <pageSetup paperSize="9" scale="80" orientation="landscape" r:id="rId1"/>
  <headerFooter alignWithMargins="0"/>
  <rowBreaks count="1" manualBreakCount="1">
    <brk id="2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22">
    <tabColor theme="0"/>
  </sheetPr>
  <dimension ref="A1:AG62"/>
  <sheetViews>
    <sheetView view="pageBreakPreview" topLeftCell="A40" zoomScaleNormal="100" zoomScaleSheetLayoutView="100" workbookViewId="0">
      <selection activeCell="O34" sqref="O34"/>
    </sheetView>
  </sheetViews>
  <sheetFormatPr defaultColWidth="9.1328125" defaultRowHeight="12.75" x14ac:dyDescent="0.35"/>
  <cols>
    <col min="1" max="1" width="4.1328125" style="1" customWidth="1"/>
    <col min="2" max="2" width="14" style="1" customWidth="1"/>
    <col min="3" max="3" width="9.86328125" style="1" customWidth="1"/>
    <col min="4" max="4" width="4.86328125" style="1" customWidth="1"/>
    <col min="5" max="5" width="32.1328125" style="1" customWidth="1"/>
    <col min="6" max="6" width="4.265625" style="1" bestFit="1" customWidth="1"/>
    <col min="7" max="7" width="6.3984375" style="1" customWidth="1"/>
    <col min="8" max="8" width="8.59765625" style="1" customWidth="1"/>
    <col min="9" max="9" width="4.86328125" style="1" bestFit="1" customWidth="1"/>
    <col min="10" max="10" width="4.265625" style="1" bestFit="1" customWidth="1"/>
    <col min="11" max="11" width="7.265625" style="1" customWidth="1"/>
    <col min="12" max="12" width="6.265625" style="1" customWidth="1"/>
    <col min="13" max="13" width="3.86328125" style="1" bestFit="1" customWidth="1"/>
    <col min="14" max="14" width="4.3984375" style="1" customWidth="1"/>
    <col min="15" max="15" width="5.3984375" style="1" customWidth="1"/>
    <col min="16" max="16" width="4" style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6.5976562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186" t="s">
        <v>79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  <c r="M3" s="1186"/>
      <c r="N3" s="1186"/>
      <c r="O3" s="1186"/>
      <c r="P3" s="1186"/>
      <c r="Q3" s="1186"/>
      <c r="R3" s="1186"/>
      <c r="S3" s="1186"/>
      <c r="T3" s="1186"/>
      <c r="U3" s="1186"/>
      <c r="V3" s="1186"/>
      <c r="W3" s="1186"/>
      <c r="X3" s="1186"/>
      <c r="Y3" s="1186"/>
      <c r="Z3" s="1186"/>
      <c r="AA3" s="1186"/>
      <c r="AB3" s="1186"/>
      <c r="AC3" s="1186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186" t="s">
        <v>296</v>
      </c>
      <c r="H4" s="1186"/>
      <c r="I4" s="1186"/>
      <c r="J4" s="1186"/>
      <c r="K4" s="1186"/>
      <c r="L4" s="1186"/>
      <c r="M4" s="1186"/>
      <c r="N4" s="1186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45">
      <c r="A6" s="1188" t="s">
        <v>9</v>
      </c>
      <c r="B6" s="1190" t="s">
        <v>10</v>
      </c>
      <c r="C6" s="1190" t="s">
        <v>11</v>
      </c>
      <c r="D6" s="1192" t="s">
        <v>12</v>
      </c>
      <c r="E6" s="1194" t="s">
        <v>8</v>
      </c>
      <c r="F6" s="1196" t="s">
        <v>0</v>
      </c>
      <c r="G6" s="1198" t="s">
        <v>3</v>
      </c>
      <c r="H6" s="1200" t="s">
        <v>13</v>
      </c>
      <c r="I6" s="1196" t="s">
        <v>1</v>
      </c>
      <c r="J6" s="1202" t="s">
        <v>14</v>
      </c>
      <c r="K6" s="1204" t="s">
        <v>15</v>
      </c>
      <c r="L6" s="1205"/>
      <c r="M6" s="1205"/>
      <c r="N6" s="1205"/>
      <c r="O6" s="1205"/>
      <c r="P6" s="1205"/>
      <c r="Q6" s="1205"/>
      <c r="R6" s="1205"/>
      <c r="S6" s="1205"/>
      <c r="T6" s="1205"/>
      <c r="U6" s="1205"/>
      <c r="V6" s="1205"/>
      <c r="W6" s="1205"/>
      <c r="X6" s="1205"/>
      <c r="Y6" s="1205"/>
      <c r="Z6" s="1205"/>
      <c r="AA6" s="1205"/>
      <c r="AB6" s="1205"/>
      <c r="AC6" s="1218" t="s">
        <v>16</v>
      </c>
      <c r="AD6" s="9"/>
      <c r="AE6" s="9"/>
      <c r="AF6" s="9"/>
    </row>
    <row r="7" spans="1:32" s="12" customFormat="1" ht="116.25" customHeight="1" thickBot="1" x14ac:dyDescent="0.35">
      <c r="A7" s="1189"/>
      <c r="B7" s="1191"/>
      <c r="C7" s="1191"/>
      <c r="D7" s="1193"/>
      <c r="E7" s="1195"/>
      <c r="F7" s="1197"/>
      <c r="G7" s="1199"/>
      <c r="H7" s="1201"/>
      <c r="I7" s="1197"/>
      <c r="J7" s="1203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88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19"/>
    </row>
    <row r="8" spans="1:32" s="14" customFormat="1" ht="13.5" customHeight="1" x14ac:dyDescent="0.35">
      <c r="A8" s="1222" t="s">
        <v>33</v>
      </c>
      <c r="B8" s="1223"/>
      <c r="C8" s="1223"/>
      <c r="D8" s="1223"/>
      <c r="E8" s="1223"/>
      <c r="F8" s="1223"/>
      <c r="G8" s="1223"/>
      <c r="H8" s="1223"/>
      <c r="I8" s="1223"/>
      <c r="J8" s="1223"/>
      <c r="K8" s="1223"/>
      <c r="L8" s="1223"/>
      <c r="M8" s="1223"/>
      <c r="N8" s="1223"/>
      <c r="O8" s="1223"/>
      <c r="P8" s="1223"/>
      <c r="Q8" s="1223"/>
      <c r="R8" s="1223"/>
      <c r="S8" s="1223"/>
      <c r="T8" s="1223"/>
      <c r="U8" s="1223"/>
      <c r="V8" s="1223"/>
      <c r="W8" s="1223"/>
      <c r="X8" s="1223"/>
      <c r="Y8" s="1223"/>
      <c r="Z8" s="1223"/>
      <c r="AA8" s="1223"/>
      <c r="AB8" s="1223"/>
      <c r="AC8" s="1224"/>
    </row>
    <row r="9" spans="1:32" s="14" customFormat="1" ht="34.5" customHeight="1" x14ac:dyDescent="0.45">
      <c r="A9" s="1228">
        <v>14</v>
      </c>
      <c r="B9" s="1226" t="s">
        <v>84</v>
      </c>
      <c r="C9" s="1231" t="s">
        <v>74</v>
      </c>
      <c r="D9" s="1236">
        <v>0.75</v>
      </c>
      <c r="E9" s="862" t="s">
        <v>225</v>
      </c>
      <c r="F9" s="324" t="s">
        <v>94</v>
      </c>
      <c r="G9" s="324" t="s">
        <v>108</v>
      </c>
      <c r="H9" s="96" t="s">
        <v>132</v>
      </c>
      <c r="I9" s="324">
        <v>2</v>
      </c>
      <c r="J9" s="239" t="s">
        <v>46</v>
      </c>
      <c r="K9" s="899">
        <v>6.6669999999999998</v>
      </c>
      <c r="L9" s="74">
        <v>8</v>
      </c>
      <c r="M9" s="74"/>
      <c r="N9" s="74">
        <v>2</v>
      </c>
      <c r="O9" s="74">
        <v>1</v>
      </c>
      <c r="P9" s="74"/>
      <c r="Q9" s="74"/>
      <c r="R9" s="74"/>
      <c r="S9" s="74"/>
      <c r="T9" s="74"/>
      <c r="U9" s="74">
        <v>1</v>
      </c>
      <c r="V9" s="74"/>
      <c r="W9" s="74"/>
      <c r="X9" s="74"/>
      <c r="Y9" s="74"/>
      <c r="Z9" s="74"/>
      <c r="AA9" s="74"/>
      <c r="AB9" s="74"/>
      <c r="AC9" s="83">
        <f>SUM(K9:AB9)</f>
        <v>18.667000000000002</v>
      </c>
    </row>
    <row r="10" spans="1:32" s="14" customFormat="1" ht="34.5" customHeight="1" x14ac:dyDescent="0.45">
      <c r="A10" s="1229"/>
      <c r="B10" s="1213"/>
      <c r="C10" s="1232"/>
      <c r="D10" s="1237"/>
      <c r="E10" s="863" t="s">
        <v>225</v>
      </c>
      <c r="F10" s="324" t="s">
        <v>94</v>
      </c>
      <c r="G10" s="324" t="s">
        <v>109</v>
      </c>
      <c r="H10" s="801" t="s">
        <v>134</v>
      </c>
      <c r="I10" s="324">
        <v>2</v>
      </c>
      <c r="J10" s="232" t="s">
        <v>226</v>
      </c>
      <c r="K10" s="75">
        <v>6.67</v>
      </c>
      <c r="L10" s="75">
        <v>32</v>
      </c>
      <c r="M10" s="75"/>
      <c r="N10" s="75">
        <v>10</v>
      </c>
      <c r="O10" s="75">
        <v>2</v>
      </c>
      <c r="P10" s="75"/>
      <c r="Q10" s="75"/>
      <c r="R10" s="75"/>
      <c r="S10" s="75"/>
      <c r="T10" s="75"/>
      <c r="U10" s="75">
        <v>3</v>
      </c>
      <c r="V10" s="75"/>
      <c r="W10" s="75"/>
      <c r="X10" s="75"/>
      <c r="Y10" s="75"/>
      <c r="Z10" s="75"/>
      <c r="AA10" s="75"/>
      <c r="AB10" s="394"/>
      <c r="AC10" s="83">
        <f>SUM(K10:AB10)</f>
        <v>53.67</v>
      </c>
    </row>
    <row r="11" spans="1:32" s="14" customFormat="1" ht="30.75" customHeight="1" x14ac:dyDescent="0.45">
      <c r="A11" s="1229"/>
      <c r="B11" s="1213"/>
      <c r="C11" s="1232"/>
      <c r="D11" s="1237"/>
      <c r="E11" s="864" t="s">
        <v>225</v>
      </c>
      <c r="F11" s="324" t="s">
        <v>94</v>
      </c>
      <c r="G11" s="324" t="s">
        <v>96</v>
      </c>
      <c r="H11" s="802" t="s">
        <v>133</v>
      </c>
      <c r="I11" s="324">
        <v>2</v>
      </c>
      <c r="J11" s="259">
        <v>7</v>
      </c>
      <c r="K11" s="75">
        <v>6.66</v>
      </c>
      <c r="L11" s="75">
        <v>8</v>
      </c>
      <c r="M11" s="75"/>
      <c r="N11" s="75">
        <v>2</v>
      </c>
      <c r="O11" s="75">
        <v>1</v>
      </c>
      <c r="P11" s="75"/>
      <c r="Q11" s="75"/>
      <c r="R11" s="75"/>
      <c r="S11" s="75"/>
      <c r="T11" s="75"/>
      <c r="U11" s="75">
        <v>1</v>
      </c>
      <c r="V11" s="75"/>
      <c r="W11" s="75"/>
      <c r="X11" s="75"/>
      <c r="Y11" s="75"/>
      <c r="Z11" s="75"/>
      <c r="AA11" s="75"/>
      <c r="AB11" s="434"/>
      <c r="AC11" s="83">
        <f>SUM(K11:AB11)</f>
        <v>18.66</v>
      </c>
    </row>
    <row r="12" spans="1:32" s="14" customFormat="1" ht="19.5" customHeight="1" x14ac:dyDescent="0.45">
      <c r="A12" s="1229"/>
      <c r="B12" s="1213"/>
      <c r="C12" s="1232"/>
      <c r="D12" s="1237"/>
      <c r="E12" s="865" t="s">
        <v>143</v>
      </c>
      <c r="F12" s="324" t="s">
        <v>94</v>
      </c>
      <c r="G12" s="324" t="s">
        <v>108</v>
      </c>
      <c r="H12" s="802" t="s">
        <v>139</v>
      </c>
      <c r="I12" s="324">
        <v>3</v>
      </c>
      <c r="J12" s="259">
        <v>8</v>
      </c>
      <c r="K12" s="75">
        <v>16</v>
      </c>
      <c r="L12" s="75">
        <v>16</v>
      </c>
      <c r="M12" s="75"/>
      <c r="N12" s="75">
        <v>2</v>
      </c>
      <c r="O12" s="75">
        <v>1</v>
      </c>
      <c r="P12" s="75"/>
      <c r="Q12" s="75"/>
      <c r="R12" s="75"/>
      <c r="S12" s="75"/>
      <c r="T12" s="75"/>
      <c r="U12" s="75">
        <v>1</v>
      </c>
      <c r="V12" s="75"/>
      <c r="W12" s="75"/>
      <c r="X12" s="75"/>
      <c r="Y12" s="75"/>
      <c r="Z12" s="75"/>
      <c r="AA12" s="75"/>
      <c r="AB12" s="434"/>
      <c r="AC12" s="83">
        <f>SUM(K12:AB12)</f>
        <v>36</v>
      </c>
    </row>
    <row r="13" spans="1:32" s="14" customFormat="1" ht="30.75" customHeight="1" x14ac:dyDescent="0.45">
      <c r="A13" s="1229"/>
      <c r="B13" s="1213"/>
      <c r="C13" s="1232"/>
      <c r="D13" s="1237"/>
      <c r="E13" s="865" t="s">
        <v>201</v>
      </c>
      <c r="F13" s="324" t="s">
        <v>94</v>
      </c>
      <c r="G13" s="324" t="s">
        <v>96</v>
      </c>
      <c r="H13" s="802" t="s">
        <v>138</v>
      </c>
      <c r="I13" s="324" t="s">
        <v>122</v>
      </c>
      <c r="J13" s="259">
        <v>2</v>
      </c>
      <c r="K13" s="75"/>
      <c r="L13" s="75"/>
      <c r="M13" s="75"/>
      <c r="N13" s="75"/>
      <c r="O13" s="75"/>
      <c r="P13" s="75"/>
      <c r="Q13" s="75">
        <v>21</v>
      </c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34"/>
      <c r="AC13" s="83">
        <f>SUM(K13:AB13)</f>
        <v>21</v>
      </c>
    </row>
    <row r="14" spans="1:32" s="14" customFormat="1" ht="13.5" customHeight="1" x14ac:dyDescent="0.35">
      <c r="A14" s="1229"/>
      <c r="B14" s="1213"/>
      <c r="C14" s="1232"/>
      <c r="D14" s="1237"/>
      <c r="E14" s="329" t="s">
        <v>41</v>
      </c>
      <c r="F14" s="331"/>
      <c r="G14" s="332"/>
      <c r="H14" s="331"/>
      <c r="I14" s="331"/>
      <c r="J14" s="350"/>
      <c r="K14" s="333">
        <f>SUM(K9:K13)</f>
        <v>35.997</v>
      </c>
      <c r="L14" s="333">
        <f t="shared" ref="L14:AC14" si="0">SUM(L9:L13)</f>
        <v>64</v>
      </c>
      <c r="M14" s="333">
        <f t="shared" si="0"/>
        <v>0</v>
      </c>
      <c r="N14" s="333">
        <f t="shared" si="0"/>
        <v>16</v>
      </c>
      <c r="O14" s="333">
        <f t="shared" si="0"/>
        <v>5</v>
      </c>
      <c r="P14" s="333">
        <f t="shared" si="0"/>
        <v>0</v>
      </c>
      <c r="Q14" s="333">
        <f t="shared" si="0"/>
        <v>21</v>
      </c>
      <c r="R14" s="333">
        <f t="shared" si="0"/>
        <v>0</v>
      </c>
      <c r="S14" s="333">
        <f t="shared" si="0"/>
        <v>0</v>
      </c>
      <c r="T14" s="333">
        <f t="shared" si="0"/>
        <v>0</v>
      </c>
      <c r="U14" s="333">
        <f t="shared" si="0"/>
        <v>6</v>
      </c>
      <c r="V14" s="333">
        <f t="shared" si="0"/>
        <v>0</v>
      </c>
      <c r="W14" s="333">
        <f t="shared" si="0"/>
        <v>0</v>
      </c>
      <c r="X14" s="333">
        <f t="shared" si="0"/>
        <v>0</v>
      </c>
      <c r="Y14" s="333">
        <f t="shared" si="0"/>
        <v>0</v>
      </c>
      <c r="Z14" s="333">
        <f t="shared" si="0"/>
        <v>0</v>
      </c>
      <c r="AA14" s="333">
        <f t="shared" si="0"/>
        <v>0</v>
      </c>
      <c r="AB14" s="362">
        <f t="shared" si="0"/>
        <v>0</v>
      </c>
      <c r="AC14" s="320">
        <f t="shared" si="0"/>
        <v>147.99700000000001</v>
      </c>
    </row>
    <row r="15" spans="1:32" s="14" customFormat="1" ht="13.5" customHeight="1" x14ac:dyDescent="0.4">
      <c r="A15" s="1210"/>
      <c r="B15" s="1213"/>
      <c r="C15" s="1233"/>
      <c r="D15" s="1237"/>
      <c r="E15" s="854" t="s">
        <v>322</v>
      </c>
      <c r="F15" s="299" t="s">
        <v>243</v>
      </c>
      <c r="G15" s="394" t="s">
        <v>108</v>
      </c>
      <c r="H15" s="96" t="s">
        <v>137</v>
      </c>
      <c r="I15" s="144" t="s">
        <v>122</v>
      </c>
      <c r="J15" s="227" t="s">
        <v>217</v>
      </c>
      <c r="K15" s="425">
        <v>4</v>
      </c>
      <c r="L15" s="425">
        <v>4</v>
      </c>
      <c r="M15" s="425"/>
      <c r="N15" s="425"/>
      <c r="O15" s="425"/>
      <c r="P15" s="425">
        <v>1</v>
      </c>
      <c r="Q15" s="425"/>
      <c r="R15" s="425"/>
      <c r="S15" s="425"/>
      <c r="T15" s="425"/>
      <c r="U15" s="425"/>
      <c r="V15" s="426"/>
      <c r="W15" s="426"/>
      <c r="X15" s="426"/>
      <c r="Y15" s="426"/>
      <c r="Z15" s="426"/>
      <c r="AA15" s="426"/>
      <c r="AB15" s="427"/>
      <c r="AC15" s="464">
        <f>SUM(K15:U15)</f>
        <v>9</v>
      </c>
    </row>
    <row r="16" spans="1:32" s="14" customFormat="1" ht="13.5" customHeight="1" x14ac:dyDescent="0.4">
      <c r="A16" s="1210"/>
      <c r="B16" s="1213"/>
      <c r="C16" s="1233"/>
      <c r="D16" s="1237"/>
      <c r="E16" s="854" t="s">
        <v>322</v>
      </c>
      <c r="F16" s="299" t="s">
        <v>243</v>
      </c>
      <c r="G16" s="394" t="s">
        <v>108</v>
      </c>
      <c r="H16" s="96" t="s">
        <v>137</v>
      </c>
      <c r="I16" s="144" t="s">
        <v>125</v>
      </c>
      <c r="J16" s="227" t="s">
        <v>301</v>
      </c>
      <c r="K16" s="425">
        <v>6</v>
      </c>
      <c r="L16" s="425">
        <v>2</v>
      </c>
      <c r="M16" s="425"/>
      <c r="N16" s="425"/>
      <c r="O16" s="425"/>
      <c r="P16" s="425">
        <v>1</v>
      </c>
      <c r="Q16" s="425"/>
      <c r="R16" s="425"/>
      <c r="S16" s="425"/>
      <c r="T16" s="425"/>
      <c r="U16" s="425"/>
      <c r="V16" s="426"/>
      <c r="W16" s="426"/>
      <c r="X16" s="426"/>
      <c r="Y16" s="426"/>
      <c r="Z16" s="426"/>
      <c r="AA16" s="426"/>
      <c r="AB16" s="427"/>
      <c r="AC16" s="464">
        <f>SUM(K16:U16)</f>
        <v>9</v>
      </c>
    </row>
    <row r="17" spans="1:29" s="14" customFormat="1" ht="45.75" customHeight="1" x14ac:dyDescent="0.4">
      <c r="A17" s="1225"/>
      <c r="B17" s="1213"/>
      <c r="C17" s="1234"/>
      <c r="D17" s="1236"/>
      <c r="E17" s="868" t="s">
        <v>286</v>
      </c>
      <c r="F17" s="74" t="s">
        <v>243</v>
      </c>
      <c r="G17" s="394" t="s">
        <v>108</v>
      </c>
      <c r="H17" s="96" t="s">
        <v>248</v>
      </c>
      <c r="I17" s="96" t="s">
        <v>125</v>
      </c>
      <c r="J17" s="232" t="s">
        <v>217</v>
      </c>
      <c r="K17" s="75">
        <v>4</v>
      </c>
      <c r="L17" s="157">
        <v>4</v>
      </c>
      <c r="M17" s="157"/>
      <c r="N17" s="157"/>
      <c r="O17" s="157"/>
      <c r="P17" s="835">
        <v>0.5</v>
      </c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9"/>
      <c r="AC17" s="83">
        <f>SUM(K17:AB17)</f>
        <v>8.5</v>
      </c>
    </row>
    <row r="18" spans="1:29" s="14" customFormat="1" ht="13.5" customHeight="1" thickBot="1" x14ac:dyDescent="0.4">
      <c r="A18" s="1225"/>
      <c r="B18" s="1213"/>
      <c r="C18" s="1234"/>
      <c r="D18" s="1236"/>
      <c r="E18" s="155" t="s">
        <v>35</v>
      </c>
      <c r="F18" s="153"/>
      <c r="G18" s="153"/>
      <c r="H18" s="153"/>
      <c r="I18" s="153"/>
      <c r="J18" s="215"/>
      <c r="K18" s="154">
        <f>SUM(K15:K17)</f>
        <v>14</v>
      </c>
      <c r="L18" s="154">
        <f t="shared" ref="L18:AC18" si="1">SUM(L15:L17)</f>
        <v>10</v>
      </c>
      <c r="M18" s="154">
        <f t="shared" si="1"/>
        <v>0</v>
      </c>
      <c r="N18" s="154">
        <f t="shared" si="1"/>
        <v>0</v>
      </c>
      <c r="O18" s="154">
        <f t="shared" si="1"/>
        <v>0</v>
      </c>
      <c r="P18" s="154">
        <f t="shared" si="1"/>
        <v>2.5</v>
      </c>
      <c r="Q18" s="154">
        <f t="shared" si="1"/>
        <v>0</v>
      </c>
      <c r="R18" s="154">
        <f t="shared" si="1"/>
        <v>0</v>
      </c>
      <c r="S18" s="154">
        <f t="shared" si="1"/>
        <v>0</v>
      </c>
      <c r="T18" s="154">
        <f t="shared" si="1"/>
        <v>0</v>
      </c>
      <c r="U18" s="154">
        <f t="shared" si="1"/>
        <v>0</v>
      </c>
      <c r="V18" s="154">
        <f t="shared" si="1"/>
        <v>0</v>
      </c>
      <c r="W18" s="154">
        <f t="shared" si="1"/>
        <v>0</v>
      </c>
      <c r="X18" s="154">
        <f t="shared" si="1"/>
        <v>0</v>
      </c>
      <c r="Y18" s="154">
        <f t="shared" si="1"/>
        <v>0</v>
      </c>
      <c r="Z18" s="154">
        <f t="shared" si="1"/>
        <v>0</v>
      </c>
      <c r="AA18" s="154">
        <f t="shared" si="1"/>
        <v>0</v>
      </c>
      <c r="AB18" s="154">
        <f t="shared" si="1"/>
        <v>0</v>
      </c>
      <c r="AC18" s="154">
        <f t="shared" si="1"/>
        <v>26.5</v>
      </c>
    </row>
    <row r="19" spans="1:29" s="14" customFormat="1" ht="13.5" customHeight="1" x14ac:dyDescent="0.35">
      <c r="A19" s="1225"/>
      <c r="B19" s="1213"/>
      <c r="C19" s="1234"/>
      <c r="D19" s="1236"/>
      <c r="E19" s="216"/>
      <c r="F19" s="45" t="s">
        <v>7</v>
      </c>
      <c r="G19" s="45"/>
      <c r="H19" s="45"/>
      <c r="I19" s="45"/>
      <c r="J19" s="217"/>
      <c r="K19" s="218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43"/>
      <c r="AC19" s="103"/>
    </row>
    <row r="20" spans="1:29" s="14" customFormat="1" ht="13.5" customHeight="1" thickBot="1" x14ac:dyDescent="0.4">
      <c r="A20" s="1225"/>
      <c r="B20" s="1213"/>
      <c r="C20" s="1234"/>
      <c r="D20" s="1236"/>
      <c r="E20" s="166" t="s">
        <v>36</v>
      </c>
      <c r="F20" s="146"/>
      <c r="G20" s="146"/>
      <c r="H20" s="146"/>
      <c r="I20" s="146"/>
      <c r="J20" s="221"/>
      <c r="K20" s="168">
        <v>0</v>
      </c>
      <c r="L20" s="162">
        <v>0</v>
      </c>
      <c r="M20" s="162">
        <v>0</v>
      </c>
      <c r="N20" s="162">
        <v>0</v>
      </c>
      <c r="O20" s="162">
        <v>0</v>
      </c>
      <c r="P20" s="162">
        <v>0</v>
      </c>
      <c r="Q20" s="162">
        <v>0</v>
      </c>
      <c r="R20" s="162">
        <v>0</v>
      </c>
      <c r="S20" s="162">
        <v>0</v>
      </c>
      <c r="T20" s="162">
        <v>0</v>
      </c>
      <c r="U20" s="162">
        <v>0</v>
      </c>
      <c r="V20" s="162">
        <v>0</v>
      </c>
      <c r="W20" s="162">
        <v>0</v>
      </c>
      <c r="X20" s="162">
        <v>0</v>
      </c>
      <c r="Y20" s="162">
        <v>0</v>
      </c>
      <c r="Z20" s="162">
        <v>0</v>
      </c>
      <c r="AA20" s="162">
        <v>0</v>
      </c>
      <c r="AB20" s="169">
        <v>0</v>
      </c>
      <c r="AC20" s="121">
        <v>0</v>
      </c>
    </row>
    <row r="21" spans="1:29" s="14" customFormat="1" ht="13.5" customHeight="1" x14ac:dyDescent="0.35">
      <c r="A21" s="1225"/>
      <c r="B21" s="1213"/>
      <c r="C21" s="1234"/>
      <c r="D21" s="1236"/>
      <c r="E21" s="222" t="s">
        <v>34</v>
      </c>
      <c r="F21" s="45"/>
      <c r="G21" s="45" t="s">
        <v>37</v>
      </c>
      <c r="H21" s="45"/>
      <c r="I21" s="45"/>
      <c r="J21" s="223"/>
      <c r="K21" s="224">
        <v>0</v>
      </c>
      <c r="L21" s="224">
        <v>0</v>
      </c>
      <c r="M21" s="224">
        <v>0</v>
      </c>
      <c r="N21" s="224">
        <v>0</v>
      </c>
      <c r="O21" s="224">
        <v>0</v>
      </c>
      <c r="P21" s="224">
        <v>0</v>
      </c>
      <c r="Q21" s="224">
        <v>0</v>
      </c>
      <c r="R21" s="224">
        <v>0</v>
      </c>
      <c r="S21" s="224">
        <v>0</v>
      </c>
      <c r="T21" s="224">
        <v>0</v>
      </c>
      <c r="U21" s="224">
        <v>0</v>
      </c>
      <c r="V21" s="224">
        <v>0</v>
      </c>
      <c r="W21" s="224">
        <v>0</v>
      </c>
      <c r="X21" s="224">
        <v>0</v>
      </c>
      <c r="Y21" s="224">
        <v>0</v>
      </c>
      <c r="Z21" s="224">
        <v>0</v>
      </c>
      <c r="AA21" s="224">
        <v>0</v>
      </c>
      <c r="AB21" s="225">
        <v>0</v>
      </c>
      <c r="AC21" s="225">
        <v>0</v>
      </c>
    </row>
    <row r="22" spans="1:29" s="14" customFormat="1" ht="13.5" customHeight="1" x14ac:dyDescent="0.35">
      <c r="A22" s="1225"/>
      <c r="B22" s="1213"/>
      <c r="C22" s="1234"/>
      <c r="D22" s="1236"/>
      <c r="E22" s="226" t="s">
        <v>38</v>
      </c>
      <c r="F22" s="144"/>
      <c r="G22" s="144"/>
      <c r="H22" s="144"/>
      <c r="I22" s="144"/>
      <c r="J22" s="227"/>
      <c r="K22" s="150">
        <v>0</v>
      </c>
      <c r="L22" s="150">
        <v>0</v>
      </c>
      <c r="M22" s="150">
        <v>0</v>
      </c>
      <c r="N22" s="150">
        <v>0</v>
      </c>
      <c r="O22" s="150">
        <v>0</v>
      </c>
      <c r="P22" s="150">
        <v>0</v>
      </c>
      <c r="Q22" s="150">
        <v>0</v>
      </c>
      <c r="R22" s="150">
        <v>0</v>
      </c>
      <c r="S22" s="150">
        <v>0</v>
      </c>
      <c r="T22" s="150">
        <v>0</v>
      </c>
      <c r="U22" s="150">
        <v>0</v>
      </c>
      <c r="V22" s="150">
        <v>0</v>
      </c>
      <c r="W22" s="150">
        <v>0</v>
      </c>
      <c r="X22" s="150">
        <v>0</v>
      </c>
      <c r="Y22" s="150">
        <v>0</v>
      </c>
      <c r="Z22" s="150">
        <v>0</v>
      </c>
      <c r="AA22" s="150">
        <v>0</v>
      </c>
      <c r="AB22" s="204">
        <v>0</v>
      </c>
      <c r="AC22" s="204">
        <v>0</v>
      </c>
    </row>
    <row r="23" spans="1:29" s="14" customFormat="1" ht="13.5" customHeight="1" thickBot="1" x14ac:dyDescent="0.4">
      <c r="A23" s="1225"/>
      <c r="B23" s="1213"/>
      <c r="C23" s="1234"/>
      <c r="D23" s="1236"/>
      <c r="E23" s="97" t="s">
        <v>39</v>
      </c>
      <c r="F23" s="98"/>
      <c r="G23" s="98"/>
      <c r="H23" s="98"/>
      <c r="I23" s="98"/>
      <c r="J23" s="228"/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X23" s="100">
        <v>0</v>
      </c>
      <c r="Y23" s="100">
        <v>0</v>
      </c>
      <c r="Z23" s="100">
        <v>0</v>
      </c>
      <c r="AA23" s="100">
        <v>0</v>
      </c>
      <c r="AB23" s="121">
        <v>0</v>
      </c>
      <c r="AC23" s="121">
        <v>0</v>
      </c>
    </row>
    <row r="24" spans="1:29" s="14" customFormat="1" ht="19.5" customHeight="1" thickBot="1" x14ac:dyDescent="0.4">
      <c r="A24" s="1230"/>
      <c r="B24" s="1214"/>
      <c r="C24" s="1235"/>
      <c r="D24" s="1238"/>
      <c r="E24" s="180" t="s">
        <v>40</v>
      </c>
      <c r="F24" s="181"/>
      <c r="G24" s="181"/>
      <c r="H24" s="181"/>
      <c r="I24" s="181"/>
      <c r="J24" s="229"/>
      <c r="K24" s="194">
        <f t="shared" ref="K24:AC24" si="2">K14+K18</f>
        <v>49.997</v>
      </c>
      <c r="L24" s="194">
        <f t="shared" si="2"/>
        <v>74</v>
      </c>
      <c r="M24" s="194">
        <f t="shared" si="2"/>
        <v>0</v>
      </c>
      <c r="N24" s="194">
        <f t="shared" si="2"/>
        <v>16</v>
      </c>
      <c r="O24" s="194">
        <f t="shared" si="2"/>
        <v>5</v>
      </c>
      <c r="P24" s="807">
        <f t="shared" si="2"/>
        <v>2.5</v>
      </c>
      <c r="Q24" s="194">
        <f t="shared" si="2"/>
        <v>21</v>
      </c>
      <c r="R24" s="194">
        <f t="shared" si="2"/>
        <v>0</v>
      </c>
      <c r="S24" s="194">
        <f t="shared" si="2"/>
        <v>0</v>
      </c>
      <c r="T24" s="194">
        <f t="shared" si="2"/>
        <v>0</v>
      </c>
      <c r="U24" s="194">
        <f t="shared" si="2"/>
        <v>6</v>
      </c>
      <c r="V24" s="194">
        <f t="shared" si="2"/>
        <v>0</v>
      </c>
      <c r="W24" s="194">
        <f t="shared" si="2"/>
        <v>0</v>
      </c>
      <c r="X24" s="194">
        <f t="shared" si="2"/>
        <v>0</v>
      </c>
      <c r="Y24" s="194">
        <f t="shared" si="2"/>
        <v>0</v>
      </c>
      <c r="Z24" s="194">
        <f t="shared" si="2"/>
        <v>0</v>
      </c>
      <c r="AA24" s="194">
        <f t="shared" si="2"/>
        <v>0</v>
      </c>
      <c r="AB24" s="198">
        <f t="shared" si="2"/>
        <v>0</v>
      </c>
      <c r="AC24" s="536">
        <f t="shared" si="2"/>
        <v>174.49700000000001</v>
      </c>
    </row>
    <row r="25" spans="1:29" s="61" customFormat="1" ht="13.9" x14ac:dyDescent="0.4">
      <c r="A25" s="1240" t="s">
        <v>329</v>
      </c>
      <c r="B25" s="1240"/>
      <c r="C25" s="1240"/>
      <c r="D25" s="1240"/>
      <c r="E25" s="1240"/>
      <c r="F25" s="1240"/>
      <c r="G25" s="1240"/>
      <c r="H25" s="1240"/>
      <c r="I25" s="1240"/>
      <c r="J25" s="1240"/>
      <c r="K25" s="1240"/>
      <c r="L25" s="1240"/>
      <c r="M25" s="1240"/>
      <c r="N25" s="1240"/>
      <c r="O25" s="1240"/>
      <c r="P25" s="1240"/>
      <c r="Q25" s="1240"/>
      <c r="R25" s="1240"/>
      <c r="S25" s="1240"/>
      <c r="T25" s="1240"/>
      <c r="U25" s="1240"/>
      <c r="V25" s="1240"/>
      <c r="W25" s="1240"/>
      <c r="X25" s="1240"/>
      <c r="Y25" s="1240"/>
      <c r="Z25" s="1240"/>
      <c r="AA25" s="1240"/>
      <c r="AB25" s="1240"/>
      <c r="AC25" s="1240"/>
    </row>
    <row r="26" spans="1:29" s="61" customFormat="1" ht="13.9" x14ac:dyDescent="0.4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184" t="s">
        <v>353</v>
      </c>
      <c r="P26" s="1184"/>
      <c r="Q26" s="1184"/>
      <c r="R26" s="1184"/>
      <c r="S26" s="1184"/>
      <c r="T26" s="1184"/>
      <c r="U26" s="1184"/>
      <c r="V26" s="1184"/>
      <c r="W26" s="1184"/>
      <c r="X26" s="1184"/>
      <c r="Y26" s="1184"/>
      <c r="Z26" s="1184"/>
      <c r="AA26" s="1184"/>
      <c r="AB26" s="1184"/>
      <c r="AC26" s="1184"/>
    </row>
    <row r="27" spans="1:29" s="61" customFormat="1" ht="13.9" x14ac:dyDescent="0.4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 t="s">
        <v>76</v>
      </c>
      <c r="M27" s="101"/>
      <c r="N27" s="101"/>
      <c r="O27" s="101"/>
      <c r="P27" s="101"/>
      <c r="Q27" s="101"/>
      <c r="R27" s="230"/>
      <c r="S27" s="230"/>
      <c r="T27" s="230"/>
      <c r="U27" s="230"/>
      <c r="V27" s="230"/>
      <c r="W27" s="3" t="s">
        <v>2</v>
      </c>
      <c r="X27" s="3"/>
      <c r="Y27" s="3"/>
      <c r="Z27" s="230"/>
      <c r="AA27" s="230"/>
      <c r="AB27" s="230"/>
      <c r="AC27" s="101"/>
    </row>
    <row r="28" spans="1:29" s="61" customFormat="1" ht="13.9" x14ac:dyDescent="0.4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2"/>
      <c r="S28" s="2"/>
      <c r="T28" s="1220" t="s">
        <v>5</v>
      </c>
      <c r="U28" s="1220"/>
      <c r="V28" s="1220"/>
      <c r="W28" s="1220"/>
      <c r="X28" s="1220"/>
      <c r="Y28" s="1220"/>
      <c r="Z28" s="1220"/>
      <c r="AA28" s="2"/>
      <c r="AB28" s="2"/>
      <c r="AC28" s="101"/>
    </row>
    <row r="29" spans="1:29" s="61" customFormat="1" ht="13.9" x14ac:dyDescent="0.4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95" t="s">
        <v>56</v>
      </c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101"/>
    </row>
    <row r="30" spans="1:29" s="61" customFormat="1" ht="13.9" x14ac:dyDescent="0.4">
      <c r="A30" s="101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65"/>
      <c r="S30" s="65"/>
      <c r="T30" s="65"/>
      <c r="U30" s="65"/>
      <c r="V30" s="1241" t="s">
        <v>2</v>
      </c>
      <c r="W30" s="1241"/>
      <c r="X30" s="1241"/>
      <c r="Y30" s="1241"/>
      <c r="Z30" s="65"/>
      <c r="AA30" s="65"/>
      <c r="AB30" s="65"/>
      <c r="AC30" s="101"/>
    </row>
    <row r="31" spans="1:29" s="61" customFormat="1" ht="13.9" x14ac:dyDescent="0.4">
      <c r="R31" s="208"/>
      <c r="S31" s="211"/>
      <c r="T31" s="211"/>
      <c r="U31" s="1220" t="s">
        <v>64</v>
      </c>
      <c r="V31" s="1220"/>
      <c r="W31" s="1220"/>
      <c r="X31" s="1220"/>
      <c r="Y31" s="1220"/>
      <c r="Z31" s="1220"/>
      <c r="AA31" s="3"/>
      <c r="AB31" s="208"/>
    </row>
    <row r="32" spans="1:29" s="14" customFormat="1" ht="6.75" customHeight="1" thickBot="1" x14ac:dyDescent="0.4">
      <c r="A32" s="207"/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07"/>
      <c r="P32" s="207"/>
      <c r="Q32" s="207"/>
      <c r="R32" s="207"/>
      <c r="S32" s="207"/>
      <c r="T32" s="207"/>
      <c r="U32" s="207"/>
      <c r="V32" s="207"/>
      <c r="W32" s="207"/>
      <c r="X32" s="207"/>
      <c r="Y32" s="207"/>
      <c r="Z32" s="207"/>
      <c r="AA32" s="207"/>
      <c r="AB32" s="207"/>
      <c r="AC32" s="207"/>
    </row>
    <row r="33" spans="1:33" ht="14.25" customHeight="1" x14ac:dyDescent="0.45">
      <c r="A33" s="1188" t="s">
        <v>9</v>
      </c>
      <c r="B33" s="1190" t="s">
        <v>10</v>
      </c>
      <c r="C33" s="1190" t="s">
        <v>11</v>
      </c>
      <c r="D33" s="1192" t="s">
        <v>12</v>
      </c>
      <c r="E33" s="1194" t="s">
        <v>8</v>
      </c>
      <c r="F33" s="1196" t="s">
        <v>0</v>
      </c>
      <c r="G33" s="1198" t="s">
        <v>3</v>
      </c>
      <c r="H33" s="1200" t="s">
        <v>13</v>
      </c>
      <c r="I33" s="1196" t="s">
        <v>1</v>
      </c>
      <c r="J33" s="1202" t="s">
        <v>14</v>
      </c>
      <c r="K33" s="1204" t="s">
        <v>15</v>
      </c>
      <c r="L33" s="1205"/>
      <c r="M33" s="1205"/>
      <c r="N33" s="1205"/>
      <c r="O33" s="1205"/>
      <c r="P33" s="1205"/>
      <c r="Q33" s="1205"/>
      <c r="R33" s="1205"/>
      <c r="S33" s="1205"/>
      <c r="T33" s="1205"/>
      <c r="U33" s="1205"/>
      <c r="V33" s="1205"/>
      <c r="W33" s="1205"/>
      <c r="X33" s="1205"/>
      <c r="Y33" s="1205"/>
      <c r="Z33" s="1205"/>
      <c r="AA33" s="1205"/>
      <c r="AB33" s="1205"/>
      <c r="AC33" s="1218" t="s">
        <v>16</v>
      </c>
      <c r="AD33" s="9"/>
      <c r="AE33" s="9"/>
      <c r="AF33" s="9"/>
    </row>
    <row r="34" spans="1:33" s="12" customFormat="1" ht="116.25" customHeight="1" thickBot="1" x14ac:dyDescent="0.35">
      <c r="A34" s="1189"/>
      <c r="B34" s="1191"/>
      <c r="C34" s="1191"/>
      <c r="D34" s="1193"/>
      <c r="E34" s="1195"/>
      <c r="F34" s="1197"/>
      <c r="G34" s="1199"/>
      <c r="H34" s="1201"/>
      <c r="I34" s="1197"/>
      <c r="J34" s="1203"/>
      <c r="K34" s="161" t="s">
        <v>17</v>
      </c>
      <c r="L34" s="160" t="s">
        <v>18</v>
      </c>
      <c r="M34" s="160" t="s">
        <v>19</v>
      </c>
      <c r="N34" s="160" t="s">
        <v>20</v>
      </c>
      <c r="O34" s="160" t="s">
        <v>21</v>
      </c>
      <c r="P34" s="160" t="s">
        <v>22</v>
      </c>
      <c r="Q34" s="160" t="s">
        <v>88</v>
      </c>
      <c r="R34" s="160" t="s">
        <v>63</v>
      </c>
      <c r="S34" s="160" t="s">
        <v>23</v>
      </c>
      <c r="T34" s="160" t="s">
        <v>24</v>
      </c>
      <c r="U34" s="160" t="s">
        <v>25</v>
      </c>
      <c r="V34" s="160" t="s">
        <v>26</v>
      </c>
      <c r="W34" s="160" t="s">
        <v>27</v>
      </c>
      <c r="X34" s="160" t="s">
        <v>28</v>
      </c>
      <c r="Y34" s="160" t="s">
        <v>29</v>
      </c>
      <c r="Z34" s="160" t="s">
        <v>30</v>
      </c>
      <c r="AA34" s="160" t="s">
        <v>31</v>
      </c>
      <c r="AB34" s="160" t="s">
        <v>32</v>
      </c>
      <c r="AC34" s="1219"/>
    </row>
    <row r="35" spans="1:33" s="14" customFormat="1" ht="13.5" customHeight="1" x14ac:dyDescent="0.35">
      <c r="A35" s="1242" t="s">
        <v>4</v>
      </c>
      <c r="B35" s="1239"/>
      <c r="C35" s="1239"/>
      <c r="D35" s="1239"/>
      <c r="E35" s="1239"/>
      <c r="F35" s="1239"/>
      <c r="G35" s="1239"/>
      <c r="H35" s="1239"/>
      <c r="I35" s="1239"/>
      <c r="J35" s="1239"/>
      <c r="K35" s="1239"/>
      <c r="L35" s="1239"/>
      <c r="M35" s="1239"/>
      <c r="N35" s="1239"/>
      <c r="O35" s="1239"/>
      <c r="P35" s="1239"/>
      <c r="Q35" s="1239"/>
      <c r="R35" s="1239"/>
      <c r="S35" s="1239"/>
      <c r="T35" s="1239"/>
      <c r="U35" s="1239"/>
      <c r="V35" s="1239"/>
      <c r="W35" s="1239"/>
      <c r="X35" s="1239"/>
      <c r="Y35" s="1239"/>
      <c r="Z35" s="1239"/>
      <c r="AA35" s="1239"/>
      <c r="AB35" s="1239"/>
      <c r="AC35" s="1243"/>
    </row>
    <row r="36" spans="1:33" s="14" customFormat="1" ht="29.25" customHeight="1" x14ac:dyDescent="0.4">
      <c r="A36" s="1225">
        <v>14</v>
      </c>
      <c r="B36" s="1226" t="s">
        <v>84</v>
      </c>
      <c r="C36" s="1226" t="s">
        <v>74</v>
      </c>
      <c r="D36" s="1365">
        <v>0.75</v>
      </c>
      <c r="E36" s="816" t="s">
        <v>173</v>
      </c>
      <c r="F36" s="299" t="s">
        <v>94</v>
      </c>
      <c r="G36" s="299" t="s">
        <v>96</v>
      </c>
      <c r="H36" s="144" t="s">
        <v>222</v>
      </c>
      <c r="I36" s="299">
        <v>1</v>
      </c>
      <c r="J36" s="145"/>
      <c r="K36" s="543">
        <v>16</v>
      </c>
      <c r="L36" s="543">
        <v>24</v>
      </c>
      <c r="M36" s="543"/>
      <c r="N36" s="543"/>
      <c r="O36" s="543"/>
      <c r="P36" s="543"/>
      <c r="Q36" s="543"/>
      <c r="R36" s="543"/>
      <c r="S36" s="543"/>
      <c r="T36" s="543"/>
      <c r="U36" s="543">
        <v>1</v>
      </c>
      <c r="V36" s="543"/>
      <c r="W36" s="543"/>
      <c r="X36" s="543"/>
      <c r="Y36" s="157"/>
      <c r="Z36" s="157"/>
      <c r="AA36" s="157"/>
      <c r="AB36" s="159"/>
      <c r="AC36" s="83">
        <f>SUM(K36:AB36)</f>
        <v>41</v>
      </c>
      <c r="AG36" s="156"/>
    </row>
    <row r="37" spans="1:33" s="14" customFormat="1" ht="21" customHeight="1" x14ac:dyDescent="0.4">
      <c r="A37" s="1210"/>
      <c r="B37" s="1213"/>
      <c r="C37" s="1213"/>
      <c r="D37" s="1366"/>
      <c r="E37" s="816" t="s">
        <v>143</v>
      </c>
      <c r="F37" s="299" t="s">
        <v>94</v>
      </c>
      <c r="G37" s="299" t="s">
        <v>108</v>
      </c>
      <c r="H37" s="144" t="s">
        <v>132</v>
      </c>
      <c r="I37" s="299">
        <v>2</v>
      </c>
      <c r="J37" s="145">
        <v>7</v>
      </c>
      <c r="K37" s="543">
        <v>16</v>
      </c>
      <c r="L37" s="543">
        <v>16</v>
      </c>
      <c r="M37" s="543"/>
      <c r="N37" s="543">
        <v>2</v>
      </c>
      <c r="O37" s="543">
        <v>1</v>
      </c>
      <c r="P37" s="543"/>
      <c r="Q37" s="543"/>
      <c r="R37" s="543"/>
      <c r="S37" s="543"/>
      <c r="T37" s="543"/>
      <c r="U37" s="543">
        <v>1</v>
      </c>
      <c r="V37" s="543"/>
      <c r="W37" s="543"/>
      <c r="X37" s="543"/>
      <c r="Y37" s="157"/>
      <c r="Z37" s="157"/>
      <c r="AA37" s="157"/>
      <c r="AB37" s="159"/>
      <c r="AC37" s="83">
        <f>SUM(K37:AB37)</f>
        <v>36</v>
      </c>
    </row>
    <row r="38" spans="1:33" s="14" customFormat="1" ht="32.25" customHeight="1" x14ac:dyDescent="0.4">
      <c r="A38" s="1210"/>
      <c r="B38" s="1213"/>
      <c r="C38" s="1213"/>
      <c r="D38" s="1366"/>
      <c r="E38" s="816" t="s">
        <v>254</v>
      </c>
      <c r="F38" s="299" t="s">
        <v>94</v>
      </c>
      <c r="G38" s="299" t="s">
        <v>96</v>
      </c>
      <c r="H38" s="144" t="s">
        <v>133</v>
      </c>
      <c r="I38" s="299">
        <v>2</v>
      </c>
      <c r="J38" s="145">
        <v>7</v>
      </c>
      <c r="K38" s="543">
        <v>24</v>
      </c>
      <c r="L38" s="543">
        <v>20</v>
      </c>
      <c r="M38" s="543"/>
      <c r="N38" s="543">
        <v>2</v>
      </c>
      <c r="O38" s="543">
        <v>1</v>
      </c>
      <c r="P38" s="543"/>
      <c r="Q38" s="543"/>
      <c r="R38" s="543"/>
      <c r="S38" s="543"/>
      <c r="T38" s="543"/>
      <c r="U38" s="543">
        <v>1</v>
      </c>
      <c r="V38" s="543"/>
      <c r="W38" s="543"/>
      <c r="X38" s="543"/>
      <c r="Y38" s="157"/>
      <c r="Z38" s="157"/>
      <c r="AA38" s="157"/>
      <c r="AB38" s="159"/>
      <c r="AC38" s="83">
        <f>SUM(K38:AB38)</f>
        <v>48</v>
      </c>
    </row>
    <row r="39" spans="1:33" s="14" customFormat="1" ht="21.75" customHeight="1" x14ac:dyDescent="0.4">
      <c r="A39" s="1210"/>
      <c r="B39" s="1213"/>
      <c r="C39" s="1213"/>
      <c r="D39" s="1366"/>
      <c r="E39" s="415"/>
      <c r="F39" s="74"/>
      <c r="G39" s="74"/>
      <c r="H39" s="74"/>
      <c r="I39" s="74"/>
      <c r="J39" s="108"/>
      <c r="K39" s="75"/>
      <c r="L39" s="75"/>
      <c r="M39" s="75"/>
      <c r="N39" s="75"/>
      <c r="O39" s="75"/>
      <c r="P39" s="75"/>
      <c r="Q39" s="75"/>
      <c r="R39" s="75"/>
      <c r="S39" s="543"/>
      <c r="T39" s="543"/>
      <c r="U39" s="543"/>
      <c r="V39" s="543"/>
      <c r="W39" s="543"/>
      <c r="X39" s="543"/>
      <c r="Y39" s="157"/>
      <c r="Z39" s="157"/>
      <c r="AA39" s="157"/>
      <c r="AB39" s="159"/>
      <c r="AC39" s="83">
        <f>SUM(K39:AB39)</f>
        <v>0</v>
      </c>
    </row>
    <row r="40" spans="1:33" s="14" customFormat="1" ht="13.5" customHeight="1" thickBot="1" x14ac:dyDescent="0.4">
      <c r="A40" s="1210"/>
      <c r="B40" s="1213"/>
      <c r="C40" s="1213"/>
      <c r="D40" s="1367"/>
      <c r="E40" s="85" t="s">
        <v>41</v>
      </c>
      <c r="F40" s="86"/>
      <c r="G40" s="86"/>
      <c r="H40" s="86"/>
      <c r="I40" s="86"/>
      <c r="J40" s="87"/>
      <c r="K40" s="88">
        <f t="shared" ref="K40:AC40" si="3">SUM(K36:K39)</f>
        <v>56</v>
      </c>
      <c r="L40" s="88">
        <f t="shared" si="3"/>
        <v>60</v>
      </c>
      <c r="M40" s="88">
        <f t="shared" si="3"/>
        <v>0</v>
      </c>
      <c r="N40" s="88">
        <f t="shared" si="3"/>
        <v>4</v>
      </c>
      <c r="O40" s="88">
        <f t="shared" si="3"/>
        <v>2</v>
      </c>
      <c r="P40" s="88">
        <f t="shared" si="3"/>
        <v>0</v>
      </c>
      <c r="Q40" s="88">
        <f t="shared" si="3"/>
        <v>0</v>
      </c>
      <c r="R40" s="88">
        <f t="shared" si="3"/>
        <v>0</v>
      </c>
      <c r="S40" s="88">
        <f t="shared" si="3"/>
        <v>0</v>
      </c>
      <c r="T40" s="88">
        <f t="shared" si="3"/>
        <v>0</v>
      </c>
      <c r="U40" s="88">
        <f t="shared" si="3"/>
        <v>3</v>
      </c>
      <c r="V40" s="88">
        <f t="shared" si="3"/>
        <v>0</v>
      </c>
      <c r="W40" s="88">
        <f t="shared" si="3"/>
        <v>0</v>
      </c>
      <c r="X40" s="88">
        <f t="shared" si="3"/>
        <v>0</v>
      </c>
      <c r="Y40" s="88">
        <f t="shared" si="3"/>
        <v>0</v>
      </c>
      <c r="Z40" s="88">
        <f t="shared" si="3"/>
        <v>0</v>
      </c>
      <c r="AA40" s="88">
        <f t="shared" si="3"/>
        <v>0</v>
      </c>
      <c r="AB40" s="88">
        <f t="shared" si="3"/>
        <v>0</v>
      </c>
      <c r="AC40" s="88">
        <f t="shared" si="3"/>
        <v>125</v>
      </c>
      <c r="AE40" s="156"/>
    </row>
    <row r="41" spans="1:33" s="14" customFormat="1" ht="19.5" customHeight="1" x14ac:dyDescent="0.4">
      <c r="A41" s="1210"/>
      <c r="B41" s="1213"/>
      <c r="C41" s="1213"/>
      <c r="D41" s="1367"/>
      <c r="E41" s="557"/>
      <c r="F41" s="558"/>
      <c r="G41" s="559"/>
      <c r="H41" s="560"/>
      <c r="I41" s="561"/>
      <c r="J41" s="145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49">
        <f>SUM(K41:AB41)</f>
        <v>0</v>
      </c>
    </row>
    <row r="42" spans="1:33" s="14" customFormat="1" ht="19.5" customHeight="1" thickBot="1" x14ac:dyDescent="0.4">
      <c r="A42" s="1210"/>
      <c r="B42" s="1213"/>
      <c r="C42" s="1213"/>
      <c r="D42" s="1367"/>
      <c r="E42" s="85" t="s">
        <v>35</v>
      </c>
      <c r="F42" s="86"/>
      <c r="G42" s="86"/>
      <c r="H42" s="86"/>
      <c r="I42" s="86"/>
      <c r="J42" s="87"/>
      <c r="K42" s="88">
        <f t="shared" ref="K42:AC42" si="4">SUM(K41:K41)</f>
        <v>0</v>
      </c>
      <c r="L42" s="88">
        <f t="shared" si="4"/>
        <v>0</v>
      </c>
      <c r="M42" s="88">
        <f t="shared" si="4"/>
        <v>0</v>
      </c>
      <c r="N42" s="88">
        <f t="shared" si="4"/>
        <v>0</v>
      </c>
      <c r="O42" s="88">
        <f t="shared" si="4"/>
        <v>0</v>
      </c>
      <c r="P42" s="88">
        <f t="shared" si="4"/>
        <v>0</v>
      </c>
      <c r="Q42" s="88">
        <f t="shared" si="4"/>
        <v>0</v>
      </c>
      <c r="R42" s="88">
        <f t="shared" si="4"/>
        <v>0</v>
      </c>
      <c r="S42" s="88">
        <f t="shared" si="4"/>
        <v>0</v>
      </c>
      <c r="T42" s="88">
        <f t="shared" si="4"/>
        <v>0</v>
      </c>
      <c r="U42" s="88">
        <f t="shared" si="4"/>
        <v>0</v>
      </c>
      <c r="V42" s="88">
        <f t="shared" si="4"/>
        <v>0</v>
      </c>
      <c r="W42" s="88">
        <f t="shared" si="4"/>
        <v>0</v>
      </c>
      <c r="X42" s="88">
        <f t="shared" si="4"/>
        <v>0</v>
      </c>
      <c r="Y42" s="88">
        <f t="shared" si="4"/>
        <v>0</v>
      </c>
      <c r="Z42" s="88">
        <f t="shared" si="4"/>
        <v>0</v>
      </c>
      <c r="AA42" s="88">
        <f t="shared" si="4"/>
        <v>0</v>
      </c>
      <c r="AB42" s="88">
        <f t="shared" si="4"/>
        <v>0</v>
      </c>
      <c r="AC42" s="88">
        <f t="shared" si="4"/>
        <v>0</v>
      </c>
    </row>
    <row r="43" spans="1:33" s="14" customFormat="1" ht="13.5" customHeight="1" x14ac:dyDescent="0.35">
      <c r="A43" s="1210"/>
      <c r="B43" s="1213"/>
      <c r="C43" s="1213"/>
      <c r="D43" s="1367"/>
      <c r="E43" s="17"/>
      <c r="F43" s="47"/>
      <c r="G43" s="47"/>
      <c r="H43" s="47"/>
      <c r="I43" s="47"/>
      <c r="J43" s="164"/>
      <c r="K43" s="165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149"/>
    </row>
    <row r="44" spans="1:33" s="14" customFormat="1" ht="13.5" customHeight="1" thickBot="1" x14ac:dyDescent="0.4">
      <c r="A44" s="1210"/>
      <c r="B44" s="1213"/>
      <c r="C44" s="1213"/>
      <c r="D44" s="1367"/>
      <c r="E44" s="166" t="s">
        <v>36</v>
      </c>
      <c r="F44" s="146"/>
      <c r="G44" s="146"/>
      <c r="H44" s="146"/>
      <c r="I44" s="144"/>
      <c r="J44" s="167"/>
      <c r="K44" s="311">
        <v>0</v>
      </c>
      <c r="L44" s="312">
        <v>0</v>
      </c>
      <c r="M44" s="312">
        <v>0</v>
      </c>
      <c r="N44" s="312">
        <v>0</v>
      </c>
      <c r="O44" s="312">
        <v>0</v>
      </c>
      <c r="P44" s="312">
        <v>0</v>
      </c>
      <c r="Q44" s="312">
        <v>0</v>
      </c>
      <c r="R44" s="312">
        <v>0</v>
      </c>
      <c r="S44" s="312">
        <v>0</v>
      </c>
      <c r="T44" s="312">
        <v>0</v>
      </c>
      <c r="U44" s="312">
        <v>0</v>
      </c>
      <c r="V44" s="312">
        <v>0</v>
      </c>
      <c r="W44" s="312">
        <v>0</v>
      </c>
      <c r="X44" s="312">
        <v>0</v>
      </c>
      <c r="Y44" s="312">
        <v>0</v>
      </c>
      <c r="Z44" s="312">
        <v>0</v>
      </c>
      <c r="AA44" s="312">
        <v>0</v>
      </c>
      <c r="AB44" s="313">
        <v>0</v>
      </c>
      <c r="AC44" s="163">
        <v>0</v>
      </c>
    </row>
    <row r="45" spans="1:33" s="14" customFormat="1" ht="13.5" customHeight="1" x14ac:dyDescent="0.35">
      <c r="A45" s="1210"/>
      <c r="B45" s="1213"/>
      <c r="C45" s="1213"/>
      <c r="D45" s="1367"/>
      <c r="E45" s="222" t="s">
        <v>34</v>
      </c>
      <c r="F45" s="45"/>
      <c r="G45" s="45" t="s">
        <v>37</v>
      </c>
      <c r="H45" s="45"/>
      <c r="I45" s="45"/>
      <c r="J45" s="46"/>
      <c r="K45" s="303">
        <v>0</v>
      </c>
      <c r="L45" s="304">
        <v>0</v>
      </c>
      <c r="M45" s="304">
        <v>0</v>
      </c>
      <c r="N45" s="304">
        <v>0</v>
      </c>
      <c r="O45" s="304">
        <v>0</v>
      </c>
      <c r="P45" s="304">
        <v>0</v>
      </c>
      <c r="Q45" s="304">
        <v>0</v>
      </c>
      <c r="R45" s="304">
        <v>0</v>
      </c>
      <c r="S45" s="304">
        <v>0</v>
      </c>
      <c r="T45" s="304">
        <v>0</v>
      </c>
      <c r="U45" s="304">
        <v>0</v>
      </c>
      <c r="V45" s="304">
        <v>0</v>
      </c>
      <c r="W45" s="304">
        <v>0</v>
      </c>
      <c r="X45" s="304">
        <v>0</v>
      </c>
      <c r="Y45" s="304">
        <v>0</v>
      </c>
      <c r="Z45" s="304">
        <v>0</v>
      </c>
      <c r="AA45" s="304">
        <v>0</v>
      </c>
      <c r="AB45" s="305">
        <v>0</v>
      </c>
      <c r="AC45" s="195">
        <v>0</v>
      </c>
    </row>
    <row r="46" spans="1:33" s="14" customFormat="1" ht="13.5" customHeight="1" x14ac:dyDescent="0.35">
      <c r="A46" s="1210"/>
      <c r="B46" s="1213"/>
      <c r="C46" s="1213"/>
      <c r="D46" s="1367"/>
      <c r="E46" s="226" t="s">
        <v>38</v>
      </c>
      <c r="F46" s="144"/>
      <c r="G46" s="144"/>
      <c r="H46" s="144"/>
      <c r="I46" s="144"/>
      <c r="J46" s="175"/>
      <c r="K46" s="306">
        <v>0</v>
      </c>
      <c r="L46" s="307">
        <v>0</v>
      </c>
      <c r="M46" s="307">
        <v>0</v>
      </c>
      <c r="N46" s="307">
        <v>0</v>
      </c>
      <c r="O46" s="307">
        <v>0</v>
      </c>
      <c r="P46" s="307">
        <v>0</v>
      </c>
      <c r="Q46" s="307">
        <v>0</v>
      </c>
      <c r="R46" s="307">
        <v>0</v>
      </c>
      <c r="S46" s="307">
        <v>0</v>
      </c>
      <c r="T46" s="307">
        <v>0</v>
      </c>
      <c r="U46" s="307">
        <v>0</v>
      </c>
      <c r="V46" s="307">
        <v>0</v>
      </c>
      <c r="W46" s="307">
        <v>0</v>
      </c>
      <c r="X46" s="307">
        <v>0</v>
      </c>
      <c r="Y46" s="307">
        <v>0</v>
      </c>
      <c r="Z46" s="307">
        <v>0</v>
      </c>
      <c r="AA46" s="307">
        <v>0</v>
      </c>
      <c r="AB46" s="308">
        <v>0</v>
      </c>
      <c r="AC46" s="196">
        <v>0</v>
      </c>
    </row>
    <row r="47" spans="1:33" s="14" customFormat="1" ht="13.5" customHeight="1" x14ac:dyDescent="0.35">
      <c r="A47" s="1210"/>
      <c r="B47" s="1213"/>
      <c r="C47" s="1213"/>
      <c r="D47" s="1367"/>
      <c r="E47" s="226" t="s">
        <v>42</v>
      </c>
      <c r="F47" s="144"/>
      <c r="G47" s="144"/>
      <c r="H47" s="144"/>
      <c r="I47" s="144"/>
      <c r="J47" s="175"/>
      <c r="K47" s="306">
        <v>0</v>
      </c>
      <c r="L47" s="307">
        <v>0</v>
      </c>
      <c r="M47" s="307">
        <v>0</v>
      </c>
      <c r="N47" s="307">
        <v>0</v>
      </c>
      <c r="O47" s="307">
        <v>0</v>
      </c>
      <c r="P47" s="307">
        <v>0</v>
      </c>
      <c r="Q47" s="307">
        <v>0</v>
      </c>
      <c r="R47" s="307">
        <v>0</v>
      </c>
      <c r="S47" s="307">
        <v>0</v>
      </c>
      <c r="T47" s="307">
        <v>0</v>
      </c>
      <c r="U47" s="307">
        <v>0</v>
      </c>
      <c r="V47" s="307">
        <v>0</v>
      </c>
      <c r="W47" s="307">
        <v>0</v>
      </c>
      <c r="X47" s="307">
        <v>0</v>
      </c>
      <c r="Y47" s="307">
        <v>0</v>
      </c>
      <c r="Z47" s="307">
        <v>0</v>
      </c>
      <c r="AA47" s="307">
        <v>0</v>
      </c>
      <c r="AB47" s="308">
        <v>0</v>
      </c>
      <c r="AC47" s="196">
        <v>0</v>
      </c>
    </row>
    <row r="48" spans="1:33" s="14" customFormat="1" ht="13.5" customHeight="1" thickBot="1" x14ac:dyDescent="0.4">
      <c r="A48" s="1210"/>
      <c r="B48" s="1213"/>
      <c r="C48" s="1213"/>
      <c r="D48" s="1367"/>
      <c r="E48" s="97" t="s">
        <v>39</v>
      </c>
      <c r="F48" s="98"/>
      <c r="G48" s="98"/>
      <c r="H48" s="98"/>
      <c r="I48" s="98"/>
      <c r="J48" s="99"/>
      <c r="K48" s="306">
        <v>0</v>
      </c>
      <c r="L48" s="307">
        <v>0</v>
      </c>
      <c r="M48" s="307">
        <v>0</v>
      </c>
      <c r="N48" s="307">
        <v>0</v>
      </c>
      <c r="O48" s="307">
        <v>0</v>
      </c>
      <c r="P48" s="307">
        <v>0</v>
      </c>
      <c r="Q48" s="307">
        <v>0</v>
      </c>
      <c r="R48" s="307">
        <v>0</v>
      </c>
      <c r="S48" s="307">
        <v>0</v>
      </c>
      <c r="T48" s="307">
        <v>0</v>
      </c>
      <c r="U48" s="307">
        <v>0</v>
      </c>
      <c r="V48" s="307">
        <v>0</v>
      </c>
      <c r="W48" s="307">
        <v>0</v>
      </c>
      <c r="X48" s="307">
        <v>0</v>
      </c>
      <c r="Y48" s="307">
        <v>0</v>
      </c>
      <c r="Z48" s="307">
        <v>0</v>
      </c>
      <c r="AA48" s="307">
        <v>0</v>
      </c>
      <c r="AB48" s="308">
        <v>0</v>
      </c>
      <c r="AC48" s="196">
        <v>0</v>
      </c>
    </row>
    <row r="49" spans="1:33" s="14" customFormat="1" ht="13.5" customHeight="1" thickBot="1" x14ac:dyDescent="0.4">
      <c r="A49" s="1210"/>
      <c r="B49" s="1213"/>
      <c r="C49" s="1213"/>
      <c r="D49" s="1367"/>
      <c r="E49" s="180" t="s">
        <v>43</v>
      </c>
      <c r="F49" s="181"/>
      <c r="G49" s="181"/>
      <c r="H49" s="181"/>
      <c r="I49" s="181"/>
      <c r="J49" s="182"/>
      <c r="K49" s="183">
        <f t="shared" ref="K49:AC49" si="5">K40+K42</f>
        <v>56</v>
      </c>
      <c r="L49" s="233">
        <f t="shared" si="5"/>
        <v>60</v>
      </c>
      <c r="M49" s="233">
        <f t="shared" si="5"/>
        <v>0</v>
      </c>
      <c r="N49" s="233">
        <f t="shared" si="5"/>
        <v>4</v>
      </c>
      <c r="O49" s="233">
        <f t="shared" si="5"/>
        <v>2</v>
      </c>
      <c r="P49" s="233">
        <f t="shared" si="5"/>
        <v>0</v>
      </c>
      <c r="Q49" s="233">
        <f t="shared" si="5"/>
        <v>0</v>
      </c>
      <c r="R49" s="233">
        <f t="shared" si="5"/>
        <v>0</v>
      </c>
      <c r="S49" s="233">
        <f t="shared" si="5"/>
        <v>0</v>
      </c>
      <c r="T49" s="233">
        <f t="shared" si="5"/>
        <v>0</v>
      </c>
      <c r="U49" s="233">
        <f t="shared" si="5"/>
        <v>3</v>
      </c>
      <c r="V49" s="233">
        <f t="shared" si="5"/>
        <v>0</v>
      </c>
      <c r="W49" s="233">
        <f t="shared" si="5"/>
        <v>0</v>
      </c>
      <c r="X49" s="233">
        <f t="shared" si="5"/>
        <v>0</v>
      </c>
      <c r="Y49" s="233">
        <f t="shared" si="5"/>
        <v>0</v>
      </c>
      <c r="Z49" s="233">
        <f t="shared" si="5"/>
        <v>0</v>
      </c>
      <c r="AA49" s="233">
        <f t="shared" si="5"/>
        <v>0</v>
      </c>
      <c r="AB49" s="234">
        <f t="shared" si="5"/>
        <v>0</v>
      </c>
      <c r="AC49" s="203">
        <f t="shared" si="5"/>
        <v>125</v>
      </c>
    </row>
    <row r="50" spans="1:33" s="14" customFormat="1" ht="13.5" customHeight="1" thickBot="1" x14ac:dyDescent="0.4">
      <c r="A50" s="1210"/>
      <c r="B50" s="1213"/>
      <c r="C50" s="1213"/>
      <c r="D50" s="1367"/>
      <c r="E50" s="184"/>
      <c r="F50" s="185"/>
      <c r="G50" s="185"/>
      <c r="H50" s="185"/>
      <c r="I50" s="185"/>
      <c r="J50" s="186"/>
      <c r="K50" s="187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9"/>
    </row>
    <row r="51" spans="1:33" s="14" customFormat="1" ht="19.5" customHeight="1" thickBot="1" x14ac:dyDescent="0.4">
      <c r="A51" s="1211"/>
      <c r="B51" s="1214"/>
      <c r="C51" s="1214"/>
      <c r="D51" s="1368"/>
      <c r="E51" s="190" t="s">
        <v>44</v>
      </c>
      <c r="F51" s="191"/>
      <c r="G51" s="191"/>
      <c r="H51" s="191"/>
      <c r="I51" s="192"/>
      <c r="J51" s="193"/>
      <c r="K51" s="194">
        <f t="shared" ref="K51:AC51" si="6">K24+K49</f>
        <v>105.997</v>
      </c>
      <c r="L51" s="194">
        <f t="shared" si="6"/>
        <v>134</v>
      </c>
      <c r="M51" s="194">
        <f t="shared" si="6"/>
        <v>0</v>
      </c>
      <c r="N51" s="194">
        <f t="shared" si="6"/>
        <v>20</v>
      </c>
      <c r="O51" s="194">
        <f t="shared" si="6"/>
        <v>7</v>
      </c>
      <c r="P51" s="194">
        <f t="shared" si="6"/>
        <v>2.5</v>
      </c>
      <c r="Q51" s="194">
        <f t="shared" si="6"/>
        <v>21</v>
      </c>
      <c r="R51" s="194">
        <f t="shared" si="6"/>
        <v>0</v>
      </c>
      <c r="S51" s="194">
        <f t="shared" si="6"/>
        <v>0</v>
      </c>
      <c r="T51" s="194">
        <f t="shared" si="6"/>
        <v>0</v>
      </c>
      <c r="U51" s="194">
        <f t="shared" si="6"/>
        <v>9</v>
      </c>
      <c r="V51" s="194">
        <f t="shared" si="6"/>
        <v>0</v>
      </c>
      <c r="W51" s="194">
        <f t="shared" si="6"/>
        <v>0</v>
      </c>
      <c r="X51" s="194">
        <f t="shared" si="6"/>
        <v>0</v>
      </c>
      <c r="Y51" s="194">
        <f t="shared" si="6"/>
        <v>0</v>
      </c>
      <c r="Z51" s="194">
        <f t="shared" si="6"/>
        <v>0</v>
      </c>
      <c r="AA51" s="194">
        <f t="shared" si="6"/>
        <v>0</v>
      </c>
      <c r="AB51" s="252">
        <f t="shared" si="6"/>
        <v>0</v>
      </c>
      <c r="AC51" s="537">
        <f t="shared" si="6"/>
        <v>299.49700000000001</v>
      </c>
      <c r="AD51" s="156"/>
      <c r="AE51" s="156"/>
      <c r="AF51" s="156"/>
      <c r="AG51" s="156"/>
    </row>
    <row r="53" spans="1:33" s="61" customFormat="1" ht="13.9" x14ac:dyDescent="0.4">
      <c r="A53" s="1240" t="s">
        <v>329</v>
      </c>
      <c r="B53" s="1240"/>
      <c r="C53" s="1240"/>
      <c r="D53" s="1240"/>
      <c r="E53" s="1240"/>
      <c r="F53" s="1240"/>
      <c r="G53" s="1240"/>
      <c r="H53" s="1240"/>
      <c r="I53" s="1240"/>
      <c r="J53" s="1240"/>
      <c r="K53" s="1240"/>
      <c r="L53" s="1240"/>
      <c r="M53" s="1240"/>
      <c r="N53" s="1240"/>
      <c r="O53" s="1240"/>
      <c r="P53" s="1240"/>
      <c r="Q53" s="1240"/>
      <c r="R53" s="1240"/>
      <c r="S53" s="1240"/>
      <c r="T53" s="1240"/>
      <c r="U53" s="1240"/>
      <c r="V53" s="1240"/>
      <c r="W53" s="1240"/>
      <c r="X53" s="1240"/>
      <c r="Y53" s="1240"/>
      <c r="Z53" s="1240"/>
      <c r="AA53" s="1240"/>
      <c r="AB53" s="1240"/>
      <c r="AC53" s="1240"/>
    </row>
    <row r="54" spans="1:33" s="61" customFormat="1" ht="13.9" x14ac:dyDescent="0.4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221" t="s">
        <v>353</v>
      </c>
      <c r="R54" s="1221"/>
      <c r="S54" s="1221"/>
      <c r="T54" s="1221"/>
      <c r="U54" s="1221"/>
      <c r="V54" s="1221"/>
      <c r="W54" s="1221"/>
      <c r="X54" s="1221"/>
      <c r="Y54" s="1221"/>
      <c r="Z54" s="1221"/>
      <c r="AA54" s="1221"/>
      <c r="AB54" s="1221"/>
      <c r="AC54" s="1221"/>
    </row>
    <row r="55" spans="1:33" s="61" customFormat="1" ht="13.9" x14ac:dyDescent="0.4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230"/>
      <c r="S55" s="230"/>
      <c r="T55" s="230"/>
      <c r="U55" s="230"/>
      <c r="V55" s="230"/>
      <c r="W55" s="3" t="s">
        <v>2</v>
      </c>
      <c r="X55" s="3"/>
      <c r="Y55" s="3"/>
      <c r="Z55" s="230"/>
      <c r="AA55" s="230"/>
      <c r="AB55" s="230"/>
      <c r="AC55" s="101"/>
    </row>
    <row r="56" spans="1:33" s="61" customFormat="1" ht="13.9" x14ac:dyDescent="0.4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2"/>
      <c r="S56" s="2"/>
      <c r="T56" s="1220" t="s">
        <v>5</v>
      </c>
      <c r="U56" s="1220"/>
      <c r="V56" s="1220"/>
      <c r="W56" s="1220"/>
      <c r="X56" s="1220"/>
      <c r="Y56" s="1220"/>
      <c r="Z56" s="1220"/>
      <c r="AA56" s="2"/>
      <c r="AB56" s="2"/>
      <c r="AC56" s="101"/>
    </row>
    <row r="57" spans="1:33" s="61" customFormat="1" ht="13.9" x14ac:dyDescent="0.4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95" t="s">
        <v>58</v>
      </c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</row>
    <row r="58" spans="1:33" s="61" customFormat="1" ht="13.9" x14ac:dyDescent="0.4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65"/>
      <c r="S58" s="65"/>
      <c r="T58" s="65"/>
      <c r="U58" s="65"/>
      <c r="V58" s="1241" t="s">
        <v>2</v>
      </c>
      <c r="W58" s="1241"/>
      <c r="X58" s="1241"/>
      <c r="Y58" s="1241"/>
      <c r="Z58" s="65"/>
      <c r="AA58" s="65"/>
      <c r="AB58" s="65"/>
      <c r="AC58" s="101"/>
    </row>
    <row r="59" spans="1:33" s="61" customFormat="1" ht="13.9" x14ac:dyDescent="0.4">
      <c r="R59" s="208"/>
      <c r="S59" s="211"/>
      <c r="T59" s="211"/>
      <c r="U59" s="61" t="s">
        <v>5</v>
      </c>
      <c r="AA59" s="3"/>
      <c r="AB59" s="208"/>
    </row>
    <row r="60" spans="1:33" x14ac:dyDescent="0.35">
      <c r="K60" s="151">
        <f t="shared" ref="K60:AC60" si="7">K14+K40</f>
        <v>91.997</v>
      </c>
      <c r="L60" s="151">
        <f t="shared" si="7"/>
        <v>124</v>
      </c>
      <c r="M60" s="151">
        <f t="shared" si="7"/>
        <v>0</v>
      </c>
      <c r="N60" s="151">
        <f t="shared" si="7"/>
        <v>20</v>
      </c>
      <c r="O60" s="151">
        <f t="shared" si="7"/>
        <v>7</v>
      </c>
      <c r="P60" s="151">
        <f t="shared" si="7"/>
        <v>0</v>
      </c>
      <c r="Q60" s="151">
        <f t="shared" si="7"/>
        <v>21</v>
      </c>
      <c r="R60" s="151">
        <f t="shared" si="7"/>
        <v>0</v>
      </c>
      <c r="S60" s="151">
        <f t="shared" si="7"/>
        <v>0</v>
      </c>
      <c r="T60" s="151">
        <f t="shared" si="7"/>
        <v>0</v>
      </c>
      <c r="U60" s="151">
        <f t="shared" si="7"/>
        <v>9</v>
      </c>
      <c r="V60" s="151">
        <f t="shared" si="7"/>
        <v>0</v>
      </c>
      <c r="W60" s="151">
        <f t="shared" si="7"/>
        <v>0</v>
      </c>
      <c r="X60" s="151">
        <f t="shared" si="7"/>
        <v>0</v>
      </c>
      <c r="Y60" s="151">
        <f t="shared" si="7"/>
        <v>0</v>
      </c>
      <c r="Z60" s="151">
        <f t="shared" si="7"/>
        <v>0</v>
      </c>
      <c r="AA60" s="151">
        <f t="shared" si="7"/>
        <v>0</v>
      </c>
      <c r="AB60" s="151">
        <f t="shared" si="7"/>
        <v>0</v>
      </c>
      <c r="AC60" s="151">
        <f t="shared" si="7"/>
        <v>272.99700000000001</v>
      </c>
    </row>
    <row r="61" spans="1:33" x14ac:dyDescent="0.35">
      <c r="K61" s="151">
        <f t="shared" ref="K61:AC61" si="8">K18+K42</f>
        <v>14</v>
      </c>
      <c r="L61" s="151">
        <f t="shared" si="8"/>
        <v>10</v>
      </c>
      <c r="M61" s="151">
        <f t="shared" si="8"/>
        <v>0</v>
      </c>
      <c r="N61" s="151">
        <f t="shared" si="8"/>
        <v>0</v>
      </c>
      <c r="O61" s="151">
        <f t="shared" si="8"/>
        <v>0</v>
      </c>
      <c r="P61" s="151">
        <f t="shared" si="8"/>
        <v>2.5</v>
      </c>
      <c r="Q61" s="151">
        <f t="shared" si="8"/>
        <v>0</v>
      </c>
      <c r="R61" s="151">
        <f t="shared" si="8"/>
        <v>0</v>
      </c>
      <c r="S61" s="151">
        <f t="shared" si="8"/>
        <v>0</v>
      </c>
      <c r="T61" s="151">
        <f t="shared" si="8"/>
        <v>0</v>
      </c>
      <c r="U61" s="151">
        <f t="shared" si="8"/>
        <v>0</v>
      </c>
      <c r="V61" s="151">
        <f t="shared" si="8"/>
        <v>0</v>
      </c>
      <c r="W61" s="151">
        <f t="shared" si="8"/>
        <v>0</v>
      </c>
      <c r="X61" s="151">
        <f t="shared" si="8"/>
        <v>0</v>
      </c>
      <c r="Y61" s="151">
        <f t="shared" si="8"/>
        <v>0</v>
      </c>
      <c r="Z61" s="151">
        <f t="shared" si="8"/>
        <v>0</v>
      </c>
      <c r="AA61" s="151">
        <f t="shared" si="8"/>
        <v>0</v>
      </c>
      <c r="AB61" s="151">
        <f t="shared" si="8"/>
        <v>0</v>
      </c>
      <c r="AC61" s="151">
        <f t="shared" si="8"/>
        <v>26.5</v>
      </c>
    </row>
    <row r="62" spans="1:33" x14ac:dyDescent="0.35">
      <c r="AC62" s="151"/>
    </row>
  </sheetData>
  <mergeCells count="46"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O26:AC26"/>
    <mergeCell ref="H6:H7"/>
    <mergeCell ref="I6:I7"/>
    <mergeCell ref="J6:J7"/>
    <mergeCell ref="K6:AB6"/>
    <mergeCell ref="AC6:AC7"/>
    <mergeCell ref="A8:AC8"/>
    <mergeCell ref="A9:A24"/>
    <mergeCell ref="B9:B24"/>
    <mergeCell ref="C9:C24"/>
    <mergeCell ref="D9:D24"/>
    <mergeCell ref="A25:AC25"/>
    <mergeCell ref="A35:AC35"/>
    <mergeCell ref="T28:Z28"/>
    <mergeCell ref="V30:Y30"/>
    <mergeCell ref="U31:Z31"/>
    <mergeCell ref="A33:A34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K33:AB33"/>
    <mergeCell ref="AC33:AC34"/>
    <mergeCell ref="T56:Z56"/>
    <mergeCell ref="V58:Y58"/>
    <mergeCell ref="A36:A51"/>
    <mergeCell ref="B36:B51"/>
    <mergeCell ref="C36:C51"/>
    <mergeCell ref="D36:D51"/>
    <mergeCell ref="A53:AC53"/>
    <mergeCell ref="Q54:AC54"/>
  </mergeCells>
  <pageMargins left="0.19685039370078741" right="0.19685039370078741" top="0.78740157480314965" bottom="0.39370078740157483" header="0.31496062992125984" footer="0.31496062992125984"/>
  <pageSetup paperSize="9" scale="76" orientation="landscape" r:id="rId1"/>
  <headerFooter alignWithMargins="0"/>
  <rowBreaks count="1" manualBreakCount="1">
    <brk id="3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24">
    <tabColor theme="5" tint="0.79998168889431442"/>
  </sheetPr>
  <dimension ref="A1:AF50"/>
  <sheetViews>
    <sheetView view="pageBreakPreview" topLeftCell="A37" zoomScale="110" zoomScaleNormal="100" zoomScaleSheetLayoutView="110" workbookViewId="0">
      <selection activeCell="Q17" sqref="Q17"/>
    </sheetView>
  </sheetViews>
  <sheetFormatPr defaultColWidth="9.1328125" defaultRowHeight="12.75" x14ac:dyDescent="0.35"/>
  <cols>
    <col min="1" max="1" width="4.1328125" style="1" customWidth="1"/>
    <col min="2" max="2" width="14.3984375" style="1" customWidth="1"/>
    <col min="3" max="3" width="10.3984375" style="1" customWidth="1"/>
    <col min="4" max="4" width="4.86328125" style="1" customWidth="1"/>
    <col min="5" max="5" width="37.132812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3.86328125" style="1" bestFit="1" customWidth="1"/>
    <col min="14" max="14" width="4.1328125" style="1" customWidth="1"/>
    <col min="15" max="15" width="5.3984375" style="1" customWidth="1"/>
    <col min="16" max="16" width="3" style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1" width="5" style="1" customWidth="1"/>
    <col min="22" max="22" width="3.8632812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132812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186" t="s">
        <v>78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  <c r="M3" s="1186"/>
      <c r="N3" s="1186"/>
      <c r="O3" s="1186"/>
      <c r="P3" s="1186"/>
      <c r="Q3" s="1186"/>
      <c r="R3" s="1186"/>
      <c r="S3" s="1186"/>
      <c r="T3" s="1186"/>
      <c r="U3" s="1186"/>
      <c r="V3" s="1186"/>
      <c r="W3" s="1186"/>
      <c r="X3" s="1186"/>
      <c r="Y3" s="1186"/>
      <c r="Z3" s="1186"/>
      <c r="AA3" s="1186"/>
      <c r="AB3" s="1186"/>
      <c r="AC3" s="1186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186" t="s">
        <v>296</v>
      </c>
      <c r="H4" s="1186"/>
      <c r="I4" s="1186"/>
      <c r="J4" s="1186"/>
      <c r="K4" s="1186"/>
      <c r="L4" s="1186"/>
      <c r="M4" s="1186"/>
      <c r="N4" s="1186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45">
      <c r="A6" s="1188" t="s">
        <v>9</v>
      </c>
      <c r="B6" s="1190" t="s">
        <v>10</v>
      </c>
      <c r="C6" s="1190" t="s">
        <v>11</v>
      </c>
      <c r="D6" s="1192" t="s">
        <v>12</v>
      </c>
      <c r="E6" s="1194" t="s">
        <v>8</v>
      </c>
      <c r="F6" s="1196" t="s">
        <v>0</v>
      </c>
      <c r="G6" s="1198" t="s">
        <v>3</v>
      </c>
      <c r="H6" s="1200" t="s">
        <v>13</v>
      </c>
      <c r="I6" s="1196" t="s">
        <v>1</v>
      </c>
      <c r="J6" s="1202" t="s">
        <v>14</v>
      </c>
      <c r="K6" s="1204" t="s">
        <v>15</v>
      </c>
      <c r="L6" s="1205"/>
      <c r="M6" s="1205"/>
      <c r="N6" s="1205"/>
      <c r="O6" s="1205"/>
      <c r="P6" s="1205"/>
      <c r="Q6" s="1205"/>
      <c r="R6" s="1205"/>
      <c r="S6" s="1205"/>
      <c r="T6" s="1205"/>
      <c r="U6" s="1205"/>
      <c r="V6" s="1205"/>
      <c r="W6" s="1205"/>
      <c r="X6" s="1205"/>
      <c r="Y6" s="1205"/>
      <c r="Z6" s="1205"/>
      <c r="AA6" s="1205"/>
      <c r="AB6" s="1205"/>
      <c r="AC6" s="1218" t="s">
        <v>16</v>
      </c>
      <c r="AD6" s="9"/>
      <c r="AE6" s="9"/>
      <c r="AF6" s="9"/>
    </row>
    <row r="7" spans="1:32" s="12" customFormat="1" ht="116.25" customHeight="1" thickBot="1" x14ac:dyDescent="0.35">
      <c r="A7" s="1189"/>
      <c r="B7" s="1191"/>
      <c r="C7" s="1191"/>
      <c r="D7" s="1193"/>
      <c r="E7" s="1195"/>
      <c r="F7" s="1197"/>
      <c r="G7" s="1199"/>
      <c r="H7" s="1201"/>
      <c r="I7" s="1197"/>
      <c r="J7" s="1203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88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19"/>
    </row>
    <row r="8" spans="1:32" s="14" customFormat="1" ht="13.5" customHeight="1" x14ac:dyDescent="0.35">
      <c r="A8" s="1222" t="s">
        <v>33</v>
      </c>
      <c r="B8" s="1223"/>
      <c r="C8" s="1223"/>
      <c r="D8" s="1223"/>
      <c r="E8" s="1223"/>
      <c r="F8" s="1223"/>
      <c r="G8" s="1223"/>
      <c r="H8" s="1223"/>
      <c r="I8" s="1223"/>
      <c r="J8" s="1223"/>
      <c r="K8" s="1223"/>
      <c r="L8" s="1223"/>
      <c r="M8" s="1223"/>
      <c r="N8" s="1223"/>
      <c r="O8" s="1223"/>
      <c r="P8" s="1223"/>
      <c r="Q8" s="1223"/>
      <c r="R8" s="1223"/>
      <c r="S8" s="1223"/>
      <c r="T8" s="1223"/>
      <c r="U8" s="1223"/>
      <c r="V8" s="1223"/>
      <c r="W8" s="1223"/>
      <c r="X8" s="1223"/>
      <c r="Y8" s="1223"/>
      <c r="Z8" s="1223"/>
      <c r="AA8" s="1223"/>
      <c r="AB8" s="1223"/>
      <c r="AC8" s="1224"/>
    </row>
    <row r="9" spans="1:32" s="14" customFormat="1" ht="20.25" customHeight="1" x14ac:dyDescent="0.4">
      <c r="A9" s="1228">
        <v>13</v>
      </c>
      <c r="B9" s="1226" t="s">
        <v>75</v>
      </c>
      <c r="C9" s="1231" t="s">
        <v>77</v>
      </c>
      <c r="D9" s="1271">
        <v>0.5</v>
      </c>
      <c r="E9" s="420" t="s">
        <v>147</v>
      </c>
      <c r="F9" s="74" t="s">
        <v>94</v>
      </c>
      <c r="G9" s="74" t="s">
        <v>108</v>
      </c>
      <c r="H9" s="96" t="s">
        <v>142</v>
      </c>
      <c r="I9" s="74">
        <v>4</v>
      </c>
      <c r="J9" s="259">
        <v>10</v>
      </c>
      <c r="K9" s="366">
        <v>16</v>
      </c>
      <c r="L9" s="75">
        <v>16</v>
      </c>
      <c r="M9" s="75"/>
      <c r="N9" s="75">
        <v>3</v>
      </c>
      <c r="O9" s="75">
        <v>1</v>
      </c>
      <c r="P9" s="75"/>
      <c r="Q9" s="75"/>
      <c r="R9" s="75"/>
      <c r="S9" s="75"/>
      <c r="T9" s="75"/>
      <c r="U9" s="75">
        <v>1</v>
      </c>
      <c r="V9" s="384"/>
      <c r="W9" s="384"/>
      <c r="X9" s="384"/>
      <c r="Y9" s="384"/>
      <c r="Z9" s="384"/>
      <c r="AA9" s="384"/>
      <c r="AB9" s="399"/>
      <c r="AC9" s="398">
        <f>SUM(K9:AB9)</f>
        <v>37</v>
      </c>
      <c r="AD9" s="524"/>
      <c r="AE9" s="524"/>
      <c r="AF9" s="524"/>
    </row>
    <row r="10" spans="1:32" s="14" customFormat="1" ht="18.75" customHeight="1" x14ac:dyDescent="0.4">
      <c r="A10" s="1229"/>
      <c r="B10" s="1213"/>
      <c r="C10" s="1232"/>
      <c r="D10" s="1270"/>
      <c r="E10" s="420" t="s">
        <v>198</v>
      </c>
      <c r="F10" s="255" t="s">
        <v>94</v>
      </c>
      <c r="G10" s="255" t="s">
        <v>109</v>
      </c>
      <c r="H10" s="47" t="s">
        <v>150</v>
      </c>
      <c r="I10" s="255">
        <v>4</v>
      </c>
      <c r="J10" s="122">
        <v>16</v>
      </c>
      <c r="K10" s="366">
        <v>24</v>
      </c>
      <c r="L10" s="75">
        <v>16</v>
      </c>
      <c r="M10" s="75"/>
      <c r="N10" s="75">
        <v>4</v>
      </c>
      <c r="O10" s="75">
        <v>2</v>
      </c>
      <c r="P10" s="75"/>
      <c r="Q10" s="75"/>
      <c r="R10" s="75"/>
      <c r="S10" s="75"/>
      <c r="T10" s="75"/>
      <c r="U10" s="75">
        <v>1</v>
      </c>
      <c r="V10" s="75"/>
      <c r="W10" s="75"/>
      <c r="X10" s="75"/>
      <c r="Y10" s="75"/>
      <c r="Z10" s="75"/>
      <c r="AA10" s="75"/>
      <c r="AB10" s="352"/>
      <c r="AC10" s="83">
        <f>SUM(K10:AB10)</f>
        <v>47</v>
      </c>
    </row>
    <row r="11" spans="1:32" s="14" customFormat="1" ht="18.75" customHeight="1" x14ac:dyDescent="0.4">
      <c r="A11" s="1229"/>
      <c r="B11" s="1213"/>
      <c r="C11" s="1232"/>
      <c r="D11" s="1270"/>
      <c r="E11" s="875" t="s">
        <v>201</v>
      </c>
      <c r="F11" s="255" t="s">
        <v>94</v>
      </c>
      <c r="G11" s="255" t="s">
        <v>96</v>
      </c>
      <c r="H11" s="47" t="s">
        <v>138</v>
      </c>
      <c r="I11" s="255" t="s">
        <v>122</v>
      </c>
      <c r="J11" s="122">
        <v>2</v>
      </c>
      <c r="K11" s="75"/>
      <c r="L11" s="75"/>
      <c r="M11" s="75"/>
      <c r="N11" s="75"/>
      <c r="O11" s="75"/>
      <c r="P11" s="75"/>
      <c r="Q11" s="75">
        <v>21</v>
      </c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394"/>
      <c r="AC11" s="83">
        <f>SUM(K11:AB11)</f>
        <v>21</v>
      </c>
    </row>
    <row r="12" spans="1:32" s="14" customFormat="1" ht="13.5" customHeight="1" x14ac:dyDescent="0.35">
      <c r="A12" s="1229"/>
      <c r="B12" s="1213"/>
      <c r="C12" s="1232"/>
      <c r="D12" s="1270"/>
      <c r="E12" s="212" t="s">
        <v>41</v>
      </c>
      <c r="F12" s="213"/>
      <c r="G12" s="214"/>
      <c r="H12" s="213"/>
      <c r="I12" s="213"/>
      <c r="J12" s="231"/>
      <c r="K12" s="333">
        <f>SUM(K9:K11)</f>
        <v>40</v>
      </c>
      <c r="L12" s="333">
        <f t="shared" ref="L12:AC12" si="0">SUM(L9:L11)</f>
        <v>32</v>
      </c>
      <c r="M12" s="333">
        <f t="shared" si="0"/>
        <v>0</v>
      </c>
      <c r="N12" s="333">
        <f t="shared" si="0"/>
        <v>7</v>
      </c>
      <c r="O12" s="333">
        <f t="shared" si="0"/>
        <v>3</v>
      </c>
      <c r="P12" s="333">
        <f t="shared" si="0"/>
        <v>0</v>
      </c>
      <c r="Q12" s="333">
        <f t="shared" si="0"/>
        <v>21</v>
      </c>
      <c r="R12" s="333">
        <f t="shared" si="0"/>
        <v>0</v>
      </c>
      <c r="S12" s="333">
        <f t="shared" si="0"/>
        <v>0</v>
      </c>
      <c r="T12" s="333">
        <f t="shared" si="0"/>
        <v>0</v>
      </c>
      <c r="U12" s="333">
        <f t="shared" si="0"/>
        <v>2</v>
      </c>
      <c r="V12" s="333">
        <f t="shared" si="0"/>
        <v>0</v>
      </c>
      <c r="W12" s="333">
        <f t="shared" si="0"/>
        <v>0</v>
      </c>
      <c r="X12" s="333">
        <f t="shared" si="0"/>
        <v>0</v>
      </c>
      <c r="Y12" s="333">
        <f t="shared" si="0"/>
        <v>0</v>
      </c>
      <c r="Z12" s="333">
        <f t="shared" si="0"/>
        <v>0</v>
      </c>
      <c r="AA12" s="333">
        <f t="shared" si="0"/>
        <v>0</v>
      </c>
      <c r="AB12" s="333">
        <f t="shared" si="0"/>
        <v>0</v>
      </c>
      <c r="AC12" s="333">
        <f t="shared" si="0"/>
        <v>105</v>
      </c>
    </row>
    <row r="13" spans="1:32" s="14" customFormat="1" ht="33.75" customHeight="1" x14ac:dyDescent="0.4">
      <c r="A13" s="1228"/>
      <c r="B13" s="1213"/>
      <c r="C13" s="1231"/>
      <c r="D13" s="1271"/>
      <c r="E13" s="541" t="s">
        <v>289</v>
      </c>
      <c r="F13" s="67" t="s">
        <v>243</v>
      </c>
      <c r="G13" s="502" t="s">
        <v>108</v>
      </c>
      <c r="H13" s="96" t="s">
        <v>137</v>
      </c>
      <c r="I13" s="96" t="s">
        <v>122</v>
      </c>
      <c r="J13" s="232" t="s">
        <v>217</v>
      </c>
      <c r="K13" s="72">
        <v>4</v>
      </c>
      <c r="L13" s="67">
        <v>4</v>
      </c>
      <c r="M13" s="67"/>
      <c r="N13" s="67">
        <v>1</v>
      </c>
      <c r="O13" s="67">
        <v>0.5</v>
      </c>
      <c r="P13" s="67"/>
      <c r="Q13" s="67"/>
      <c r="R13" s="67"/>
      <c r="S13" s="67"/>
      <c r="T13" s="67"/>
      <c r="U13" s="67">
        <v>1</v>
      </c>
      <c r="V13" s="67"/>
      <c r="W13" s="67"/>
      <c r="X13" s="67"/>
      <c r="Y13" s="67"/>
      <c r="Z13" s="67"/>
      <c r="AA13" s="67"/>
      <c r="AB13" s="71"/>
      <c r="AC13" s="390">
        <f>SUM(K13:AB13)</f>
        <v>10.5</v>
      </c>
    </row>
    <row r="14" spans="1:32" s="14" customFormat="1" ht="28.5" customHeight="1" x14ac:dyDescent="0.4">
      <c r="A14" s="1225"/>
      <c r="B14" s="1213"/>
      <c r="C14" s="1234"/>
      <c r="D14" s="1271"/>
      <c r="E14" s="475" t="s">
        <v>295</v>
      </c>
      <c r="F14" s="68" t="s">
        <v>243</v>
      </c>
      <c r="G14" s="861" t="s">
        <v>108</v>
      </c>
      <c r="H14" s="144" t="s">
        <v>137</v>
      </c>
      <c r="I14" s="144" t="s">
        <v>122</v>
      </c>
      <c r="J14" s="227" t="s">
        <v>217</v>
      </c>
      <c r="K14" s="385">
        <v>6</v>
      </c>
      <c r="L14" s="385">
        <v>4</v>
      </c>
      <c r="M14" s="385"/>
      <c r="N14" s="385">
        <v>1</v>
      </c>
      <c r="O14" s="385">
        <v>0.5</v>
      </c>
      <c r="P14" s="385"/>
      <c r="Q14" s="385"/>
      <c r="R14" s="385"/>
      <c r="S14" s="385"/>
      <c r="T14" s="385"/>
      <c r="U14" s="385">
        <v>1</v>
      </c>
      <c r="V14" s="385"/>
      <c r="W14" s="385"/>
      <c r="X14" s="385"/>
      <c r="Y14" s="385"/>
      <c r="Z14" s="385"/>
      <c r="AA14" s="385"/>
      <c r="AB14" s="500"/>
      <c r="AC14" s="390">
        <f>SUM(K14:AB14)</f>
        <v>12.5</v>
      </c>
    </row>
    <row r="15" spans="1:32" s="14" customFormat="1" ht="18" customHeight="1" x14ac:dyDescent="0.4">
      <c r="A15" s="1225"/>
      <c r="B15" s="1213"/>
      <c r="C15" s="1234"/>
      <c r="D15" s="1271"/>
      <c r="E15" s="475" t="s">
        <v>194</v>
      </c>
      <c r="F15" s="68" t="s">
        <v>243</v>
      </c>
      <c r="G15" s="861" t="s">
        <v>108</v>
      </c>
      <c r="H15" s="144" t="s">
        <v>248</v>
      </c>
      <c r="I15" s="144" t="s">
        <v>125</v>
      </c>
      <c r="J15" s="227"/>
      <c r="K15" s="385">
        <v>4</v>
      </c>
      <c r="L15" s="385">
        <v>2</v>
      </c>
      <c r="M15" s="385"/>
      <c r="N15" s="385">
        <v>1</v>
      </c>
      <c r="O15" s="385">
        <v>0.5</v>
      </c>
      <c r="P15" s="385"/>
      <c r="Q15" s="385"/>
      <c r="R15" s="385"/>
      <c r="S15" s="385"/>
      <c r="T15" s="385"/>
      <c r="U15" s="385">
        <v>1</v>
      </c>
      <c r="V15" s="385"/>
      <c r="W15" s="385"/>
      <c r="X15" s="385"/>
      <c r="Y15" s="385"/>
      <c r="Z15" s="385"/>
      <c r="AA15" s="385"/>
      <c r="AB15" s="500"/>
      <c r="AC15" s="390">
        <f>SUM(K15:AB15)</f>
        <v>8.5</v>
      </c>
    </row>
    <row r="16" spans="1:32" s="14" customFormat="1" ht="13.5" customHeight="1" thickBot="1" x14ac:dyDescent="0.4">
      <c r="A16" s="1225"/>
      <c r="B16" s="1213"/>
      <c r="C16" s="1234"/>
      <c r="D16" s="1271"/>
      <c r="E16" s="155" t="s">
        <v>35</v>
      </c>
      <c r="F16" s="153"/>
      <c r="G16" s="153"/>
      <c r="H16" s="153"/>
      <c r="I16" s="153"/>
      <c r="J16" s="215"/>
      <c r="K16" s="154">
        <f t="shared" ref="K16:AC16" si="1">SUM(K13:K15)</f>
        <v>14</v>
      </c>
      <c r="L16" s="154">
        <f t="shared" si="1"/>
        <v>10</v>
      </c>
      <c r="M16" s="154">
        <f t="shared" si="1"/>
        <v>0</v>
      </c>
      <c r="N16" s="154">
        <f t="shared" si="1"/>
        <v>3</v>
      </c>
      <c r="O16" s="154">
        <f t="shared" si="1"/>
        <v>1.5</v>
      </c>
      <c r="P16" s="154">
        <f t="shared" si="1"/>
        <v>0</v>
      </c>
      <c r="Q16" s="154">
        <f t="shared" si="1"/>
        <v>0</v>
      </c>
      <c r="R16" s="154">
        <f t="shared" si="1"/>
        <v>0</v>
      </c>
      <c r="S16" s="154">
        <f t="shared" si="1"/>
        <v>0</v>
      </c>
      <c r="T16" s="154">
        <f t="shared" si="1"/>
        <v>0</v>
      </c>
      <c r="U16" s="154">
        <f t="shared" si="1"/>
        <v>3</v>
      </c>
      <c r="V16" s="154">
        <f t="shared" si="1"/>
        <v>0</v>
      </c>
      <c r="W16" s="154">
        <f t="shared" si="1"/>
        <v>0</v>
      </c>
      <c r="X16" s="154">
        <f t="shared" si="1"/>
        <v>0</v>
      </c>
      <c r="Y16" s="154">
        <f t="shared" si="1"/>
        <v>0</v>
      </c>
      <c r="Z16" s="154">
        <f t="shared" si="1"/>
        <v>0</v>
      </c>
      <c r="AA16" s="154">
        <f t="shared" si="1"/>
        <v>0</v>
      </c>
      <c r="AB16" s="154">
        <f t="shared" si="1"/>
        <v>0</v>
      </c>
      <c r="AC16" s="154">
        <f t="shared" si="1"/>
        <v>31.5</v>
      </c>
    </row>
    <row r="17" spans="1:32" s="14" customFormat="1" ht="13.5" customHeight="1" x14ac:dyDescent="0.35">
      <c r="A17" s="1225"/>
      <c r="B17" s="1213"/>
      <c r="C17" s="1234"/>
      <c r="D17" s="1271"/>
      <c r="E17" s="216"/>
      <c r="F17" s="45" t="s">
        <v>7</v>
      </c>
      <c r="G17" s="45"/>
      <c r="H17" s="45"/>
      <c r="I17" s="45"/>
      <c r="J17" s="217"/>
      <c r="K17" s="218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  <c r="AA17" s="219"/>
      <c r="AB17" s="220"/>
      <c r="AC17" s="119"/>
    </row>
    <row r="18" spans="1:32" s="14" customFormat="1" ht="13.5" customHeight="1" thickBot="1" x14ac:dyDescent="0.4">
      <c r="A18" s="1225"/>
      <c r="B18" s="1213"/>
      <c r="C18" s="1234"/>
      <c r="D18" s="1271"/>
      <c r="E18" s="166" t="s">
        <v>36</v>
      </c>
      <c r="F18" s="146"/>
      <c r="G18" s="146"/>
      <c r="H18" s="146"/>
      <c r="I18" s="146"/>
      <c r="J18" s="221"/>
      <c r="K18" s="168">
        <v>0</v>
      </c>
      <c r="L18" s="162">
        <v>0</v>
      </c>
      <c r="M18" s="162">
        <v>0</v>
      </c>
      <c r="N18" s="162">
        <v>0</v>
      </c>
      <c r="O18" s="162">
        <v>0</v>
      </c>
      <c r="P18" s="162">
        <v>0</v>
      </c>
      <c r="Q18" s="162">
        <v>0</v>
      </c>
      <c r="R18" s="162">
        <v>0</v>
      </c>
      <c r="S18" s="162">
        <v>0</v>
      </c>
      <c r="T18" s="162">
        <v>0</v>
      </c>
      <c r="U18" s="162">
        <v>0</v>
      </c>
      <c r="V18" s="162">
        <v>0</v>
      </c>
      <c r="W18" s="162">
        <v>0</v>
      </c>
      <c r="X18" s="162">
        <v>0</v>
      </c>
      <c r="Y18" s="162">
        <v>0</v>
      </c>
      <c r="Z18" s="162">
        <v>0</v>
      </c>
      <c r="AA18" s="162">
        <v>0</v>
      </c>
      <c r="AB18" s="169">
        <v>0</v>
      </c>
      <c r="AC18" s="121">
        <v>0</v>
      </c>
    </row>
    <row r="19" spans="1:32" s="14" customFormat="1" ht="13.5" customHeight="1" x14ac:dyDescent="0.35">
      <c r="A19" s="1225"/>
      <c r="B19" s="1213"/>
      <c r="C19" s="1234"/>
      <c r="D19" s="1271"/>
      <c r="E19" s="222" t="s">
        <v>34</v>
      </c>
      <c r="F19" s="45"/>
      <c r="G19" s="45" t="s">
        <v>37</v>
      </c>
      <c r="H19" s="45"/>
      <c r="I19" s="45"/>
      <c r="J19" s="223"/>
      <c r="K19" s="224">
        <v>0</v>
      </c>
      <c r="L19" s="224">
        <v>0</v>
      </c>
      <c r="M19" s="224">
        <v>0</v>
      </c>
      <c r="N19" s="224">
        <v>0</v>
      </c>
      <c r="O19" s="224">
        <v>0</v>
      </c>
      <c r="P19" s="224">
        <v>0</v>
      </c>
      <c r="Q19" s="224">
        <v>0</v>
      </c>
      <c r="R19" s="224">
        <v>0</v>
      </c>
      <c r="S19" s="224">
        <v>0</v>
      </c>
      <c r="T19" s="224">
        <v>0</v>
      </c>
      <c r="U19" s="224">
        <v>0</v>
      </c>
      <c r="V19" s="224">
        <v>0</v>
      </c>
      <c r="W19" s="224">
        <v>0</v>
      </c>
      <c r="X19" s="224">
        <v>0</v>
      </c>
      <c r="Y19" s="224">
        <v>0</v>
      </c>
      <c r="Z19" s="224">
        <v>0</v>
      </c>
      <c r="AA19" s="224">
        <v>0</v>
      </c>
      <c r="AB19" s="225">
        <v>0</v>
      </c>
      <c r="AC19" s="225">
        <v>0</v>
      </c>
    </row>
    <row r="20" spans="1:32" s="14" customFormat="1" ht="13.5" customHeight="1" x14ac:dyDescent="0.35">
      <c r="A20" s="1225"/>
      <c r="B20" s="1213"/>
      <c r="C20" s="1234"/>
      <c r="D20" s="1271"/>
      <c r="E20" s="226" t="s">
        <v>38</v>
      </c>
      <c r="F20" s="144"/>
      <c r="G20" s="144"/>
      <c r="H20" s="144"/>
      <c r="I20" s="144"/>
      <c r="J20" s="227"/>
      <c r="K20" s="150">
        <v>0</v>
      </c>
      <c r="L20" s="150">
        <v>0</v>
      </c>
      <c r="M20" s="150">
        <v>0</v>
      </c>
      <c r="N20" s="150">
        <v>0</v>
      </c>
      <c r="O20" s="150">
        <v>0</v>
      </c>
      <c r="P20" s="150">
        <v>0</v>
      </c>
      <c r="Q20" s="150">
        <v>0</v>
      </c>
      <c r="R20" s="150">
        <v>0</v>
      </c>
      <c r="S20" s="150">
        <v>0</v>
      </c>
      <c r="T20" s="150">
        <v>0</v>
      </c>
      <c r="U20" s="150">
        <v>0</v>
      </c>
      <c r="V20" s="150">
        <v>0</v>
      </c>
      <c r="W20" s="150">
        <v>0</v>
      </c>
      <c r="X20" s="150">
        <v>0</v>
      </c>
      <c r="Y20" s="150">
        <v>0</v>
      </c>
      <c r="Z20" s="150">
        <v>0</v>
      </c>
      <c r="AA20" s="150">
        <v>0</v>
      </c>
      <c r="AB20" s="204">
        <v>0</v>
      </c>
      <c r="AC20" s="204">
        <v>0</v>
      </c>
    </row>
    <row r="21" spans="1:32" s="14" customFormat="1" ht="13.5" customHeight="1" thickBot="1" x14ac:dyDescent="0.4">
      <c r="A21" s="1225"/>
      <c r="B21" s="1213"/>
      <c r="C21" s="1234"/>
      <c r="D21" s="1271"/>
      <c r="E21" s="97" t="s">
        <v>39</v>
      </c>
      <c r="F21" s="98"/>
      <c r="G21" s="98"/>
      <c r="H21" s="98"/>
      <c r="I21" s="98"/>
      <c r="J21" s="228"/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0">
        <v>0</v>
      </c>
      <c r="W21" s="100">
        <v>0</v>
      </c>
      <c r="X21" s="100">
        <v>0</v>
      </c>
      <c r="Y21" s="100">
        <v>0</v>
      </c>
      <c r="Z21" s="100">
        <v>0</v>
      </c>
      <c r="AA21" s="100">
        <v>0</v>
      </c>
      <c r="AB21" s="121">
        <v>0</v>
      </c>
      <c r="AC21" s="121">
        <v>0</v>
      </c>
    </row>
    <row r="22" spans="1:32" s="14" customFormat="1" ht="19.5" customHeight="1" thickBot="1" x14ac:dyDescent="0.4">
      <c r="A22" s="1230"/>
      <c r="B22" s="1214"/>
      <c r="C22" s="1235"/>
      <c r="D22" s="1272"/>
      <c r="E22" s="180" t="s">
        <v>40</v>
      </c>
      <c r="F22" s="181"/>
      <c r="G22" s="181"/>
      <c r="H22" s="181"/>
      <c r="I22" s="181"/>
      <c r="J22" s="229"/>
      <c r="K22" s="194">
        <f t="shared" ref="K22:AC22" si="2">K12+K16</f>
        <v>54</v>
      </c>
      <c r="L22" s="194">
        <f t="shared" si="2"/>
        <v>42</v>
      </c>
      <c r="M22" s="194">
        <f t="shared" si="2"/>
        <v>0</v>
      </c>
      <c r="N22" s="194">
        <f t="shared" si="2"/>
        <v>10</v>
      </c>
      <c r="O22" s="194">
        <f t="shared" si="2"/>
        <v>4.5</v>
      </c>
      <c r="P22" s="194">
        <f t="shared" si="2"/>
        <v>0</v>
      </c>
      <c r="Q22" s="194">
        <f t="shared" si="2"/>
        <v>21</v>
      </c>
      <c r="R22" s="194">
        <f t="shared" si="2"/>
        <v>0</v>
      </c>
      <c r="S22" s="194">
        <f t="shared" si="2"/>
        <v>0</v>
      </c>
      <c r="T22" s="194">
        <f t="shared" si="2"/>
        <v>0</v>
      </c>
      <c r="U22" s="194">
        <f t="shared" si="2"/>
        <v>5</v>
      </c>
      <c r="V22" s="194">
        <f t="shared" si="2"/>
        <v>0</v>
      </c>
      <c r="W22" s="194">
        <f t="shared" si="2"/>
        <v>0</v>
      </c>
      <c r="X22" s="194">
        <f t="shared" si="2"/>
        <v>0</v>
      </c>
      <c r="Y22" s="194">
        <f t="shared" si="2"/>
        <v>0</v>
      </c>
      <c r="Z22" s="194">
        <f t="shared" si="2"/>
        <v>0</v>
      </c>
      <c r="AA22" s="194">
        <f t="shared" si="2"/>
        <v>0</v>
      </c>
      <c r="AB22" s="198">
        <f t="shared" si="2"/>
        <v>0</v>
      </c>
      <c r="AC22" s="536">
        <f t="shared" si="2"/>
        <v>136.5</v>
      </c>
    </row>
    <row r="23" spans="1:32" s="61" customFormat="1" ht="13.9" x14ac:dyDescent="0.4">
      <c r="A23" s="1240" t="s">
        <v>317</v>
      </c>
      <c r="B23" s="1240"/>
      <c r="C23" s="1240"/>
      <c r="D23" s="1240"/>
      <c r="E23" s="1240"/>
      <c r="F23" s="1240"/>
      <c r="G23" s="1240"/>
      <c r="H23" s="1240"/>
      <c r="I23" s="1240"/>
      <c r="J23" s="1240"/>
      <c r="K23" s="1240"/>
      <c r="L23" s="1240"/>
      <c r="M23" s="1240"/>
      <c r="N23" s="1240"/>
      <c r="O23" s="1240"/>
      <c r="P23" s="1240"/>
      <c r="Q23" s="1240"/>
      <c r="R23" s="1240"/>
      <c r="S23" s="1240"/>
      <c r="T23" s="1240"/>
      <c r="U23" s="1240"/>
      <c r="V23" s="1240"/>
      <c r="W23" s="1240"/>
      <c r="X23" s="1240"/>
      <c r="Y23" s="1240"/>
      <c r="Z23" s="1240"/>
      <c r="AA23" s="1240"/>
      <c r="AB23" s="1240"/>
      <c r="AC23" s="1240"/>
    </row>
    <row r="24" spans="1:32" s="61" customFormat="1" ht="13.9" x14ac:dyDescent="0.4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184" t="s">
        <v>353</v>
      </c>
      <c r="P24" s="1184"/>
      <c r="Q24" s="1184"/>
      <c r="R24" s="1184"/>
      <c r="S24" s="1184"/>
      <c r="T24" s="1184"/>
      <c r="U24" s="1184"/>
      <c r="V24" s="1184"/>
      <c r="W24" s="1184"/>
      <c r="X24" s="1184"/>
      <c r="Y24" s="1184"/>
      <c r="Z24" s="1184"/>
      <c r="AA24" s="1184"/>
      <c r="AB24" s="1184"/>
      <c r="AC24" s="1184"/>
    </row>
    <row r="25" spans="1:32" s="61" customFormat="1" ht="13.9" x14ac:dyDescent="0.4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2"/>
      <c r="S25" s="2"/>
      <c r="T25" s="1220" t="s">
        <v>5</v>
      </c>
      <c r="U25" s="1220"/>
      <c r="V25" s="1220"/>
      <c r="W25" s="1220"/>
      <c r="X25" s="1220"/>
      <c r="Y25" s="1220"/>
      <c r="Z25" s="1220"/>
      <c r="AA25" s="2"/>
      <c r="AB25" s="2"/>
      <c r="AC25" s="101"/>
    </row>
    <row r="26" spans="1:32" s="61" customFormat="1" ht="13.9" x14ac:dyDescent="0.4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95" t="s">
        <v>56</v>
      </c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101"/>
    </row>
    <row r="27" spans="1:32" s="61" customFormat="1" ht="14.25" thickBot="1" x14ac:dyDescent="0.45">
      <c r="R27" s="208"/>
      <c r="S27" s="211"/>
      <c r="T27" s="1240" t="s">
        <v>5</v>
      </c>
      <c r="U27" s="1240"/>
      <c r="V27" s="1240"/>
      <c r="W27" s="1240"/>
      <c r="X27" s="1240"/>
      <c r="Y27" s="1240"/>
      <c r="Z27" s="1240"/>
      <c r="AA27" s="1240"/>
      <c r="AB27" s="208"/>
    </row>
    <row r="28" spans="1:32" ht="14.25" customHeight="1" x14ac:dyDescent="0.45">
      <c r="A28" s="1188" t="s">
        <v>9</v>
      </c>
      <c r="B28" s="1190" t="s">
        <v>10</v>
      </c>
      <c r="C28" s="1190" t="s">
        <v>11</v>
      </c>
      <c r="D28" s="1192" t="s">
        <v>12</v>
      </c>
      <c r="E28" s="1194" t="s">
        <v>8</v>
      </c>
      <c r="F28" s="1196" t="s">
        <v>0</v>
      </c>
      <c r="G28" s="1198" t="s">
        <v>3</v>
      </c>
      <c r="H28" s="1200" t="s">
        <v>13</v>
      </c>
      <c r="I28" s="1196" t="s">
        <v>1</v>
      </c>
      <c r="J28" s="1202" t="s">
        <v>14</v>
      </c>
      <c r="K28" s="1204" t="s">
        <v>15</v>
      </c>
      <c r="L28" s="1205"/>
      <c r="M28" s="1205"/>
      <c r="N28" s="1205"/>
      <c r="O28" s="1205"/>
      <c r="P28" s="1205"/>
      <c r="Q28" s="1205"/>
      <c r="R28" s="1205"/>
      <c r="S28" s="1205"/>
      <c r="T28" s="1205"/>
      <c r="U28" s="1205"/>
      <c r="V28" s="1205"/>
      <c r="W28" s="1205"/>
      <c r="X28" s="1205"/>
      <c r="Y28" s="1205"/>
      <c r="Z28" s="1205"/>
      <c r="AA28" s="1205"/>
      <c r="AB28" s="1205"/>
      <c r="AC28" s="1218" t="s">
        <v>16</v>
      </c>
      <c r="AD28" s="9"/>
      <c r="AE28" s="9"/>
      <c r="AF28" s="9"/>
    </row>
    <row r="29" spans="1:32" s="12" customFormat="1" ht="116.25" customHeight="1" thickBot="1" x14ac:dyDescent="0.35">
      <c r="A29" s="1189"/>
      <c r="B29" s="1191"/>
      <c r="C29" s="1191"/>
      <c r="D29" s="1193"/>
      <c r="E29" s="1195"/>
      <c r="F29" s="1197"/>
      <c r="G29" s="1199"/>
      <c r="H29" s="1201"/>
      <c r="I29" s="1197"/>
      <c r="J29" s="1203"/>
      <c r="K29" s="161" t="s">
        <v>17</v>
      </c>
      <c r="L29" s="160" t="s">
        <v>18</v>
      </c>
      <c r="M29" s="160" t="s">
        <v>19</v>
      </c>
      <c r="N29" s="160" t="s">
        <v>20</v>
      </c>
      <c r="O29" s="160" t="s">
        <v>21</v>
      </c>
      <c r="P29" s="160" t="s">
        <v>22</v>
      </c>
      <c r="Q29" s="160" t="s">
        <v>88</v>
      </c>
      <c r="R29" s="160" t="s">
        <v>63</v>
      </c>
      <c r="S29" s="160" t="s">
        <v>23</v>
      </c>
      <c r="T29" s="160" t="s">
        <v>24</v>
      </c>
      <c r="U29" s="160" t="s">
        <v>25</v>
      </c>
      <c r="V29" s="160" t="s">
        <v>26</v>
      </c>
      <c r="W29" s="160" t="s">
        <v>27</v>
      </c>
      <c r="X29" s="160" t="s">
        <v>28</v>
      </c>
      <c r="Y29" s="160" t="s">
        <v>29</v>
      </c>
      <c r="Z29" s="160" t="s">
        <v>30</v>
      </c>
      <c r="AA29" s="160" t="s">
        <v>31</v>
      </c>
      <c r="AB29" s="160" t="s">
        <v>32</v>
      </c>
      <c r="AC29" s="1219"/>
    </row>
    <row r="30" spans="1:32" s="14" customFormat="1" ht="13.5" customHeight="1" thickBot="1" x14ac:dyDescent="0.4">
      <c r="A30" s="1242" t="s">
        <v>4</v>
      </c>
      <c r="B30" s="1239"/>
      <c r="C30" s="1239"/>
      <c r="D30" s="1239"/>
      <c r="E30" s="1239"/>
      <c r="F30" s="1239"/>
      <c r="G30" s="1239"/>
      <c r="H30" s="1239"/>
      <c r="I30" s="1239"/>
      <c r="J30" s="1239"/>
      <c r="K30" s="1239"/>
      <c r="L30" s="1239"/>
      <c r="M30" s="1239"/>
      <c r="N30" s="1239"/>
      <c r="O30" s="1239"/>
      <c r="P30" s="1239"/>
      <c r="Q30" s="1239"/>
      <c r="R30" s="1239"/>
      <c r="S30" s="1239"/>
      <c r="T30" s="1239"/>
      <c r="U30" s="1239"/>
      <c r="V30" s="1239"/>
      <c r="W30" s="1239"/>
      <c r="X30" s="1239"/>
      <c r="Y30" s="1239"/>
      <c r="Z30" s="1239"/>
      <c r="AA30" s="1239"/>
      <c r="AB30" s="1239"/>
      <c r="AC30" s="1243"/>
    </row>
    <row r="31" spans="1:32" s="14" customFormat="1" ht="19.5" customHeight="1" x14ac:dyDescent="0.4">
      <c r="A31" s="1209">
        <v>13</v>
      </c>
      <c r="B31" s="1212" t="s">
        <v>75</v>
      </c>
      <c r="C31" s="1244" t="s">
        <v>77</v>
      </c>
      <c r="D31" s="1248">
        <v>0.5</v>
      </c>
      <c r="E31" s="906"/>
      <c r="F31" s="237"/>
      <c r="G31" s="237"/>
      <c r="H31" s="45"/>
      <c r="I31" s="237"/>
      <c r="J31" s="386"/>
      <c r="K31" s="342"/>
      <c r="L31" s="342"/>
      <c r="M31" s="342"/>
      <c r="N31" s="342"/>
      <c r="O31" s="342"/>
      <c r="P31" s="342"/>
      <c r="Q31" s="342"/>
      <c r="R31" s="342"/>
      <c r="S31" s="342"/>
      <c r="T31" s="342"/>
      <c r="U31" s="342"/>
      <c r="V31" s="460"/>
      <c r="W31" s="460"/>
      <c r="X31" s="460"/>
      <c r="Y31" s="460"/>
      <c r="Z31" s="460"/>
      <c r="AA31" s="460"/>
      <c r="AB31" s="463"/>
      <c r="AC31" s="447">
        <f>SUM(K31:AB31)</f>
        <v>0</v>
      </c>
    </row>
    <row r="32" spans="1:32" s="14" customFormat="1" ht="13.5" customHeight="1" thickBot="1" x14ac:dyDescent="0.4">
      <c r="A32" s="1210"/>
      <c r="B32" s="1213"/>
      <c r="C32" s="1246"/>
      <c r="D32" s="1249"/>
      <c r="E32" s="85" t="s">
        <v>41</v>
      </c>
      <c r="F32" s="86"/>
      <c r="G32" s="86"/>
      <c r="H32" s="86"/>
      <c r="I32" s="86"/>
      <c r="J32" s="87"/>
      <c r="K32" s="88">
        <f t="shared" ref="K32:AC32" si="3">SUM(K31:K31)</f>
        <v>0</v>
      </c>
      <c r="L32" s="88">
        <f t="shared" si="3"/>
        <v>0</v>
      </c>
      <c r="M32" s="88">
        <f t="shared" si="3"/>
        <v>0</v>
      </c>
      <c r="N32" s="88">
        <f t="shared" si="3"/>
        <v>0</v>
      </c>
      <c r="O32" s="88">
        <f t="shared" si="3"/>
        <v>0</v>
      </c>
      <c r="P32" s="88">
        <f t="shared" si="3"/>
        <v>0</v>
      </c>
      <c r="Q32" s="88">
        <f t="shared" si="3"/>
        <v>0</v>
      </c>
      <c r="R32" s="88">
        <f t="shared" si="3"/>
        <v>0</v>
      </c>
      <c r="S32" s="88">
        <f t="shared" si="3"/>
        <v>0</v>
      </c>
      <c r="T32" s="88">
        <f t="shared" si="3"/>
        <v>0</v>
      </c>
      <c r="U32" s="88">
        <f t="shared" si="3"/>
        <v>0</v>
      </c>
      <c r="V32" s="88">
        <f t="shared" si="3"/>
        <v>0</v>
      </c>
      <c r="W32" s="88">
        <f t="shared" si="3"/>
        <v>0</v>
      </c>
      <c r="X32" s="88">
        <f t="shared" si="3"/>
        <v>0</v>
      </c>
      <c r="Y32" s="88">
        <f t="shared" si="3"/>
        <v>0</v>
      </c>
      <c r="Z32" s="88">
        <f t="shared" si="3"/>
        <v>0</v>
      </c>
      <c r="AA32" s="88">
        <f t="shared" si="3"/>
        <v>0</v>
      </c>
      <c r="AB32" s="88">
        <f t="shared" si="3"/>
        <v>0</v>
      </c>
      <c r="AC32" s="88">
        <f t="shared" si="3"/>
        <v>0</v>
      </c>
    </row>
    <row r="33" spans="1:30" s="14" customFormat="1" ht="17.25" customHeight="1" x14ac:dyDescent="0.4">
      <c r="A33" s="1210"/>
      <c r="B33" s="1213"/>
      <c r="C33" s="1246"/>
      <c r="D33" s="1249"/>
      <c r="E33" s="557"/>
      <c r="F33" s="558"/>
      <c r="G33" s="559"/>
      <c r="H33" s="560"/>
      <c r="I33" s="561"/>
      <c r="J33" s="562"/>
      <c r="K33" s="385"/>
      <c r="L33" s="385"/>
      <c r="M33" s="385"/>
      <c r="N33" s="385"/>
      <c r="O33" s="385"/>
      <c r="P33" s="385"/>
      <c r="Q33" s="385"/>
      <c r="R33" s="385"/>
      <c r="S33" s="385"/>
      <c r="T33" s="385"/>
      <c r="U33" s="459"/>
      <c r="V33" s="385"/>
      <c r="W33" s="385"/>
      <c r="X33" s="385"/>
      <c r="Y33" s="385"/>
      <c r="Z33" s="385"/>
      <c r="AA33" s="385"/>
      <c r="AB33" s="385"/>
      <c r="AC33" s="149">
        <f>SUM(K33:AB33)</f>
        <v>0</v>
      </c>
    </row>
    <row r="34" spans="1:30" s="14" customFormat="1" ht="13.5" customHeight="1" thickBot="1" x14ac:dyDescent="0.4">
      <c r="A34" s="1210"/>
      <c r="B34" s="1213"/>
      <c r="C34" s="1246"/>
      <c r="D34" s="1249"/>
      <c r="E34" s="85" t="s">
        <v>35</v>
      </c>
      <c r="F34" s="86"/>
      <c r="G34" s="86"/>
      <c r="H34" s="86"/>
      <c r="I34" s="86"/>
      <c r="J34" s="87"/>
      <c r="K34" s="88">
        <f>SUM(K33)</f>
        <v>0</v>
      </c>
      <c r="L34" s="88">
        <f t="shared" ref="L34:AB34" si="4">SUM(L33)</f>
        <v>0</v>
      </c>
      <c r="M34" s="88">
        <f t="shared" si="4"/>
        <v>0</v>
      </c>
      <c r="N34" s="88">
        <f t="shared" si="4"/>
        <v>0</v>
      </c>
      <c r="O34" s="88">
        <f t="shared" si="4"/>
        <v>0</v>
      </c>
      <c r="P34" s="88">
        <f t="shared" si="4"/>
        <v>0</v>
      </c>
      <c r="Q34" s="88">
        <f t="shared" si="4"/>
        <v>0</v>
      </c>
      <c r="R34" s="88">
        <f t="shared" si="4"/>
        <v>0</v>
      </c>
      <c r="S34" s="88">
        <f t="shared" si="4"/>
        <v>0</v>
      </c>
      <c r="T34" s="88">
        <f t="shared" si="4"/>
        <v>0</v>
      </c>
      <c r="U34" s="88">
        <f t="shared" si="4"/>
        <v>0</v>
      </c>
      <c r="V34" s="88">
        <f t="shared" si="4"/>
        <v>0</v>
      </c>
      <c r="W34" s="88">
        <f t="shared" si="4"/>
        <v>0</v>
      </c>
      <c r="X34" s="88">
        <f t="shared" si="4"/>
        <v>0</v>
      </c>
      <c r="Y34" s="88">
        <f t="shared" si="4"/>
        <v>0</v>
      </c>
      <c r="Z34" s="88">
        <f t="shared" si="4"/>
        <v>0</v>
      </c>
      <c r="AA34" s="88">
        <f t="shared" si="4"/>
        <v>0</v>
      </c>
      <c r="AB34" s="88">
        <f t="shared" si="4"/>
        <v>0</v>
      </c>
      <c r="AC34" s="117">
        <f>SUM(K34:AB34)</f>
        <v>0</v>
      </c>
    </row>
    <row r="35" spans="1:30" s="14" customFormat="1" ht="13.5" customHeight="1" x14ac:dyDescent="0.35">
      <c r="A35" s="1210"/>
      <c r="B35" s="1213"/>
      <c r="C35" s="1246"/>
      <c r="D35" s="1249"/>
      <c r="E35" s="17"/>
      <c r="F35" s="47"/>
      <c r="G35" s="47"/>
      <c r="H35" s="47"/>
      <c r="I35" s="47"/>
      <c r="J35" s="164"/>
      <c r="K35" s="165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149"/>
    </row>
    <row r="36" spans="1:30" s="14" customFormat="1" ht="13.5" customHeight="1" thickBot="1" x14ac:dyDescent="0.4">
      <c r="A36" s="1210"/>
      <c r="B36" s="1213"/>
      <c r="C36" s="1246"/>
      <c r="D36" s="1249"/>
      <c r="E36" s="166" t="s">
        <v>36</v>
      </c>
      <c r="F36" s="146"/>
      <c r="G36" s="146"/>
      <c r="H36" s="146"/>
      <c r="I36" s="146"/>
      <c r="J36" s="167"/>
      <c r="K36" s="168">
        <v>0</v>
      </c>
      <c r="L36" s="162">
        <v>0</v>
      </c>
      <c r="M36" s="162">
        <v>0</v>
      </c>
      <c r="N36" s="162">
        <v>0</v>
      </c>
      <c r="O36" s="162">
        <v>0</v>
      </c>
      <c r="P36" s="162">
        <v>0</v>
      </c>
      <c r="Q36" s="162">
        <v>0</v>
      </c>
      <c r="R36" s="162">
        <v>0</v>
      </c>
      <c r="S36" s="162">
        <v>0</v>
      </c>
      <c r="T36" s="162">
        <v>0</v>
      </c>
      <c r="U36" s="162">
        <v>0</v>
      </c>
      <c r="V36" s="162">
        <v>0</v>
      </c>
      <c r="W36" s="162">
        <v>0</v>
      </c>
      <c r="X36" s="162">
        <v>0</v>
      </c>
      <c r="Y36" s="162">
        <v>0</v>
      </c>
      <c r="Z36" s="162">
        <v>0</v>
      </c>
      <c r="AA36" s="162">
        <v>0</v>
      </c>
      <c r="AB36" s="169">
        <v>0</v>
      </c>
      <c r="AC36" s="163">
        <v>0</v>
      </c>
    </row>
    <row r="37" spans="1:30" s="14" customFormat="1" ht="13.5" customHeight="1" x14ac:dyDescent="0.35">
      <c r="A37" s="1210"/>
      <c r="B37" s="1213"/>
      <c r="C37" s="1246"/>
      <c r="D37" s="1249"/>
      <c r="E37" s="170" t="s">
        <v>34</v>
      </c>
      <c r="F37" s="45"/>
      <c r="G37" s="45" t="s">
        <v>37</v>
      </c>
      <c r="H37" s="45"/>
      <c r="I37" s="45"/>
      <c r="J37" s="46"/>
      <c r="K37" s="263">
        <v>0</v>
      </c>
      <c r="L37" s="264">
        <v>0</v>
      </c>
      <c r="M37" s="264">
        <v>0</v>
      </c>
      <c r="N37" s="264">
        <v>0</v>
      </c>
      <c r="O37" s="264">
        <v>0</v>
      </c>
      <c r="P37" s="264">
        <v>0</v>
      </c>
      <c r="Q37" s="264">
        <v>0</v>
      </c>
      <c r="R37" s="264">
        <v>0</v>
      </c>
      <c r="S37" s="264">
        <v>0</v>
      </c>
      <c r="T37" s="264">
        <v>0</v>
      </c>
      <c r="U37" s="264">
        <v>0</v>
      </c>
      <c r="V37" s="264">
        <v>0</v>
      </c>
      <c r="W37" s="264">
        <v>0</v>
      </c>
      <c r="X37" s="264">
        <v>0</v>
      </c>
      <c r="Y37" s="264">
        <v>0</v>
      </c>
      <c r="Z37" s="264">
        <v>0</v>
      </c>
      <c r="AA37" s="264">
        <v>0</v>
      </c>
      <c r="AB37" s="265">
        <v>0</v>
      </c>
      <c r="AC37" s="195">
        <v>0</v>
      </c>
    </row>
    <row r="38" spans="1:30" s="14" customFormat="1" ht="13.5" customHeight="1" x14ac:dyDescent="0.35">
      <c r="A38" s="1210"/>
      <c r="B38" s="1213"/>
      <c r="C38" s="1246"/>
      <c r="D38" s="1249"/>
      <c r="E38" s="174" t="s">
        <v>38</v>
      </c>
      <c r="F38" s="144"/>
      <c r="G38" s="144"/>
      <c r="H38" s="144"/>
      <c r="I38" s="144"/>
      <c r="J38" s="175"/>
      <c r="K38" s="176">
        <v>0</v>
      </c>
      <c r="L38" s="177">
        <v>0</v>
      </c>
      <c r="M38" s="177">
        <v>0</v>
      </c>
      <c r="N38" s="177">
        <v>0</v>
      </c>
      <c r="O38" s="177">
        <v>0</v>
      </c>
      <c r="P38" s="177">
        <v>0</v>
      </c>
      <c r="Q38" s="177">
        <v>0</v>
      </c>
      <c r="R38" s="177">
        <v>0</v>
      </c>
      <c r="S38" s="177">
        <v>0</v>
      </c>
      <c r="T38" s="177">
        <v>0</v>
      </c>
      <c r="U38" s="177">
        <v>0</v>
      </c>
      <c r="V38" s="177">
        <v>0</v>
      </c>
      <c r="W38" s="177">
        <v>0</v>
      </c>
      <c r="X38" s="177">
        <v>0</v>
      </c>
      <c r="Y38" s="177">
        <v>0</v>
      </c>
      <c r="Z38" s="177">
        <v>0</v>
      </c>
      <c r="AA38" s="177">
        <v>0</v>
      </c>
      <c r="AB38" s="178">
        <v>0</v>
      </c>
      <c r="AC38" s="196">
        <v>0</v>
      </c>
    </row>
    <row r="39" spans="1:30" s="14" customFormat="1" ht="13.5" customHeight="1" x14ac:dyDescent="0.35">
      <c r="A39" s="1210"/>
      <c r="B39" s="1213"/>
      <c r="C39" s="1246"/>
      <c r="D39" s="1249"/>
      <c r="E39" s="174" t="s">
        <v>42</v>
      </c>
      <c r="F39" s="144"/>
      <c r="G39" s="144"/>
      <c r="H39" s="144"/>
      <c r="I39" s="144"/>
      <c r="J39" s="175"/>
      <c r="K39" s="176">
        <v>0</v>
      </c>
      <c r="L39" s="177">
        <v>0</v>
      </c>
      <c r="M39" s="177">
        <v>0</v>
      </c>
      <c r="N39" s="177">
        <v>0</v>
      </c>
      <c r="O39" s="177">
        <v>0</v>
      </c>
      <c r="P39" s="177">
        <v>0</v>
      </c>
      <c r="Q39" s="177">
        <v>0</v>
      </c>
      <c r="R39" s="177">
        <v>0</v>
      </c>
      <c r="S39" s="177">
        <v>0</v>
      </c>
      <c r="T39" s="177">
        <v>0</v>
      </c>
      <c r="U39" s="177">
        <v>0</v>
      </c>
      <c r="V39" s="177">
        <v>0</v>
      </c>
      <c r="W39" s="177">
        <v>0</v>
      </c>
      <c r="X39" s="177">
        <v>0</v>
      </c>
      <c r="Y39" s="177">
        <v>0</v>
      </c>
      <c r="Z39" s="177">
        <v>0</v>
      </c>
      <c r="AA39" s="177">
        <v>0</v>
      </c>
      <c r="AB39" s="178">
        <v>0</v>
      </c>
      <c r="AC39" s="196">
        <v>0</v>
      </c>
    </row>
    <row r="40" spans="1:30" s="14" customFormat="1" ht="13.5" customHeight="1" thickBot="1" x14ac:dyDescent="0.4">
      <c r="A40" s="1210"/>
      <c r="B40" s="1213"/>
      <c r="C40" s="1246"/>
      <c r="D40" s="1249"/>
      <c r="E40" s="179" t="s">
        <v>39</v>
      </c>
      <c r="F40" s="98"/>
      <c r="G40" s="98"/>
      <c r="H40" s="98"/>
      <c r="I40" s="98"/>
      <c r="J40" s="99"/>
      <c r="K40" s="176">
        <v>0</v>
      </c>
      <c r="L40" s="177">
        <v>0</v>
      </c>
      <c r="M40" s="177">
        <v>0</v>
      </c>
      <c r="N40" s="177">
        <v>0</v>
      </c>
      <c r="O40" s="177">
        <v>0</v>
      </c>
      <c r="P40" s="177">
        <v>0</v>
      </c>
      <c r="Q40" s="177">
        <v>0</v>
      </c>
      <c r="R40" s="177">
        <v>0</v>
      </c>
      <c r="S40" s="177">
        <v>0</v>
      </c>
      <c r="T40" s="177">
        <v>0</v>
      </c>
      <c r="U40" s="177">
        <v>0</v>
      </c>
      <c r="V40" s="177">
        <v>0</v>
      </c>
      <c r="W40" s="177">
        <v>0</v>
      </c>
      <c r="X40" s="177">
        <v>0</v>
      </c>
      <c r="Y40" s="177">
        <v>0</v>
      </c>
      <c r="Z40" s="177">
        <v>0</v>
      </c>
      <c r="AA40" s="177">
        <v>0</v>
      </c>
      <c r="AB40" s="178">
        <v>0</v>
      </c>
      <c r="AC40" s="196">
        <v>0</v>
      </c>
    </row>
    <row r="41" spans="1:30" s="14" customFormat="1" ht="13.5" customHeight="1" thickBot="1" x14ac:dyDescent="0.4">
      <c r="A41" s="1210"/>
      <c r="B41" s="1213"/>
      <c r="C41" s="1246"/>
      <c r="D41" s="1249"/>
      <c r="E41" s="180" t="s">
        <v>43</v>
      </c>
      <c r="F41" s="181"/>
      <c r="G41" s="181"/>
      <c r="H41" s="181"/>
      <c r="I41" s="181"/>
      <c r="J41" s="182"/>
      <c r="K41" s="183">
        <f t="shared" ref="K41:AC41" si="5">K32+K34</f>
        <v>0</v>
      </c>
      <c r="L41" s="233">
        <f t="shared" si="5"/>
        <v>0</v>
      </c>
      <c r="M41" s="233">
        <f t="shared" si="5"/>
        <v>0</v>
      </c>
      <c r="N41" s="233">
        <f t="shared" si="5"/>
        <v>0</v>
      </c>
      <c r="O41" s="233">
        <f t="shared" si="5"/>
        <v>0</v>
      </c>
      <c r="P41" s="233">
        <f t="shared" si="5"/>
        <v>0</v>
      </c>
      <c r="Q41" s="233">
        <f t="shared" si="5"/>
        <v>0</v>
      </c>
      <c r="R41" s="233">
        <f t="shared" si="5"/>
        <v>0</v>
      </c>
      <c r="S41" s="233">
        <f t="shared" si="5"/>
        <v>0</v>
      </c>
      <c r="T41" s="233">
        <f t="shared" si="5"/>
        <v>0</v>
      </c>
      <c r="U41" s="233">
        <f t="shared" si="5"/>
        <v>0</v>
      </c>
      <c r="V41" s="233">
        <f t="shared" si="5"/>
        <v>0</v>
      </c>
      <c r="W41" s="233">
        <f t="shared" si="5"/>
        <v>0</v>
      </c>
      <c r="X41" s="233">
        <f t="shared" si="5"/>
        <v>0</v>
      </c>
      <c r="Y41" s="233">
        <f t="shared" si="5"/>
        <v>0</v>
      </c>
      <c r="Z41" s="233">
        <f t="shared" si="5"/>
        <v>0</v>
      </c>
      <c r="AA41" s="233">
        <f t="shared" si="5"/>
        <v>0</v>
      </c>
      <c r="AB41" s="234">
        <f t="shared" si="5"/>
        <v>0</v>
      </c>
      <c r="AC41" s="203">
        <f t="shared" si="5"/>
        <v>0</v>
      </c>
    </row>
    <row r="42" spans="1:30" s="14" customFormat="1" ht="13.5" customHeight="1" thickBot="1" x14ac:dyDescent="0.4">
      <c r="A42" s="1210"/>
      <c r="B42" s="1213"/>
      <c r="C42" s="1246"/>
      <c r="D42" s="1249"/>
      <c r="E42" s="184"/>
      <c r="F42" s="185"/>
      <c r="G42" s="185"/>
      <c r="H42" s="185"/>
      <c r="I42" s="185"/>
      <c r="J42" s="186"/>
      <c r="K42" s="187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9"/>
    </row>
    <row r="43" spans="1:30" s="14" customFormat="1" ht="19.5" customHeight="1" thickBot="1" x14ac:dyDescent="0.4">
      <c r="A43" s="1211"/>
      <c r="B43" s="1214"/>
      <c r="C43" s="1247"/>
      <c r="D43" s="1250"/>
      <c r="E43" s="190" t="s">
        <v>44</v>
      </c>
      <c r="F43" s="191"/>
      <c r="G43" s="191"/>
      <c r="H43" s="191"/>
      <c r="I43" s="192"/>
      <c r="J43" s="193"/>
      <c r="K43" s="194">
        <f t="shared" ref="K43:AC43" si="6">K22+K41</f>
        <v>54</v>
      </c>
      <c r="L43" s="194">
        <f t="shared" si="6"/>
        <v>42</v>
      </c>
      <c r="M43" s="194">
        <f t="shared" si="6"/>
        <v>0</v>
      </c>
      <c r="N43" s="194">
        <f t="shared" si="6"/>
        <v>10</v>
      </c>
      <c r="O43" s="194">
        <f t="shared" si="6"/>
        <v>4.5</v>
      </c>
      <c r="P43" s="194">
        <f t="shared" si="6"/>
        <v>0</v>
      </c>
      <c r="Q43" s="194">
        <f t="shared" si="6"/>
        <v>21</v>
      </c>
      <c r="R43" s="194">
        <f t="shared" si="6"/>
        <v>0</v>
      </c>
      <c r="S43" s="194">
        <f t="shared" si="6"/>
        <v>0</v>
      </c>
      <c r="T43" s="194">
        <f t="shared" si="6"/>
        <v>0</v>
      </c>
      <c r="U43" s="194">
        <f t="shared" si="6"/>
        <v>5</v>
      </c>
      <c r="V43" s="194">
        <f t="shared" si="6"/>
        <v>0</v>
      </c>
      <c r="W43" s="194">
        <f t="shared" si="6"/>
        <v>0</v>
      </c>
      <c r="X43" s="194">
        <f t="shared" si="6"/>
        <v>0</v>
      </c>
      <c r="Y43" s="194">
        <f t="shared" si="6"/>
        <v>0</v>
      </c>
      <c r="Z43" s="194">
        <f t="shared" si="6"/>
        <v>0</v>
      </c>
      <c r="AA43" s="194">
        <f t="shared" si="6"/>
        <v>0</v>
      </c>
      <c r="AB43" s="194">
        <f t="shared" si="6"/>
        <v>0</v>
      </c>
      <c r="AC43" s="536">
        <f t="shared" si="6"/>
        <v>136.5</v>
      </c>
      <c r="AD43" s="156"/>
    </row>
    <row r="44" spans="1:30" s="61" customFormat="1" ht="13.9" x14ac:dyDescent="0.4">
      <c r="A44" s="1240" t="s">
        <v>347</v>
      </c>
      <c r="B44" s="1240"/>
      <c r="C44" s="1240"/>
      <c r="D44" s="1240"/>
      <c r="E44" s="1240"/>
      <c r="F44" s="1240"/>
      <c r="G44" s="1240"/>
      <c r="H44" s="1240"/>
      <c r="I44" s="1240"/>
      <c r="J44" s="1240"/>
      <c r="K44" s="1240"/>
      <c r="L44" s="1240"/>
      <c r="M44" s="1240"/>
      <c r="N44" s="1240"/>
      <c r="O44" s="1240"/>
      <c r="P44" s="1240"/>
      <c r="Q44" s="1240"/>
      <c r="R44" s="1240"/>
      <c r="S44" s="1240"/>
      <c r="T44" s="1240"/>
      <c r="U44" s="1240"/>
      <c r="V44" s="1240"/>
      <c r="W44" s="1240"/>
      <c r="X44" s="1240"/>
      <c r="Y44" s="1240"/>
      <c r="Z44" s="1240"/>
      <c r="AA44" s="1240"/>
      <c r="AB44" s="1240"/>
      <c r="AC44" s="1240"/>
    </row>
    <row r="45" spans="1:30" s="61" customFormat="1" ht="13.9" x14ac:dyDescent="0.4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221" t="s">
        <v>353</v>
      </c>
      <c r="R45" s="1221"/>
      <c r="S45" s="1221"/>
      <c r="T45" s="1221"/>
      <c r="U45" s="1221"/>
      <c r="V45" s="1221"/>
      <c r="W45" s="1221"/>
      <c r="X45" s="1221"/>
      <c r="Y45" s="1221"/>
      <c r="Z45" s="1221"/>
      <c r="AA45" s="1221"/>
      <c r="AB45" s="1221"/>
      <c r="AC45" s="1221"/>
    </row>
    <row r="46" spans="1:30" s="61" customFormat="1" ht="13.9" x14ac:dyDescent="0.4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2"/>
      <c r="S46" s="2"/>
      <c r="T46" s="1220" t="s">
        <v>5</v>
      </c>
      <c r="U46" s="1220"/>
      <c r="V46" s="1220"/>
      <c r="W46" s="1220"/>
      <c r="X46" s="1220"/>
      <c r="Y46" s="1220"/>
      <c r="Z46" s="1220"/>
      <c r="AA46" s="2"/>
      <c r="AB46" s="2"/>
      <c r="AC46" s="101"/>
    </row>
    <row r="47" spans="1:30" s="61" customFormat="1" ht="13.9" x14ac:dyDescent="0.4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95" t="s">
        <v>58</v>
      </c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</row>
    <row r="48" spans="1:30" s="61" customFormat="1" ht="13.9" x14ac:dyDescent="0.4">
      <c r="R48" s="208"/>
      <c r="S48" s="211"/>
      <c r="T48" s="61" t="s">
        <v>5</v>
      </c>
      <c r="AB48" s="208"/>
    </row>
    <row r="49" spans="11:29" x14ac:dyDescent="0.35">
      <c r="K49" s="151">
        <f t="shared" ref="K49:AC49" si="7">K12+K32</f>
        <v>40</v>
      </c>
      <c r="L49" s="151">
        <f t="shared" si="7"/>
        <v>32</v>
      </c>
      <c r="M49" s="151">
        <f t="shared" si="7"/>
        <v>0</v>
      </c>
      <c r="N49" s="151">
        <f t="shared" si="7"/>
        <v>7</v>
      </c>
      <c r="O49" s="151">
        <f t="shared" si="7"/>
        <v>3</v>
      </c>
      <c r="P49" s="151">
        <f t="shared" si="7"/>
        <v>0</v>
      </c>
      <c r="Q49" s="151">
        <f t="shared" si="7"/>
        <v>21</v>
      </c>
      <c r="R49" s="151">
        <f t="shared" si="7"/>
        <v>0</v>
      </c>
      <c r="S49" s="151">
        <f t="shared" si="7"/>
        <v>0</v>
      </c>
      <c r="T49" s="151">
        <f t="shared" si="7"/>
        <v>0</v>
      </c>
      <c r="U49" s="151">
        <f t="shared" si="7"/>
        <v>2</v>
      </c>
      <c r="V49" s="151">
        <f t="shared" si="7"/>
        <v>0</v>
      </c>
      <c r="W49" s="151">
        <f t="shared" si="7"/>
        <v>0</v>
      </c>
      <c r="X49" s="151">
        <f t="shared" si="7"/>
        <v>0</v>
      </c>
      <c r="Y49" s="151">
        <f t="shared" si="7"/>
        <v>0</v>
      </c>
      <c r="Z49" s="151">
        <f t="shared" si="7"/>
        <v>0</v>
      </c>
      <c r="AA49" s="151">
        <f t="shared" si="7"/>
        <v>0</v>
      </c>
      <c r="AB49" s="151">
        <f t="shared" si="7"/>
        <v>0</v>
      </c>
      <c r="AC49" s="151">
        <f t="shared" si="7"/>
        <v>105</v>
      </c>
    </row>
    <row r="50" spans="11:29" x14ac:dyDescent="0.35">
      <c r="K50" s="151">
        <f>K34</f>
        <v>0</v>
      </c>
      <c r="L50" s="151">
        <f t="shared" ref="L50:AC50" si="8">L34</f>
        <v>0</v>
      </c>
      <c r="M50" s="151">
        <f t="shared" si="8"/>
        <v>0</v>
      </c>
      <c r="N50" s="151">
        <f t="shared" si="8"/>
        <v>0</v>
      </c>
      <c r="O50" s="151">
        <f t="shared" si="8"/>
        <v>0</v>
      </c>
      <c r="P50" s="151">
        <f t="shared" si="8"/>
        <v>0</v>
      </c>
      <c r="Q50" s="151">
        <f t="shared" si="8"/>
        <v>0</v>
      </c>
      <c r="R50" s="151">
        <f t="shared" si="8"/>
        <v>0</v>
      </c>
      <c r="S50" s="151">
        <f t="shared" si="8"/>
        <v>0</v>
      </c>
      <c r="T50" s="151">
        <f t="shared" si="8"/>
        <v>0</v>
      </c>
      <c r="U50" s="151">
        <f t="shared" si="8"/>
        <v>0</v>
      </c>
      <c r="V50" s="151">
        <f t="shared" si="8"/>
        <v>0</v>
      </c>
      <c r="W50" s="151">
        <f t="shared" si="8"/>
        <v>0</v>
      </c>
      <c r="X50" s="151">
        <f t="shared" si="8"/>
        <v>0</v>
      </c>
      <c r="Y50" s="151">
        <f t="shared" si="8"/>
        <v>0</v>
      </c>
      <c r="Z50" s="151">
        <f t="shared" si="8"/>
        <v>0</v>
      </c>
      <c r="AA50" s="151">
        <f t="shared" si="8"/>
        <v>0</v>
      </c>
      <c r="AB50" s="151">
        <f t="shared" si="8"/>
        <v>0</v>
      </c>
      <c r="AC50" s="151">
        <f t="shared" si="8"/>
        <v>0</v>
      </c>
    </row>
  </sheetData>
  <mergeCells count="44">
    <mergeCell ref="Q45:AC45"/>
    <mergeCell ref="T46:Z46"/>
    <mergeCell ref="A30:AC30"/>
    <mergeCell ref="A31:A43"/>
    <mergeCell ref="B31:B43"/>
    <mergeCell ref="C31:C43"/>
    <mergeCell ref="D31:D43"/>
    <mergeCell ref="A44:AC44"/>
    <mergeCell ref="A8:AC8"/>
    <mergeCell ref="A9:A22"/>
    <mergeCell ref="B9:B22"/>
    <mergeCell ref="C9:C22"/>
    <mergeCell ref="D9:D22"/>
    <mergeCell ref="A23:AC23"/>
    <mergeCell ref="O24:AC24"/>
    <mergeCell ref="T25:Z25"/>
    <mergeCell ref="T27:AA27"/>
    <mergeCell ref="A28:A29"/>
    <mergeCell ref="B28:B29"/>
    <mergeCell ref="C28:C29"/>
    <mergeCell ref="D28:D29"/>
    <mergeCell ref="E28:E29"/>
    <mergeCell ref="F28:F29"/>
    <mergeCell ref="G28:G29"/>
    <mergeCell ref="K28:AB28"/>
    <mergeCell ref="AC28:AC29"/>
    <mergeCell ref="I28:I29"/>
    <mergeCell ref="J28:J29"/>
    <mergeCell ref="H28:H29"/>
    <mergeCell ref="A1:AC1"/>
    <mergeCell ref="A3:AC3"/>
    <mergeCell ref="G4:N4"/>
    <mergeCell ref="A6:A7"/>
    <mergeCell ref="B6:B7"/>
    <mergeCell ref="C6:C7"/>
    <mergeCell ref="K6:AB6"/>
    <mergeCell ref="AC6:AC7"/>
    <mergeCell ref="H6:H7"/>
    <mergeCell ref="I6:I7"/>
    <mergeCell ref="J6:J7"/>
    <mergeCell ref="D6:D7"/>
    <mergeCell ref="E6:E7"/>
    <mergeCell ref="F6:F7"/>
    <mergeCell ref="G6:G7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7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8">
    <tabColor theme="0"/>
  </sheetPr>
  <dimension ref="A1:AF56"/>
  <sheetViews>
    <sheetView view="pageBreakPreview" topLeftCell="A36" zoomScale="115" zoomScaleNormal="100" zoomScaleSheetLayoutView="115" workbookViewId="0">
      <selection activeCell="T54" sqref="T54"/>
    </sheetView>
  </sheetViews>
  <sheetFormatPr defaultColWidth="9.1328125" defaultRowHeight="12.75" x14ac:dyDescent="0.35"/>
  <cols>
    <col min="1" max="1" width="4.1328125" style="1" customWidth="1"/>
    <col min="2" max="2" width="15.86328125" style="1" customWidth="1"/>
    <col min="3" max="3" width="11.3984375" style="1" customWidth="1"/>
    <col min="4" max="4" width="4.86328125" style="1" customWidth="1"/>
    <col min="5" max="5" width="28.3984375" style="1" customWidth="1"/>
    <col min="6" max="6" width="4.265625" style="1" bestFit="1" customWidth="1"/>
    <col min="7" max="7" width="6.3984375" style="1" customWidth="1"/>
    <col min="8" max="8" width="8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5.59765625" style="1" customWidth="1"/>
    <col min="14" max="14" width="4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186" t="s">
        <v>79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  <c r="M3" s="1186"/>
      <c r="N3" s="1186"/>
      <c r="O3" s="1186"/>
      <c r="P3" s="1186"/>
      <c r="Q3" s="1186"/>
      <c r="R3" s="1186"/>
      <c r="S3" s="1186"/>
      <c r="T3" s="1186"/>
      <c r="U3" s="1186"/>
      <c r="V3" s="1186"/>
      <c r="W3" s="1186"/>
      <c r="X3" s="1186"/>
      <c r="Y3" s="1186"/>
      <c r="Z3" s="1186"/>
      <c r="AA3" s="1186"/>
      <c r="AB3" s="1186"/>
      <c r="AC3" s="1186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186" t="s">
        <v>296</v>
      </c>
      <c r="H4" s="1186"/>
      <c r="I4" s="1186"/>
      <c r="J4" s="1186"/>
      <c r="K4" s="1186"/>
      <c r="L4" s="1186"/>
      <c r="M4" s="1186"/>
      <c r="N4" s="1186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45">
      <c r="A6" s="1188" t="s">
        <v>9</v>
      </c>
      <c r="B6" s="1190" t="s">
        <v>10</v>
      </c>
      <c r="C6" s="1190" t="s">
        <v>11</v>
      </c>
      <c r="D6" s="1192" t="s">
        <v>12</v>
      </c>
      <c r="E6" s="1194" t="s">
        <v>8</v>
      </c>
      <c r="F6" s="1196" t="s">
        <v>0</v>
      </c>
      <c r="G6" s="1198" t="s">
        <v>3</v>
      </c>
      <c r="H6" s="1200" t="s">
        <v>13</v>
      </c>
      <c r="I6" s="1196" t="s">
        <v>1</v>
      </c>
      <c r="J6" s="1202" t="s">
        <v>14</v>
      </c>
      <c r="K6" s="1204" t="s">
        <v>15</v>
      </c>
      <c r="L6" s="1205"/>
      <c r="M6" s="1205"/>
      <c r="N6" s="1205"/>
      <c r="O6" s="1205"/>
      <c r="P6" s="1205"/>
      <c r="Q6" s="1205"/>
      <c r="R6" s="1205"/>
      <c r="S6" s="1205"/>
      <c r="T6" s="1205"/>
      <c r="U6" s="1205"/>
      <c r="V6" s="1205"/>
      <c r="W6" s="1205"/>
      <c r="X6" s="1205"/>
      <c r="Y6" s="1205"/>
      <c r="Z6" s="1205"/>
      <c r="AA6" s="1205"/>
      <c r="AB6" s="1205"/>
      <c r="AC6" s="1218" t="s">
        <v>16</v>
      </c>
      <c r="AD6" s="9"/>
      <c r="AE6" s="9"/>
      <c r="AF6" s="9"/>
    </row>
    <row r="7" spans="1:32" s="12" customFormat="1" ht="116.25" customHeight="1" thickBot="1" x14ac:dyDescent="0.35">
      <c r="A7" s="1189"/>
      <c r="B7" s="1191"/>
      <c r="C7" s="1191"/>
      <c r="D7" s="1193"/>
      <c r="E7" s="1195"/>
      <c r="F7" s="1197"/>
      <c r="G7" s="1199"/>
      <c r="H7" s="1201"/>
      <c r="I7" s="1197"/>
      <c r="J7" s="1203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88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19"/>
    </row>
    <row r="8" spans="1:32" s="14" customFormat="1" ht="13.5" customHeight="1" thickBot="1" x14ac:dyDescent="0.4">
      <c r="A8" s="1222" t="s">
        <v>33</v>
      </c>
      <c r="B8" s="1223"/>
      <c r="C8" s="1223"/>
      <c r="D8" s="1223"/>
      <c r="E8" s="1223"/>
      <c r="F8" s="1223"/>
      <c r="G8" s="1223"/>
      <c r="H8" s="1223"/>
      <c r="I8" s="1223"/>
      <c r="J8" s="1223"/>
      <c r="K8" s="1223"/>
      <c r="L8" s="1223"/>
      <c r="M8" s="1223"/>
      <c r="N8" s="1223"/>
      <c r="O8" s="1223"/>
      <c r="P8" s="1223"/>
      <c r="Q8" s="1223"/>
      <c r="R8" s="1223"/>
      <c r="S8" s="1223"/>
      <c r="T8" s="1223"/>
      <c r="U8" s="1223"/>
      <c r="V8" s="1223"/>
      <c r="W8" s="1223"/>
      <c r="X8" s="1223"/>
      <c r="Y8" s="1223"/>
      <c r="Z8" s="1223"/>
      <c r="AA8" s="1223"/>
      <c r="AB8" s="1223"/>
      <c r="AC8" s="1224"/>
    </row>
    <row r="9" spans="1:32" s="14" customFormat="1" ht="30.75" customHeight="1" x14ac:dyDescent="0.4">
      <c r="A9" s="1267">
        <v>12</v>
      </c>
      <c r="B9" s="1212" t="s">
        <v>83</v>
      </c>
      <c r="C9" s="1268" t="s">
        <v>126</v>
      </c>
      <c r="D9" s="1269">
        <v>1</v>
      </c>
      <c r="E9" s="851" t="s">
        <v>135</v>
      </c>
      <c r="F9" s="237" t="s">
        <v>94</v>
      </c>
      <c r="G9" s="237" t="s">
        <v>96</v>
      </c>
      <c r="H9" s="45" t="s">
        <v>222</v>
      </c>
      <c r="I9" s="237">
        <v>1</v>
      </c>
      <c r="J9" s="46">
        <v>10</v>
      </c>
      <c r="K9" s="342">
        <v>10.66</v>
      </c>
      <c r="L9" s="237"/>
      <c r="M9" s="237">
        <v>32</v>
      </c>
      <c r="N9" s="237">
        <v>3</v>
      </c>
      <c r="O9" s="237">
        <v>1</v>
      </c>
      <c r="P9" s="435"/>
      <c r="Q9" s="436"/>
      <c r="R9" s="237"/>
      <c r="S9" s="237"/>
      <c r="T9" s="237"/>
      <c r="U9" s="237">
        <v>1</v>
      </c>
      <c r="V9" s="237"/>
      <c r="W9" s="237"/>
      <c r="X9" s="237"/>
      <c r="Y9" s="237"/>
      <c r="Z9" s="237"/>
      <c r="AA9" s="237"/>
      <c r="AB9" s="388"/>
      <c r="AC9" s="103">
        <f>SUM(K9:AB9)</f>
        <v>47.66</v>
      </c>
    </row>
    <row r="10" spans="1:32" s="14" customFormat="1" ht="32.25" customHeight="1" x14ac:dyDescent="0.4">
      <c r="A10" s="1229"/>
      <c r="B10" s="1213"/>
      <c r="C10" s="1232"/>
      <c r="D10" s="1270"/>
      <c r="E10" s="852" t="s">
        <v>135</v>
      </c>
      <c r="F10" s="255" t="s">
        <v>94</v>
      </c>
      <c r="G10" s="255" t="s">
        <v>108</v>
      </c>
      <c r="H10" s="47" t="s">
        <v>223</v>
      </c>
      <c r="I10" s="255">
        <v>1</v>
      </c>
      <c r="J10" s="122">
        <v>15</v>
      </c>
      <c r="K10" s="343">
        <v>10.67</v>
      </c>
      <c r="L10" s="343"/>
      <c r="M10" s="343">
        <v>32</v>
      </c>
      <c r="N10" s="343">
        <v>4</v>
      </c>
      <c r="O10" s="343">
        <v>2</v>
      </c>
      <c r="P10" s="343"/>
      <c r="Q10" s="343"/>
      <c r="R10" s="343"/>
      <c r="S10" s="343"/>
      <c r="T10" s="343"/>
      <c r="U10" s="343">
        <v>2</v>
      </c>
      <c r="V10" s="343"/>
      <c r="W10" s="343"/>
      <c r="X10" s="359"/>
      <c r="Y10" s="359"/>
      <c r="Z10" s="359"/>
      <c r="AA10" s="359"/>
      <c r="AB10" s="361"/>
      <c r="AC10" s="83">
        <f>SUM(K10:AB10)</f>
        <v>50.67</v>
      </c>
    </row>
    <row r="11" spans="1:32" s="14" customFormat="1" ht="32.25" customHeight="1" x14ac:dyDescent="0.4">
      <c r="A11" s="1229"/>
      <c r="B11" s="1213"/>
      <c r="C11" s="1232"/>
      <c r="D11" s="1270"/>
      <c r="E11" s="852" t="s">
        <v>135</v>
      </c>
      <c r="F11" s="255" t="s">
        <v>94</v>
      </c>
      <c r="G11" s="255" t="s">
        <v>109</v>
      </c>
      <c r="H11" s="47" t="s">
        <v>219</v>
      </c>
      <c r="I11" s="255">
        <v>1</v>
      </c>
      <c r="J11" s="122">
        <v>44</v>
      </c>
      <c r="K11" s="343">
        <v>10.66</v>
      </c>
      <c r="L11" s="343"/>
      <c r="M11" s="343">
        <v>96</v>
      </c>
      <c r="N11" s="343">
        <v>11</v>
      </c>
      <c r="O11" s="343">
        <v>2</v>
      </c>
      <c r="P11" s="343"/>
      <c r="Q11" s="343"/>
      <c r="R11" s="343"/>
      <c r="S11" s="343"/>
      <c r="T11" s="343"/>
      <c r="U11" s="343">
        <v>5</v>
      </c>
      <c r="V11" s="343"/>
      <c r="W11" s="343"/>
      <c r="X11" s="359"/>
      <c r="Y11" s="359"/>
      <c r="Z11" s="359"/>
      <c r="AA11" s="359"/>
      <c r="AB11" s="361"/>
      <c r="AC11" s="83">
        <f>SUM(K11:AB11)</f>
        <v>124.66</v>
      </c>
    </row>
    <row r="12" spans="1:32" s="14" customFormat="1" ht="30" customHeight="1" x14ac:dyDescent="0.4">
      <c r="A12" s="1229"/>
      <c r="B12" s="1213"/>
      <c r="C12" s="1232"/>
      <c r="D12" s="1270"/>
      <c r="E12" s="875" t="s">
        <v>201</v>
      </c>
      <c r="F12" s="74" t="s">
        <v>94</v>
      </c>
      <c r="G12" s="74" t="s">
        <v>96</v>
      </c>
      <c r="H12" s="96" t="s">
        <v>138</v>
      </c>
      <c r="I12" s="74" t="s">
        <v>122</v>
      </c>
      <c r="J12" s="259" t="s">
        <v>203</v>
      </c>
      <c r="K12" s="75"/>
      <c r="L12" s="75"/>
      <c r="M12" s="75"/>
      <c r="N12" s="75"/>
      <c r="O12" s="75"/>
      <c r="P12" s="75"/>
      <c r="Q12" s="75">
        <v>42</v>
      </c>
      <c r="R12" s="75"/>
      <c r="S12" s="428"/>
      <c r="T12" s="428"/>
      <c r="U12" s="428"/>
      <c r="V12" s="428"/>
      <c r="W12" s="428"/>
      <c r="X12" s="428"/>
      <c r="Y12" s="428"/>
      <c r="Z12" s="428"/>
      <c r="AA12" s="428"/>
      <c r="AB12" s="434"/>
      <c r="AC12" s="83">
        <f>SUM(K12:AB12)</f>
        <v>42</v>
      </c>
    </row>
    <row r="13" spans="1:32" s="14" customFormat="1" ht="13.5" customHeight="1" x14ac:dyDescent="0.35">
      <c r="A13" s="1229"/>
      <c r="B13" s="1213"/>
      <c r="C13" s="1232"/>
      <c r="D13" s="1270"/>
      <c r="E13" s="212" t="s">
        <v>41</v>
      </c>
      <c r="F13" s="213"/>
      <c r="G13" s="214"/>
      <c r="H13" s="213"/>
      <c r="I13" s="213"/>
      <c r="J13" s="231"/>
      <c r="K13" s="333">
        <f t="shared" ref="K13:AC13" si="0">SUM(K9:K12)</f>
        <v>31.99</v>
      </c>
      <c r="L13" s="333">
        <f t="shared" si="0"/>
        <v>0</v>
      </c>
      <c r="M13" s="333">
        <f t="shared" si="0"/>
        <v>160</v>
      </c>
      <c r="N13" s="333">
        <f t="shared" si="0"/>
        <v>18</v>
      </c>
      <c r="O13" s="333">
        <f t="shared" si="0"/>
        <v>5</v>
      </c>
      <c r="P13" s="333">
        <f t="shared" si="0"/>
        <v>0</v>
      </c>
      <c r="Q13" s="333">
        <f t="shared" si="0"/>
        <v>42</v>
      </c>
      <c r="R13" s="333">
        <f t="shared" si="0"/>
        <v>0</v>
      </c>
      <c r="S13" s="333">
        <f t="shared" si="0"/>
        <v>0</v>
      </c>
      <c r="T13" s="333">
        <f t="shared" si="0"/>
        <v>0</v>
      </c>
      <c r="U13" s="333">
        <f t="shared" si="0"/>
        <v>8</v>
      </c>
      <c r="V13" s="333">
        <f t="shared" si="0"/>
        <v>0</v>
      </c>
      <c r="W13" s="333">
        <f t="shared" si="0"/>
        <v>0</v>
      </c>
      <c r="X13" s="333">
        <f t="shared" si="0"/>
        <v>0</v>
      </c>
      <c r="Y13" s="333">
        <f t="shared" si="0"/>
        <v>0</v>
      </c>
      <c r="Z13" s="333">
        <f t="shared" si="0"/>
        <v>0</v>
      </c>
      <c r="AA13" s="333">
        <f t="shared" si="0"/>
        <v>0</v>
      </c>
      <c r="AB13" s="333">
        <f t="shared" si="0"/>
        <v>0</v>
      </c>
      <c r="AC13" s="333">
        <f t="shared" si="0"/>
        <v>264.99</v>
      </c>
    </row>
    <row r="14" spans="1:32" s="14" customFormat="1" ht="18.75" customHeight="1" x14ac:dyDescent="0.4">
      <c r="A14" s="1225"/>
      <c r="B14" s="1213"/>
      <c r="C14" s="1234"/>
      <c r="D14" s="1271"/>
      <c r="E14" s="408"/>
      <c r="F14" s="325"/>
      <c r="G14" s="963"/>
      <c r="H14" s="96"/>
      <c r="I14" s="96"/>
      <c r="J14" s="239"/>
      <c r="K14" s="75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240"/>
      <c r="AC14" s="83">
        <f>SUM(K14:AB14)</f>
        <v>0</v>
      </c>
    </row>
    <row r="15" spans="1:32" s="14" customFormat="1" ht="13.5" customHeight="1" thickBot="1" x14ac:dyDescent="0.4">
      <c r="A15" s="1225"/>
      <c r="B15" s="1213"/>
      <c r="C15" s="1234"/>
      <c r="D15" s="1271"/>
      <c r="E15" s="155" t="s">
        <v>35</v>
      </c>
      <c r="F15" s="153"/>
      <c r="G15" s="153"/>
      <c r="H15" s="153"/>
      <c r="I15" s="153"/>
      <c r="J15" s="215"/>
      <c r="K15" s="154">
        <f t="shared" ref="K15:AC15" si="1">SUM(K14:K14)</f>
        <v>0</v>
      </c>
      <c r="L15" s="154">
        <f t="shared" si="1"/>
        <v>0</v>
      </c>
      <c r="M15" s="154">
        <f t="shared" si="1"/>
        <v>0</v>
      </c>
      <c r="N15" s="154">
        <f t="shared" si="1"/>
        <v>0</v>
      </c>
      <c r="O15" s="154">
        <f t="shared" si="1"/>
        <v>0</v>
      </c>
      <c r="P15" s="154">
        <f t="shared" si="1"/>
        <v>0</v>
      </c>
      <c r="Q15" s="154">
        <f t="shared" si="1"/>
        <v>0</v>
      </c>
      <c r="R15" s="154">
        <f t="shared" si="1"/>
        <v>0</v>
      </c>
      <c r="S15" s="154">
        <f t="shared" si="1"/>
        <v>0</v>
      </c>
      <c r="T15" s="154">
        <f t="shared" si="1"/>
        <v>0</v>
      </c>
      <c r="U15" s="154">
        <f t="shared" si="1"/>
        <v>0</v>
      </c>
      <c r="V15" s="154">
        <f t="shared" si="1"/>
        <v>0</v>
      </c>
      <c r="W15" s="154">
        <f t="shared" si="1"/>
        <v>0</v>
      </c>
      <c r="X15" s="154">
        <f t="shared" si="1"/>
        <v>0</v>
      </c>
      <c r="Y15" s="154">
        <f t="shared" si="1"/>
        <v>0</v>
      </c>
      <c r="Z15" s="154">
        <f t="shared" si="1"/>
        <v>0</v>
      </c>
      <c r="AA15" s="154">
        <f t="shared" si="1"/>
        <v>0</v>
      </c>
      <c r="AB15" s="154">
        <f t="shared" si="1"/>
        <v>0</v>
      </c>
      <c r="AC15" s="154">
        <f t="shared" si="1"/>
        <v>0</v>
      </c>
    </row>
    <row r="16" spans="1:32" s="14" customFormat="1" ht="13.5" customHeight="1" x14ac:dyDescent="0.35">
      <c r="A16" s="1225"/>
      <c r="B16" s="1213"/>
      <c r="C16" s="1234"/>
      <c r="D16" s="1271"/>
      <c r="E16" s="216"/>
      <c r="F16" s="45" t="s">
        <v>7</v>
      </c>
      <c r="G16" s="45"/>
      <c r="H16" s="45"/>
      <c r="I16" s="45"/>
      <c r="J16" s="217"/>
      <c r="K16" s="218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20"/>
      <c r="AC16" s="119"/>
    </row>
    <row r="17" spans="1:32" s="14" customFormat="1" ht="13.5" customHeight="1" thickBot="1" x14ac:dyDescent="0.4">
      <c r="A17" s="1225"/>
      <c r="B17" s="1213"/>
      <c r="C17" s="1234"/>
      <c r="D17" s="1271"/>
      <c r="E17" s="166" t="s">
        <v>36</v>
      </c>
      <c r="F17" s="146"/>
      <c r="G17" s="146"/>
      <c r="H17" s="146"/>
      <c r="I17" s="146"/>
      <c r="J17" s="221"/>
      <c r="K17" s="168">
        <v>0</v>
      </c>
      <c r="L17" s="162">
        <v>0</v>
      </c>
      <c r="M17" s="162">
        <v>0</v>
      </c>
      <c r="N17" s="162">
        <v>0</v>
      </c>
      <c r="O17" s="162">
        <v>0</v>
      </c>
      <c r="P17" s="162">
        <v>0</v>
      </c>
      <c r="Q17" s="162">
        <v>0</v>
      </c>
      <c r="R17" s="162">
        <v>0</v>
      </c>
      <c r="S17" s="162">
        <v>0</v>
      </c>
      <c r="T17" s="162">
        <v>0</v>
      </c>
      <c r="U17" s="162">
        <v>0</v>
      </c>
      <c r="V17" s="162">
        <v>0</v>
      </c>
      <c r="W17" s="162">
        <v>0</v>
      </c>
      <c r="X17" s="162">
        <v>0</v>
      </c>
      <c r="Y17" s="162">
        <v>0</v>
      </c>
      <c r="Z17" s="162">
        <v>0</v>
      </c>
      <c r="AA17" s="162">
        <v>0</v>
      </c>
      <c r="AB17" s="169">
        <v>0</v>
      </c>
      <c r="AC17" s="121">
        <v>0</v>
      </c>
    </row>
    <row r="18" spans="1:32" s="14" customFormat="1" ht="13.5" customHeight="1" x14ac:dyDescent="0.35">
      <c r="A18" s="1225"/>
      <c r="B18" s="1213"/>
      <c r="C18" s="1234"/>
      <c r="D18" s="1271"/>
      <c r="E18" s="222" t="s">
        <v>34</v>
      </c>
      <c r="F18" s="45"/>
      <c r="G18" s="45" t="s">
        <v>37</v>
      </c>
      <c r="H18" s="45"/>
      <c r="I18" s="45"/>
      <c r="J18" s="223"/>
      <c r="K18" s="224">
        <v>0</v>
      </c>
      <c r="L18" s="224">
        <v>0</v>
      </c>
      <c r="M18" s="224">
        <v>0</v>
      </c>
      <c r="N18" s="224">
        <v>0</v>
      </c>
      <c r="O18" s="224">
        <v>0</v>
      </c>
      <c r="P18" s="224">
        <v>0</v>
      </c>
      <c r="Q18" s="224">
        <v>0</v>
      </c>
      <c r="R18" s="224">
        <v>0</v>
      </c>
      <c r="S18" s="224">
        <v>0</v>
      </c>
      <c r="T18" s="224">
        <v>0</v>
      </c>
      <c r="U18" s="224">
        <v>0</v>
      </c>
      <c r="V18" s="224">
        <v>0</v>
      </c>
      <c r="W18" s="224">
        <v>0</v>
      </c>
      <c r="X18" s="224">
        <v>0</v>
      </c>
      <c r="Y18" s="224">
        <v>0</v>
      </c>
      <c r="Z18" s="224">
        <v>0</v>
      </c>
      <c r="AA18" s="224">
        <v>0</v>
      </c>
      <c r="AB18" s="225">
        <v>0</v>
      </c>
      <c r="AC18" s="225">
        <v>0</v>
      </c>
    </row>
    <row r="19" spans="1:32" s="14" customFormat="1" ht="13.5" customHeight="1" x14ac:dyDescent="0.35">
      <c r="A19" s="1225"/>
      <c r="B19" s="1213"/>
      <c r="C19" s="1234"/>
      <c r="D19" s="1271"/>
      <c r="E19" s="226" t="s">
        <v>38</v>
      </c>
      <c r="F19" s="144"/>
      <c r="G19" s="144"/>
      <c r="H19" s="144"/>
      <c r="I19" s="144"/>
      <c r="J19" s="227"/>
      <c r="K19" s="150">
        <v>0</v>
      </c>
      <c r="L19" s="150">
        <v>0</v>
      </c>
      <c r="M19" s="150">
        <v>0</v>
      </c>
      <c r="N19" s="150">
        <v>0</v>
      </c>
      <c r="O19" s="150">
        <v>0</v>
      </c>
      <c r="P19" s="150">
        <v>0</v>
      </c>
      <c r="Q19" s="150">
        <v>0</v>
      </c>
      <c r="R19" s="150">
        <v>0</v>
      </c>
      <c r="S19" s="150">
        <v>0</v>
      </c>
      <c r="T19" s="150">
        <v>0</v>
      </c>
      <c r="U19" s="150">
        <v>0</v>
      </c>
      <c r="V19" s="150">
        <v>0</v>
      </c>
      <c r="W19" s="150">
        <v>0</v>
      </c>
      <c r="X19" s="150">
        <v>0</v>
      </c>
      <c r="Y19" s="150">
        <v>0</v>
      </c>
      <c r="Z19" s="150">
        <v>0</v>
      </c>
      <c r="AA19" s="150">
        <v>0</v>
      </c>
      <c r="AB19" s="204">
        <v>0</v>
      </c>
      <c r="AC19" s="204">
        <v>0</v>
      </c>
    </row>
    <row r="20" spans="1:32" s="14" customFormat="1" ht="13.5" customHeight="1" thickBot="1" x14ac:dyDescent="0.4">
      <c r="A20" s="1225"/>
      <c r="B20" s="1213"/>
      <c r="C20" s="1234"/>
      <c r="D20" s="1271"/>
      <c r="E20" s="97" t="s">
        <v>39</v>
      </c>
      <c r="F20" s="98"/>
      <c r="G20" s="98"/>
      <c r="H20" s="98"/>
      <c r="I20" s="98"/>
      <c r="J20" s="228"/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X20" s="100">
        <v>0</v>
      </c>
      <c r="Y20" s="100">
        <v>0</v>
      </c>
      <c r="Z20" s="100">
        <v>0</v>
      </c>
      <c r="AA20" s="100">
        <v>0</v>
      </c>
      <c r="AB20" s="121">
        <v>0</v>
      </c>
      <c r="AC20" s="121">
        <v>0</v>
      </c>
    </row>
    <row r="21" spans="1:32" s="14" customFormat="1" ht="19.5" customHeight="1" thickBot="1" x14ac:dyDescent="0.4">
      <c r="A21" s="1230"/>
      <c r="B21" s="1214"/>
      <c r="C21" s="1235"/>
      <c r="D21" s="1272"/>
      <c r="E21" s="180" t="s">
        <v>40</v>
      </c>
      <c r="F21" s="181"/>
      <c r="G21" s="181"/>
      <c r="H21" s="181"/>
      <c r="I21" s="181"/>
      <c r="J21" s="229"/>
      <c r="K21" s="194">
        <f>K13+K15</f>
        <v>31.99</v>
      </c>
      <c r="L21" s="194">
        <f t="shared" ref="L21:AB21" si="2">L13+L15</f>
        <v>0</v>
      </c>
      <c r="M21" s="194">
        <f t="shared" si="2"/>
        <v>160</v>
      </c>
      <c r="N21" s="194">
        <f t="shared" si="2"/>
        <v>18</v>
      </c>
      <c r="O21" s="194">
        <f t="shared" si="2"/>
        <v>5</v>
      </c>
      <c r="P21" s="194">
        <f t="shared" si="2"/>
        <v>0</v>
      </c>
      <c r="Q21" s="194">
        <f t="shared" si="2"/>
        <v>42</v>
      </c>
      <c r="R21" s="194">
        <f t="shared" si="2"/>
        <v>0</v>
      </c>
      <c r="S21" s="194">
        <f t="shared" si="2"/>
        <v>0</v>
      </c>
      <c r="T21" s="194">
        <f t="shared" si="2"/>
        <v>0</v>
      </c>
      <c r="U21" s="194">
        <f t="shared" si="2"/>
        <v>8</v>
      </c>
      <c r="V21" s="194">
        <f t="shared" si="2"/>
        <v>0</v>
      </c>
      <c r="W21" s="194">
        <f t="shared" si="2"/>
        <v>0</v>
      </c>
      <c r="X21" s="194">
        <f t="shared" si="2"/>
        <v>0</v>
      </c>
      <c r="Y21" s="194">
        <f t="shared" si="2"/>
        <v>0</v>
      </c>
      <c r="Z21" s="194">
        <f t="shared" si="2"/>
        <v>0</v>
      </c>
      <c r="AA21" s="194">
        <f t="shared" si="2"/>
        <v>0</v>
      </c>
      <c r="AB21" s="194">
        <f t="shared" si="2"/>
        <v>0</v>
      </c>
      <c r="AC21" s="198">
        <f>AC13+AC15</f>
        <v>264.99</v>
      </c>
    </row>
    <row r="22" spans="1:32" s="61" customFormat="1" ht="13.9" x14ac:dyDescent="0.4">
      <c r="A22" s="1240" t="s">
        <v>329</v>
      </c>
      <c r="B22" s="1240"/>
      <c r="C22" s="1240"/>
      <c r="D22" s="1240"/>
      <c r="E22" s="1240"/>
      <c r="F22" s="1240"/>
      <c r="G22" s="1240"/>
      <c r="H22" s="1240"/>
      <c r="I22" s="1240"/>
      <c r="J22" s="1240"/>
      <c r="K22" s="1240"/>
      <c r="L22" s="1240"/>
      <c r="M22" s="1240"/>
      <c r="N22" s="1240"/>
      <c r="O22" s="1240"/>
      <c r="P22" s="1240"/>
      <c r="Q22" s="1240"/>
      <c r="R22" s="1240"/>
      <c r="S22" s="1240"/>
      <c r="T22" s="1240"/>
      <c r="U22" s="1240"/>
      <c r="V22" s="1240"/>
      <c r="W22" s="1240"/>
      <c r="X22" s="1240"/>
      <c r="Y22" s="1240"/>
      <c r="Z22" s="1240"/>
      <c r="AA22" s="1240"/>
      <c r="AB22" s="1240"/>
      <c r="AC22" s="1240"/>
    </row>
    <row r="23" spans="1:32" s="61" customFormat="1" ht="13.9" x14ac:dyDescent="0.4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184" t="s">
        <v>353</v>
      </c>
      <c r="P23" s="1184"/>
      <c r="Q23" s="1184"/>
      <c r="R23" s="1184"/>
      <c r="S23" s="1184"/>
      <c r="T23" s="1184"/>
      <c r="U23" s="1184"/>
      <c r="V23" s="1184"/>
      <c r="W23" s="1184"/>
      <c r="X23" s="1184"/>
      <c r="Y23" s="1184"/>
      <c r="Z23" s="1184"/>
      <c r="AA23" s="1184"/>
      <c r="AB23" s="1184"/>
      <c r="AC23" s="1184"/>
    </row>
    <row r="24" spans="1:32" s="61" customFormat="1" ht="13.9" x14ac:dyDescent="0.4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2"/>
      <c r="S24" s="2"/>
      <c r="T24" s="1220" t="s">
        <v>5</v>
      </c>
      <c r="U24" s="1220"/>
      <c r="V24" s="1220"/>
      <c r="W24" s="1220"/>
      <c r="X24" s="1220"/>
      <c r="Y24" s="1220"/>
      <c r="Z24" s="1220"/>
      <c r="AA24" s="2"/>
      <c r="AB24" s="2"/>
      <c r="AC24" s="101"/>
    </row>
    <row r="25" spans="1:32" s="61" customFormat="1" ht="13.9" x14ac:dyDescent="0.4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95" t="s">
        <v>56</v>
      </c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101"/>
    </row>
    <row r="26" spans="1:32" s="61" customFormat="1" ht="14.25" thickBot="1" x14ac:dyDescent="0.45">
      <c r="R26" s="208"/>
      <c r="S26" s="211"/>
      <c r="T26" s="1240" t="s">
        <v>5</v>
      </c>
      <c r="U26" s="1240"/>
      <c r="V26" s="1240"/>
      <c r="W26" s="1240"/>
      <c r="X26" s="1240"/>
      <c r="Y26" s="1240"/>
      <c r="Z26" s="1240"/>
      <c r="AA26" s="1240"/>
      <c r="AB26" s="208"/>
    </row>
    <row r="27" spans="1:32" ht="14.25" customHeight="1" x14ac:dyDescent="0.45">
      <c r="A27" s="1188" t="s">
        <v>9</v>
      </c>
      <c r="B27" s="1190" t="s">
        <v>10</v>
      </c>
      <c r="C27" s="1190" t="s">
        <v>11</v>
      </c>
      <c r="D27" s="1192" t="s">
        <v>12</v>
      </c>
      <c r="E27" s="1194" t="s">
        <v>8</v>
      </c>
      <c r="F27" s="1196" t="s">
        <v>0</v>
      </c>
      <c r="G27" s="1198" t="s">
        <v>3</v>
      </c>
      <c r="H27" s="1200" t="s">
        <v>13</v>
      </c>
      <c r="I27" s="1196" t="s">
        <v>1</v>
      </c>
      <c r="J27" s="1202" t="s">
        <v>14</v>
      </c>
      <c r="K27" s="1204" t="s">
        <v>15</v>
      </c>
      <c r="L27" s="1205"/>
      <c r="M27" s="1205"/>
      <c r="N27" s="1205"/>
      <c r="O27" s="1205"/>
      <c r="P27" s="1205"/>
      <c r="Q27" s="1205"/>
      <c r="R27" s="1205"/>
      <c r="S27" s="1205"/>
      <c r="T27" s="1205"/>
      <c r="U27" s="1205"/>
      <c r="V27" s="1205"/>
      <c r="W27" s="1205"/>
      <c r="X27" s="1205"/>
      <c r="Y27" s="1205"/>
      <c r="Z27" s="1205"/>
      <c r="AA27" s="1205"/>
      <c r="AB27" s="1205"/>
      <c r="AC27" s="1218" t="s">
        <v>16</v>
      </c>
      <c r="AD27" s="9"/>
      <c r="AE27" s="9"/>
      <c r="AF27" s="9"/>
    </row>
    <row r="28" spans="1:32" s="12" customFormat="1" ht="116.25" customHeight="1" thickBot="1" x14ac:dyDescent="0.35">
      <c r="A28" s="1189"/>
      <c r="B28" s="1191"/>
      <c r="C28" s="1191"/>
      <c r="D28" s="1193"/>
      <c r="E28" s="1195"/>
      <c r="F28" s="1197"/>
      <c r="G28" s="1199"/>
      <c r="H28" s="1201"/>
      <c r="I28" s="1197"/>
      <c r="J28" s="1203"/>
      <c r="K28" s="161" t="s">
        <v>17</v>
      </c>
      <c r="L28" s="160" t="s">
        <v>18</v>
      </c>
      <c r="M28" s="160" t="s">
        <v>19</v>
      </c>
      <c r="N28" s="160" t="s">
        <v>20</v>
      </c>
      <c r="O28" s="160" t="s">
        <v>21</v>
      </c>
      <c r="P28" s="160" t="s">
        <v>22</v>
      </c>
      <c r="Q28" s="160" t="s">
        <v>88</v>
      </c>
      <c r="R28" s="160" t="s">
        <v>63</v>
      </c>
      <c r="S28" s="160" t="s">
        <v>23</v>
      </c>
      <c r="T28" s="160" t="s">
        <v>24</v>
      </c>
      <c r="U28" s="160" t="s">
        <v>25</v>
      </c>
      <c r="V28" s="160" t="s">
        <v>26</v>
      </c>
      <c r="W28" s="160" t="s">
        <v>27</v>
      </c>
      <c r="X28" s="160" t="s">
        <v>28</v>
      </c>
      <c r="Y28" s="160" t="s">
        <v>29</v>
      </c>
      <c r="Z28" s="160" t="s">
        <v>30</v>
      </c>
      <c r="AA28" s="160" t="s">
        <v>31</v>
      </c>
      <c r="AB28" s="160" t="s">
        <v>32</v>
      </c>
      <c r="AC28" s="1219"/>
    </row>
    <row r="29" spans="1:32" s="14" customFormat="1" ht="13.5" customHeight="1" thickBot="1" x14ac:dyDescent="0.4">
      <c r="A29" s="1242" t="s">
        <v>4</v>
      </c>
      <c r="B29" s="1239"/>
      <c r="C29" s="1239"/>
      <c r="D29" s="1239"/>
      <c r="E29" s="1239"/>
      <c r="F29" s="1239"/>
      <c r="G29" s="1239"/>
      <c r="H29" s="1239"/>
      <c r="I29" s="1239"/>
      <c r="J29" s="1239"/>
      <c r="K29" s="1239"/>
      <c r="L29" s="1239"/>
      <c r="M29" s="1239"/>
      <c r="N29" s="1239"/>
      <c r="O29" s="1239"/>
      <c r="P29" s="1239"/>
      <c r="Q29" s="1239"/>
      <c r="R29" s="1239"/>
      <c r="S29" s="1239"/>
      <c r="T29" s="1239"/>
      <c r="U29" s="1239"/>
      <c r="V29" s="1239"/>
      <c r="W29" s="1239"/>
      <c r="X29" s="1239"/>
      <c r="Y29" s="1239"/>
      <c r="Z29" s="1239"/>
      <c r="AA29" s="1239"/>
      <c r="AB29" s="1239"/>
      <c r="AC29" s="1243"/>
    </row>
    <row r="30" spans="1:32" s="14" customFormat="1" ht="24" customHeight="1" x14ac:dyDescent="0.4">
      <c r="A30" s="1209">
        <v>12</v>
      </c>
      <c r="B30" s="1212" t="s">
        <v>83</v>
      </c>
      <c r="C30" s="1244" t="s">
        <v>126</v>
      </c>
      <c r="D30" s="1248">
        <v>1</v>
      </c>
      <c r="E30" s="725" t="s">
        <v>290</v>
      </c>
      <c r="F30" s="237" t="s">
        <v>94</v>
      </c>
      <c r="G30" s="237" t="s">
        <v>109</v>
      </c>
      <c r="H30" s="237" t="s">
        <v>134</v>
      </c>
      <c r="I30" s="237">
        <v>2</v>
      </c>
      <c r="J30" s="46">
        <v>37</v>
      </c>
      <c r="K30" s="342">
        <v>20</v>
      </c>
      <c r="L30" s="237"/>
      <c r="M30" s="237">
        <v>60</v>
      </c>
      <c r="N30" s="237">
        <v>9</v>
      </c>
      <c r="O30" s="237">
        <v>2</v>
      </c>
      <c r="P30" s="410"/>
      <c r="Q30" s="410"/>
      <c r="R30" s="237"/>
      <c r="S30" s="237"/>
      <c r="T30" s="237"/>
      <c r="U30" s="237">
        <v>3</v>
      </c>
      <c r="V30" s="69"/>
      <c r="W30" s="69"/>
      <c r="X30" s="69"/>
      <c r="Y30" s="69"/>
      <c r="Z30" s="69"/>
      <c r="AA30" s="69"/>
      <c r="AB30" s="391"/>
      <c r="AC30" s="103">
        <f>SUM(K30:AA30)</f>
        <v>94</v>
      </c>
      <c r="AE30" s="235"/>
      <c r="AF30" s="235"/>
    </row>
    <row r="31" spans="1:32" s="14" customFormat="1" ht="18.75" customHeight="1" x14ac:dyDescent="0.4">
      <c r="A31" s="1210"/>
      <c r="B31" s="1213"/>
      <c r="C31" s="1245"/>
      <c r="D31" s="1249"/>
      <c r="E31" s="816" t="s">
        <v>249</v>
      </c>
      <c r="F31" s="299" t="s">
        <v>94</v>
      </c>
      <c r="G31" s="299" t="s">
        <v>109</v>
      </c>
      <c r="H31" s="96" t="s">
        <v>219</v>
      </c>
      <c r="I31" s="299">
        <v>1</v>
      </c>
      <c r="J31" s="145">
        <v>44</v>
      </c>
      <c r="K31" s="157">
        <v>16</v>
      </c>
      <c r="L31" s="157"/>
      <c r="M31" s="157">
        <v>96</v>
      </c>
      <c r="N31" s="157">
        <v>11</v>
      </c>
      <c r="O31" s="157">
        <v>2</v>
      </c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407"/>
      <c r="AC31" s="83">
        <f>SUM(K31:AA31)</f>
        <v>125</v>
      </c>
    </row>
    <row r="32" spans="1:32" s="14" customFormat="1" ht="16.5" customHeight="1" x14ac:dyDescent="0.4">
      <c r="A32" s="1210"/>
      <c r="B32" s="1213"/>
      <c r="C32" s="1245"/>
      <c r="D32" s="1249"/>
      <c r="E32" s="816" t="s">
        <v>249</v>
      </c>
      <c r="F32" s="299" t="s">
        <v>94</v>
      </c>
      <c r="G32" s="299" t="s">
        <v>108</v>
      </c>
      <c r="H32" s="96" t="s">
        <v>223</v>
      </c>
      <c r="I32" s="299">
        <v>1</v>
      </c>
      <c r="J32" s="145">
        <v>15</v>
      </c>
      <c r="K32" s="157">
        <v>16</v>
      </c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407"/>
      <c r="AC32" s="83">
        <f>SUM(K32:AA32)</f>
        <v>16</v>
      </c>
    </row>
    <row r="33" spans="1:31" s="14" customFormat="1" ht="17.25" customHeight="1" x14ac:dyDescent="0.4">
      <c r="A33" s="1210"/>
      <c r="B33" s="1213"/>
      <c r="C33" s="1245"/>
      <c r="D33" s="1249"/>
      <c r="E33" s="406"/>
      <c r="F33" s="299"/>
      <c r="G33" s="299"/>
      <c r="H33" s="299"/>
      <c r="I33" s="299"/>
      <c r="J33" s="145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407"/>
      <c r="AC33" s="83">
        <f>SUM(K33:AA33)</f>
        <v>0</v>
      </c>
    </row>
    <row r="34" spans="1:31" s="14" customFormat="1" ht="13.5" customHeight="1" thickBot="1" x14ac:dyDescent="0.4">
      <c r="A34" s="1210"/>
      <c r="B34" s="1213"/>
      <c r="C34" s="1246"/>
      <c r="D34" s="1249"/>
      <c r="E34" s="85" t="s">
        <v>41</v>
      </c>
      <c r="F34" s="86"/>
      <c r="G34" s="86"/>
      <c r="H34" s="86"/>
      <c r="I34" s="86"/>
      <c r="J34" s="87"/>
      <c r="K34" s="88">
        <f t="shared" ref="K34:AC34" si="3">SUM(K30:K33)</f>
        <v>52</v>
      </c>
      <c r="L34" s="88">
        <f t="shared" si="3"/>
        <v>0</v>
      </c>
      <c r="M34" s="88">
        <f t="shared" si="3"/>
        <v>156</v>
      </c>
      <c r="N34" s="88">
        <f t="shared" si="3"/>
        <v>20</v>
      </c>
      <c r="O34" s="88">
        <f t="shared" si="3"/>
        <v>4</v>
      </c>
      <c r="P34" s="88">
        <f t="shared" si="3"/>
        <v>0</v>
      </c>
      <c r="Q34" s="88">
        <f t="shared" si="3"/>
        <v>0</v>
      </c>
      <c r="R34" s="88">
        <f t="shared" si="3"/>
        <v>0</v>
      </c>
      <c r="S34" s="88">
        <f t="shared" si="3"/>
        <v>0</v>
      </c>
      <c r="T34" s="88">
        <f t="shared" si="3"/>
        <v>0</v>
      </c>
      <c r="U34" s="88">
        <f t="shared" si="3"/>
        <v>3</v>
      </c>
      <c r="V34" s="88">
        <f t="shared" si="3"/>
        <v>0</v>
      </c>
      <c r="W34" s="88">
        <f t="shared" si="3"/>
        <v>0</v>
      </c>
      <c r="X34" s="88">
        <f t="shared" si="3"/>
        <v>0</v>
      </c>
      <c r="Y34" s="88">
        <f t="shared" si="3"/>
        <v>0</v>
      </c>
      <c r="Z34" s="88">
        <f t="shared" si="3"/>
        <v>0</v>
      </c>
      <c r="AA34" s="88">
        <f t="shared" si="3"/>
        <v>0</v>
      </c>
      <c r="AB34" s="88">
        <f t="shared" si="3"/>
        <v>0</v>
      </c>
      <c r="AC34" s="88">
        <f t="shared" si="3"/>
        <v>235</v>
      </c>
    </row>
    <row r="35" spans="1:31" s="14" customFormat="1" ht="19.5" customHeight="1" x14ac:dyDescent="0.4">
      <c r="A35" s="1210"/>
      <c r="B35" s="1213"/>
      <c r="C35" s="1246"/>
      <c r="D35" s="1249"/>
      <c r="E35" s="725"/>
      <c r="F35" s="402"/>
      <c r="G35" s="402"/>
      <c r="H35" s="402"/>
      <c r="I35" s="402"/>
      <c r="J35" s="403"/>
      <c r="K35" s="812"/>
      <c r="L35" s="812"/>
      <c r="M35" s="812"/>
      <c r="N35" s="812"/>
      <c r="O35" s="812"/>
      <c r="P35" s="812"/>
      <c r="Q35" s="812"/>
      <c r="R35" s="812"/>
      <c r="S35" s="812"/>
      <c r="T35" s="812"/>
      <c r="U35" s="812"/>
      <c r="V35" s="812"/>
      <c r="W35" s="812"/>
      <c r="X35" s="812"/>
      <c r="Y35" s="812"/>
      <c r="Z35" s="812"/>
      <c r="AA35" s="812"/>
      <c r="AB35" s="812"/>
      <c r="AC35" s="567">
        <f>SUM(K35:AB35)</f>
        <v>0</v>
      </c>
    </row>
    <row r="36" spans="1:31" s="14" customFormat="1" ht="13.5" customHeight="1" thickBot="1" x14ac:dyDescent="0.4">
      <c r="A36" s="1210"/>
      <c r="B36" s="1213"/>
      <c r="C36" s="1246"/>
      <c r="D36" s="1249"/>
      <c r="E36" s="718" t="s">
        <v>35</v>
      </c>
      <c r="F36" s="181"/>
      <c r="G36" s="181"/>
      <c r="H36" s="181"/>
      <c r="I36" s="181"/>
      <c r="J36" s="182"/>
      <c r="K36" s="194">
        <f t="shared" ref="K36:AC36" si="4">SUM(K35:K35)</f>
        <v>0</v>
      </c>
      <c r="L36" s="194">
        <f t="shared" si="4"/>
        <v>0</v>
      </c>
      <c r="M36" s="194">
        <f t="shared" si="4"/>
        <v>0</v>
      </c>
      <c r="N36" s="194">
        <f t="shared" si="4"/>
        <v>0</v>
      </c>
      <c r="O36" s="194">
        <f t="shared" si="4"/>
        <v>0</v>
      </c>
      <c r="P36" s="194">
        <f t="shared" si="4"/>
        <v>0</v>
      </c>
      <c r="Q36" s="194">
        <f t="shared" si="4"/>
        <v>0</v>
      </c>
      <c r="R36" s="194">
        <f t="shared" si="4"/>
        <v>0</v>
      </c>
      <c r="S36" s="194">
        <f t="shared" si="4"/>
        <v>0</v>
      </c>
      <c r="T36" s="194">
        <f t="shared" si="4"/>
        <v>0</v>
      </c>
      <c r="U36" s="194">
        <f t="shared" si="4"/>
        <v>0</v>
      </c>
      <c r="V36" s="194">
        <f t="shared" si="4"/>
        <v>0</v>
      </c>
      <c r="W36" s="194">
        <f t="shared" si="4"/>
        <v>0</v>
      </c>
      <c r="X36" s="194">
        <f t="shared" si="4"/>
        <v>0</v>
      </c>
      <c r="Y36" s="194">
        <f t="shared" si="4"/>
        <v>0</v>
      </c>
      <c r="Z36" s="194">
        <f t="shared" si="4"/>
        <v>0</v>
      </c>
      <c r="AA36" s="194">
        <f t="shared" si="4"/>
        <v>0</v>
      </c>
      <c r="AB36" s="194">
        <f t="shared" si="4"/>
        <v>0</v>
      </c>
      <c r="AC36" s="194">
        <f t="shared" si="4"/>
        <v>0</v>
      </c>
    </row>
    <row r="37" spans="1:31" s="14" customFormat="1" ht="13.5" customHeight="1" x14ac:dyDescent="0.35">
      <c r="A37" s="1210"/>
      <c r="B37" s="1213"/>
      <c r="C37" s="1246"/>
      <c r="D37" s="1249"/>
      <c r="E37" s="17"/>
      <c r="F37" s="47"/>
      <c r="G37" s="47"/>
      <c r="H37" s="47"/>
      <c r="I37" s="47"/>
      <c r="J37" s="164"/>
      <c r="K37" s="165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149"/>
    </row>
    <row r="38" spans="1:31" s="14" customFormat="1" ht="13.5" customHeight="1" thickBot="1" x14ac:dyDescent="0.4">
      <c r="A38" s="1210"/>
      <c r="B38" s="1213"/>
      <c r="C38" s="1246"/>
      <c r="D38" s="1249"/>
      <c r="E38" s="166" t="s">
        <v>36</v>
      </c>
      <c r="F38" s="146"/>
      <c r="G38" s="146"/>
      <c r="H38" s="146"/>
      <c r="I38" s="146"/>
      <c r="J38" s="167"/>
      <c r="K38" s="168">
        <v>0</v>
      </c>
      <c r="L38" s="162">
        <v>0</v>
      </c>
      <c r="M38" s="162">
        <v>0</v>
      </c>
      <c r="N38" s="162">
        <v>0</v>
      </c>
      <c r="O38" s="162">
        <v>0</v>
      </c>
      <c r="P38" s="162">
        <v>0</v>
      </c>
      <c r="Q38" s="162">
        <v>0</v>
      </c>
      <c r="R38" s="162">
        <v>0</v>
      </c>
      <c r="S38" s="162">
        <v>0</v>
      </c>
      <c r="T38" s="162">
        <v>0</v>
      </c>
      <c r="U38" s="162">
        <v>0</v>
      </c>
      <c r="V38" s="162">
        <v>0</v>
      </c>
      <c r="W38" s="162">
        <v>0</v>
      </c>
      <c r="X38" s="162">
        <v>0</v>
      </c>
      <c r="Y38" s="162">
        <v>0</v>
      </c>
      <c r="Z38" s="162">
        <v>0</v>
      </c>
      <c r="AA38" s="162">
        <v>0</v>
      </c>
      <c r="AB38" s="169">
        <v>0</v>
      </c>
      <c r="AC38" s="163">
        <v>0</v>
      </c>
    </row>
    <row r="39" spans="1:31" s="14" customFormat="1" ht="13.5" customHeight="1" x14ac:dyDescent="0.35">
      <c r="A39" s="1210"/>
      <c r="B39" s="1213"/>
      <c r="C39" s="1246"/>
      <c r="D39" s="1249"/>
      <c r="E39" s="170" t="s">
        <v>34</v>
      </c>
      <c r="F39" s="45"/>
      <c r="G39" s="45" t="s">
        <v>37</v>
      </c>
      <c r="H39" s="45"/>
      <c r="I39" s="45"/>
      <c r="J39" s="46"/>
      <c r="K39" s="263">
        <v>0</v>
      </c>
      <c r="L39" s="264">
        <v>0</v>
      </c>
      <c r="M39" s="264">
        <v>0</v>
      </c>
      <c r="N39" s="264">
        <v>0</v>
      </c>
      <c r="O39" s="264">
        <v>0</v>
      </c>
      <c r="P39" s="264">
        <v>0</v>
      </c>
      <c r="Q39" s="264">
        <v>0</v>
      </c>
      <c r="R39" s="264">
        <v>0</v>
      </c>
      <c r="S39" s="264">
        <v>0</v>
      </c>
      <c r="T39" s="264">
        <v>0</v>
      </c>
      <c r="U39" s="264">
        <v>0</v>
      </c>
      <c r="V39" s="264">
        <v>0</v>
      </c>
      <c r="W39" s="264">
        <v>0</v>
      </c>
      <c r="X39" s="264">
        <v>0</v>
      </c>
      <c r="Y39" s="264">
        <v>0</v>
      </c>
      <c r="Z39" s="264">
        <v>0</v>
      </c>
      <c r="AA39" s="264">
        <v>0</v>
      </c>
      <c r="AB39" s="265">
        <v>0</v>
      </c>
      <c r="AC39" s="195">
        <v>0</v>
      </c>
    </row>
    <row r="40" spans="1:31" s="14" customFormat="1" ht="13.5" customHeight="1" x14ac:dyDescent="0.35">
      <c r="A40" s="1210"/>
      <c r="B40" s="1213"/>
      <c r="C40" s="1246"/>
      <c r="D40" s="1249"/>
      <c r="E40" s="174" t="s">
        <v>38</v>
      </c>
      <c r="F40" s="144"/>
      <c r="G40" s="144"/>
      <c r="H40" s="144"/>
      <c r="I40" s="144"/>
      <c r="J40" s="175"/>
      <c r="K40" s="176">
        <v>0</v>
      </c>
      <c r="L40" s="177">
        <v>0</v>
      </c>
      <c r="M40" s="177">
        <v>0</v>
      </c>
      <c r="N40" s="177">
        <v>0</v>
      </c>
      <c r="O40" s="177">
        <v>0</v>
      </c>
      <c r="P40" s="177">
        <v>0</v>
      </c>
      <c r="Q40" s="177">
        <v>0</v>
      </c>
      <c r="R40" s="177">
        <v>0</v>
      </c>
      <c r="S40" s="177">
        <v>0</v>
      </c>
      <c r="T40" s="177">
        <v>0</v>
      </c>
      <c r="U40" s="177">
        <v>0</v>
      </c>
      <c r="V40" s="177">
        <v>0</v>
      </c>
      <c r="W40" s="177">
        <v>0</v>
      </c>
      <c r="X40" s="177">
        <v>0</v>
      </c>
      <c r="Y40" s="177">
        <v>0</v>
      </c>
      <c r="Z40" s="177">
        <v>0</v>
      </c>
      <c r="AA40" s="177">
        <v>0</v>
      </c>
      <c r="AB40" s="178">
        <v>0</v>
      </c>
      <c r="AC40" s="196">
        <v>0</v>
      </c>
    </row>
    <row r="41" spans="1:31" s="14" customFormat="1" ht="13.5" customHeight="1" x14ac:dyDescent="0.35">
      <c r="A41" s="1210"/>
      <c r="B41" s="1213"/>
      <c r="C41" s="1246"/>
      <c r="D41" s="1249"/>
      <c r="E41" s="174" t="s">
        <v>42</v>
      </c>
      <c r="F41" s="144"/>
      <c r="G41" s="144"/>
      <c r="H41" s="144"/>
      <c r="I41" s="144"/>
      <c r="J41" s="175"/>
      <c r="K41" s="176">
        <v>0</v>
      </c>
      <c r="L41" s="177">
        <v>0</v>
      </c>
      <c r="M41" s="177">
        <v>0</v>
      </c>
      <c r="N41" s="177">
        <v>0</v>
      </c>
      <c r="O41" s="177">
        <v>0</v>
      </c>
      <c r="P41" s="177">
        <v>0</v>
      </c>
      <c r="Q41" s="177">
        <v>0</v>
      </c>
      <c r="R41" s="177">
        <v>0</v>
      </c>
      <c r="S41" s="177">
        <v>0</v>
      </c>
      <c r="T41" s="177">
        <v>0</v>
      </c>
      <c r="U41" s="177">
        <v>0</v>
      </c>
      <c r="V41" s="177">
        <v>0</v>
      </c>
      <c r="W41" s="177">
        <v>0</v>
      </c>
      <c r="X41" s="177">
        <v>0</v>
      </c>
      <c r="Y41" s="177">
        <v>0</v>
      </c>
      <c r="Z41" s="177">
        <v>0</v>
      </c>
      <c r="AA41" s="177">
        <v>0</v>
      </c>
      <c r="AB41" s="178">
        <v>0</v>
      </c>
      <c r="AC41" s="196">
        <v>0</v>
      </c>
    </row>
    <row r="42" spans="1:31" s="14" customFormat="1" ht="13.5" customHeight="1" thickBot="1" x14ac:dyDescent="0.4">
      <c r="A42" s="1210"/>
      <c r="B42" s="1213"/>
      <c r="C42" s="1246"/>
      <c r="D42" s="1249"/>
      <c r="E42" s="179" t="s">
        <v>39</v>
      </c>
      <c r="F42" s="98"/>
      <c r="G42" s="98"/>
      <c r="H42" s="98"/>
      <c r="I42" s="98"/>
      <c r="J42" s="99"/>
      <c r="K42" s="176">
        <v>0</v>
      </c>
      <c r="L42" s="177">
        <v>0</v>
      </c>
      <c r="M42" s="177">
        <v>0</v>
      </c>
      <c r="N42" s="177">
        <v>0</v>
      </c>
      <c r="O42" s="177">
        <v>0</v>
      </c>
      <c r="P42" s="177">
        <v>0</v>
      </c>
      <c r="Q42" s="177">
        <v>0</v>
      </c>
      <c r="R42" s="177">
        <v>0</v>
      </c>
      <c r="S42" s="177">
        <v>0</v>
      </c>
      <c r="T42" s="177">
        <v>0</v>
      </c>
      <c r="U42" s="177">
        <v>0</v>
      </c>
      <c r="V42" s="177">
        <v>0</v>
      </c>
      <c r="W42" s="177">
        <v>0</v>
      </c>
      <c r="X42" s="177">
        <v>0</v>
      </c>
      <c r="Y42" s="177">
        <v>0</v>
      </c>
      <c r="Z42" s="177">
        <v>0</v>
      </c>
      <c r="AA42" s="177">
        <v>0</v>
      </c>
      <c r="AB42" s="178">
        <v>0</v>
      </c>
      <c r="AC42" s="196">
        <v>0</v>
      </c>
    </row>
    <row r="43" spans="1:31" s="14" customFormat="1" ht="13.5" customHeight="1" thickBot="1" x14ac:dyDescent="0.4">
      <c r="A43" s="1210"/>
      <c r="B43" s="1213"/>
      <c r="C43" s="1246"/>
      <c r="D43" s="1249"/>
      <c r="E43" s="180" t="s">
        <v>43</v>
      </c>
      <c r="F43" s="181"/>
      <c r="G43" s="181"/>
      <c r="H43" s="181"/>
      <c r="I43" s="181"/>
      <c r="J43" s="182"/>
      <c r="K43" s="183">
        <f t="shared" ref="K43:AC43" si="5">K34+K36</f>
        <v>52</v>
      </c>
      <c r="L43" s="233">
        <f t="shared" si="5"/>
        <v>0</v>
      </c>
      <c r="M43" s="233">
        <f t="shared" si="5"/>
        <v>156</v>
      </c>
      <c r="N43" s="233">
        <f t="shared" si="5"/>
        <v>20</v>
      </c>
      <c r="O43" s="233">
        <f t="shared" si="5"/>
        <v>4</v>
      </c>
      <c r="P43" s="233">
        <f t="shared" si="5"/>
        <v>0</v>
      </c>
      <c r="Q43" s="233">
        <f t="shared" si="5"/>
        <v>0</v>
      </c>
      <c r="R43" s="233">
        <f t="shared" si="5"/>
        <v>0</v>
      </c>
      <c r="S43" s="233">
        <f t="shared" si="5"/>
        <v>0</v>
      </c>
      <c r="T43" s="233">
        <f t="shared" si="5"/>
        <v>0</v>
      </c>
      <c r="U43" s="233">
        <f t="shared" si="5"/>
        <v>3</v>
      </c>
      <c r="V43" s="233">
        <f t="shared" si="5"/>
        <v>0</v>
      </c>
      <c r="W43" s="233">
        <f t="shared" si="5"/>
        <v>0</v>
      </c>
      <c r="X43" s="233">
        <f t="shared" si="5"/>
        <v>0</v>
      </c>
      <c r="Y43" s="233">
        <f t="shared" si="5"/>
        <v>0</v>
      </c>
      <c r="Z43" s="233">
        <f t="shared" si="5"/>
        <v>0</v>
      </c>
      <c r="AA43" s="233">
        <f t="shared" si="5"/>
        <v>0</v>
      </c>
      <c r="AB43" s="234">
        <f t="shared" si="5"/>
        <v>0</v>
      </c>
      <c r="AC43" s="203">
        <f t="shared" si="5"/>
        <v>235</v>
      </c>
    </row>
    <row r="44" spans="1:31" s="14" customFormat="1" ht="13.5" customHeight="1" thickBot="1" x14ac:dyDescent="0.4">
      <c r="A44" s="1210"/>
      <c r="B44" s="1213"/>
      <c r="C44" s="1246"/>
      <c r="D44" s="1249"/>
      <c r="E44" s="184"/>
      <c r="F44" s="185"/>
      <c r="G44" s="185"/>
      <c r="H44" s="185"/>
      <c r="I44" s="185"/>
      <c r="J44" s="186"/>
      <c r="K44" s="187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9"/>
    </row>
    <row r="45" spans="1:31" s="14" customFormat="1" ht="19.5" customHeight="1" thickBot="1" x14ac:dyDescent="0.4">
      <c r="A45" s="1211"/>
      <c r="B45" s="1214"/>
      <c r="C45" s="1247"/>
      <c r="D45" s="1250"/>
      <c r="E45" s="190" t="s">
        <v>44</v>
      </c>
      <c r="F45" s="191"/>
      <c r="G45" s="191"/>
      <c r="H45" s="191"/>
      <c r="I45" s="192"/>
      <c r="J45" s="193"/>
      <c r="K45" s="194">
        <f t="shared" ref="K45:AC45" si="6">K21+K43</f>
        <v>83.99</v>
      </c>
      <c r="L45" s="194">
        <f t="shared" si="6"/>
        <v>0</v>
      </c>
      <c r="M45" s="194">
        <f t="shared" si="6"/>
        <v>316</v>
      </c>
      <c r="N45" s="194">
        <f t="shared" si="6"/>
        <v>38</v>
      </c>
      <c r="O45" s="194">
        <f t="shared" si="6"/>
        <v>9</v>
      </c>
      <c r="P45" s="194">
        <f t="shared" si="6"/>
        <v>0</v>
      </c>
      <c r="Q45" s="194">
        <f t="shared" si="6"/>
        <v>42</v>
      </c>
      <c r="R45" s="194">
        <f t="shared" si="6"/>
        <v>0</v>
      </c>
      <c r="S45" s="194">
        <f t="shared" si="6"/>
        <v>0</v>
      </c>
      <c r="T45" s="194">
        <f t="shared" si="6"/>
        <v>0</v>
      </c>
      <c r="U45" s="194">
        <f t="shared" si="6"/>
        <v>11</v>
      </c>
      <c r="V45" s="194">
        <f t="shared" si="6"/>
        <v>0</v>
      </c>
      <c r="W45" s="194">
        <f t="shared" si="6"/>
        <v>0</v>
      </c>
      <c r="X45" s="194">
        <f t="shared" si="6"/>
        <v>0</v>
      </c>
      <c r="Y45" s="194">
        <f t="shared" si="6"/>
        <v>0</v>
      </c>
      <c r="Z45" s="194">
        <f t="shared" si="6"/>
        <v>0</v>
      </c>
      <c r="AA45" s="194">
        <f t="shared" si="6"/>
        <v>0</v>
      </c>
      <c r="AB45" s="194">
        <f t="shared" si="6"/>
        <v>0</v>
      </c>
      <c r="AC45" s="198">
        <f t="shared" si="6"/>
        <v>499.99</v>
      </c>
      <c r="AD45" s="156"/>
      <c r="AE45" s="156"/>
    </row>
    <row r="47" spans="1:31" s="61" customFormat="1" ht="13.9" x14ac:dyDescent="0.4">
      <c r="A47" s="1240" t="s">
        <v>329</v>
      </c>
      <c r="B47" s="1240"/>
      <c r="C47" s="1240"/>
      <c r="D47" s="1240"/>
      <c r="E47" s="1240"/>
      <c r="F47" s="1240"/>
      <c r="G47" s="1240"/>
      <c r="H47" s="1240"/>
      <c r="I47" s="1240"/>
      <c r="J47" s="1240"/>
      <c r="K47" s="1240"/>
      <c r="L47" s="1240"/>
      <c r="M47" s="1240"/>
      <c r="N47" s="1240"/>
      <c r="O47" s="1240"/>
      <c r="P47" s="1240"/>
      <c r="Q47" s="1240"/>
      <c r="R47" s="1240"/>
      <c r="S47" s="1240"/>
      <c r="T47" s="1240"/>
      <c r="U47" s="1240"/>
      <c r="V47" s="1240"/>
      <c r="W47" s="1240"/>
      <c r="X47" s="1240"/>
      <c r="Y47" s="1240"/>
      <c r="Z47" s="1240"/>
      <c r="AA47" s="1240"/>
      <c r="AB47" s="1240"/>
      <c r="AC47" s="1240"/>
      <c r="AD47" s="152"/>
      <c r="AE47" s="152"/>
    </row>
    <row r="48" spans="1:31" s="61" customFormat="1" ht="13.9" x14ac:dyDescent="0.4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221" t="s">
        <v>353</v>
      </c>
      <c r="R48" s="1221"/>
      <c r="S48" s="1221"/>
      <c r="T48" s="1221"/>
      <c r="U48" s="1221"/>
      <c r="V48" s="1221"/>
      <c r="W48" s="1221"/>
      <c r="X48" s="1221"/>
      <c r="Y48" s="1221"/>
      <c r="Z48" s="1221"/>
      <c r="AA48" s="1221"/>
      <c r="AB48" s="1221"/>
      <c r="AC48" s="1221"/>
      <c r="AE48" s="152"/>
    </row>
    <row r="49" spans="1:29" s="61" customFormat="1" ht="13.9" x14ac:dyDescent="0.4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230"/>
      <c r="S49" s="230"/>
      <c r="T49" s="230"/>
      <c r="U49" s="230"/>
      <c r="V49" s="230"/>
      <c r="W49" s="3" t="s">
        <v>2</v>
      </c>
      <c r="X49" s="3"/>
      <c r="Y49" s="3"/>
      <c r="Z49" s="230"/>
      <c r="AA49" s="230"/>
      <c r="AB49" s="230"/>
      <c r="AC49" s="101"/>
    </row>
    <row r="50" spans="1:29" s="61" customFormat="1" ht="13.9" x14ac:dyDescent="0.4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2"/>
      <c r="S50" s="2"/>
      <c r="T50" s="1220" t="s">
        <v>341</v>
      </c>
      <c r="U50" s="1220"/>
      <c r="V50" s="1220"/>
      <c r="W50" s="1220"/>
      <c r="X50" s="1220"/>
      <c r="Y50" s="1220"/>
      <c r="Z50" s="1220"/>
      <c r="AA50" s="2"/>
      <c r="AB50" s="2"/>
      <c r="AC50" s="101"/>
    </row>
    <row r="51" spans="1:29" s="61" customFormat="1" ht="13.9" x14ac:dyDescent="0.4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95" t="s">
        <v>58</v>
      </c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</row>
    <row r="52" spans="1:29" s="61" customFormat="1" ht="13.9" x14ac:dyDescent="0.4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65"/>
      <c r="S52" s="65"/>
      <c r="T52" s="65"/>
      <c r="U52" s="65"/>
      <c r="V52" s="1241" t="s">
        <v>2</v>
      </c>
      <c r="W52" s="1241"/>
      <c r="X52" s="1241"/>
      <c r="Y52" s="1241"/>
      <c r="Z52" s="65"/>
      <c r="AA52" s="65"/>
      <c r="AB52" s="65"/>
      <c r="AC52" s="101"/>
    </row>
    <row r="53" spans="1:29" s="61" customFormat="1" ht="13.9" x14ac:dyDescent="0.4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101"/>
    </row>
    <row r="54" spans="1:29" s="61" customFormat="1" ht="13.9" x14ac:dyDescent="0.4">
      <c r="R54" s="208"/>
      <c r="S54" s="211"/>
      <c r="T54" s="61" t="s">
        <v>341</v>
      </c>
      <c r="AB54" s="208"/>
    </row>
    <row r="55" spans="1:29" x14ac:dyDescent="0.35">
      <c r="K55" s="151">
        <f t="shared" ref="K55:AC55" si="7">K13+K34</f>
        <v>83.99</v>
      </c>
      <c r="L55" s="151">
        <f t="shared" si="7"/>
        <v>0</v>
      </c>
      <c r="M55" s="151">
        <f t="shared" si="7"/>
        <v>316</v>
      </c>
      <c r="N55" s="151">
        <f t="shared" si="7"/>
        <v>38</v>
      </c>
      <c r="O55" s="151">
        <f t="shared" si="7"/>
        <v>9</v>
      </c>
      <c r="P55" s="151">
        <f t="shared" si="7"/>
        <v>0</v>
      </c>
      <c r="Q55" s="151">
        <f t="shared" si="7"/>
        <v>42</v>
      </c>
      <c r="R55" s="151">
        <f t="shared" si="7"/>
        <v>0</v>
      </c>
      <c r="S55" s="151">
        <f t="shared" si="7"/>
        <v>0</v>
      </c>
      <c r="T55" s="151">
        <f t="shared" si="7"/>
        <v>0</v>
      </c>
      <c r="U55" s="151">
        <f t="shared" si="7"/>
        <v>11</v>
      </c>
      <c r="V55" s="151">
        <f t="shared" si="7"/>
        <v>0</v>
      </c>
      <c r="W55" s="151">
        <f t="shared" si="7"/>
        <v>0</v>
      </c>
      <c r="X55" s="151">
        <f t="shared" si="7"/>
        <v>0</v>
      </c>
      <c r="Y55" s="151">
        <f t="shared" si="7"/>
        <v>0</v>
      </c>
      <c r="Z55" s="151">
        <f t="shared" si="7"/>
        <v>0</v>
      </c>
      <c r="AA55" s="151">
        <f t="shared" si="7"/>
        <v>0</v>
      </c>
      <c r="AB55" s="151">
        <f t="shared" si="7"/>
        <v>0</v>
      </c>
      <c r="AC55" s="151">
        <f t="shared" si="7"/>
        <v>499.99</v>
      </c>
    </row>
    <row r="56" spans="1:29" x14ac:dyDescent="0.35">
      <c r="K56" s="151">
        <f>K36</f>
        <v>0</v>
      </c>
      <c r="L56" s="151">
        <f t="shared" ref="L56:AB56" si="8">L36</f>
        <v>0</v>
      </c>
      <c r="M56" s="151">
        <f t="shared" si="8"/>
        <v>0</v>
      </c>
      <c r="N56" s="151">
        <f t="shared" si="8"/>
        <v>0</v>
      </c>
      <c r="O56" s="151">
        <f t="shared" si="8"/>
        <v>0</v>
      </c>
      <c r="P56" s="151">
        <f t="shared" si="8"/>
        <v>0</v>
      </c>
      <c r="Q56" s="151">
        <f t="shared" si="8"/>
        <v>0</v>
      </c>
      <c r="R56" s="151">
        <f t="shared" si="8"/>
        <v>0</v>
      </c>
      <c r="S56" s="151">
        <f t="shared" si="8"/>
        <v>0</v>
      </c>
      <c r="T56" s="151">
        <f t="shared" si="8"/>
        <v>0</v>
      </c>
      <c r="U56" s="151">
        <f t="shared" si="8"/>
        <v>0</v>
      </c>
      <c r="V56" s="151">
        <f t="shared" si="8"/>
        <v>0</v>
      </c>
      <c r="W56" s="151">
        <f t="shared" si="8"/>
        <v>0</v>
      </c>
      <c r="X56" s="151">
        <f t="shared" si="8"/>
        <v>0</v>
      </c>
      <c r="Y56" s="151">
        <f t="shared" si="8"/>
        <v>0</v>
      </c>
      <c r="Z56" s="151">
        <f t="shared" si="8"/>
        <v>0</v>
      </c>
      <c r="AA56" s="151">
        <f t="shared" si="8"/>
        <v>0</v>
      </c>
      <c r="AB56" s="151">
        <f t="shared" si="8"/>
        <v>0</v>
      </c>
      <c r="AC56" s="151">
        <f>AC36</f>
        <v>0</v>
      </c>
    </row>
  </sheetData>
  <mergeCells count="45"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O23:AC23"/>
    <mergeCell ref="H6:H7"/>
    <mergeCell ref="I6:I7"/>
    <mergeCell ref="J6:J7"/>
    <mergeCell ref="K6:AB6"/>
    <mergeCell ref="AC6:AC7"/>
    <mergeCell ref="A8:AC8"/>
    <mergeCell ref="A9:A21"/>
    <mergeCell ref="B9:B21"/>
    <mergeCell ref="C9:C21"/>
    <mergeCell ref="D9:D21"/>
    <mergeCell ref="A22:AC22"/>
    <mergeCell ref="T24:Z24"/>
    <mergeCell ref="T26:AA26"/>
    <mergeCell ref="A27:A28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K27:AB27"/>
    <mergeCell ref="AC27:AC28"/>
    <mergeCell ref="Q48:AC48"/>
    <mergeCell ref="V52:Y52"/>
    <mergeCell ref="A29:AC29"/>
    <mergeCell ref="A30:A45"/>
    <mergeCell ref="B30:B45"/>
    <mergeCell ref="C30:C45"/>
    <mergeCell ref="D30:D45"/>
    <mergeCell ref="A47:AC47"/>
    <mergeCell ref="T50:Z50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6" max="28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30"/>
  <dimension ref="A1:AI61"/>
  <sheetViews>
    <sheetView view="pageBreakPreview" topLeftCell="A25" zoomScale="110" zoomScaleNormal="100" zoomScaleSheetLayoutView="110" workbookViewId="0">
      <selection activeCell="K31" sqref="K31:AB31"/>
    </sheetView>
  </sheetViews>
  <sheetFormatPr defaultColWidth="9.1328125" defaultRowHeight="12.75" x14ac:dyDescent="0.35"/>
  <cols>
    <col min="1" max="1" width="4.1328125" style="1" customWidth="1"/>
    <col min="2" max="2" width="14" style="1" customWidth="1"/>
    <col min="3" max="3" width="9.86328125" style="1" customWidth="1"/>
    <col min="4" max="4" width="4.86328125" style="1" customWidth="1"/>
    <col min="5" max="5" width="32.1328125" style="1" customWidth="1"/>
    <col min="6" max="6" width="4.265625" style="1" bestFit="1" customWidth="1"/>
    <col min="7" max="7" width="6.3984375" style="1" customWidth="1"/>
    <col min="8" max="8" width="8.26562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3.86328125" style="1" bestFit="1" customWidth="1"/>
    <col min="14" max="14" width="4.3984375" style="1" customWidth="1"/>
    <col min="15" max="15" width="5.3984375" style="1" customWidth="1"/>
    <col min="16" max="16" width="3.59765625" style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3" s="5" customFormat="1" ht="21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3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3" s="5" customFormat="1" ht="21" customHeight="1" x14ac:dyDescent="0.35">
      <c r="A3" s="1186" t="s">
        <v>79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  <c r="M3" s="1186"/>
      <c r="N3" s="1186"/>
      <c r="O3" s="1186"/>
      <c r="P3" s="1186"/>
      <c r="Q3" s="1186"/>
      <c r="R3" s="1186"/>
      <c r="S3" s="1186"/>
      <c r="T3" s="1186"/>
      <c r="U3" s="1186"/>
      <c r="V3" s="1186"/>
      <c r="W3" s="1186"/>
      <c r="X3" s="1186"/>
      <c r="Y3" s="1186"/>
      <c r="Z3" s="1186"/>
      <c r="AA3" s="1186"/>
      <c r="AB3" s="1186"/>
      <c r="AC3" s="1186"/>
    </row>
    <row r="4" spans="1:33" s="5" customFormat="1" ht="21" customHeight="1" x14ac:dyDescent="0.35">
      <c r="A4" s="77"/>
      <c r="B4" s="77"/>
      <c r="C4" s="77"/>
      <c r="D4" s="77"/>
      <c r="E4" s="77"/>
      <c r="F4" s="77"/>
      <c r="G4" s="1186" t="s">
        <v>296</v>
      </c>
      <c r="H4" s="1186"/>
      <c r="I4" s="1186"/>
      <c r="J4" s="1186"/>
      <c r="K4" s="1186"/>
      <c r="L4" s="1186"/>
      <c r="M4" s="1186"/>
      <c r="N4" s="1186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3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3" ht="14.25" customHeight="1" x14ac:dyDescent="0.45">
      <c r="A6" s="1188" t="s">
        <v>9</v>
      </c>
      <c r="B6" s="1190" t="s">
        <v>10</v>
      </c>
      <c r="C6" s="1190" t="s">
        <v>11</v>
      </c>
      <c r="D6" s="1192" t="s">
        <v>12</v>
      </c>
      <c r="E6" s="1194" t="s">
        <v>8</v>
      </c>
      <c r="F6" s="1196" t="s">
        <v>0</v>
      </c>
      <c r="G6" s="1198" t="s">
        <v>3</v>
      </c>
      <c r="H6" s="1200" t="s">
        <v>13</v>
      </c>
      <c r="I6" s="1196" t="s">
        <v>1</v>
      </c>
      <c r="J6" s="1202" t="s">
        <v>14</v>
      </c>
      <c r="K6" s="1204" t="s">
        <v>15</v>
      </c>
      <c r="L6" s="1205"/>
      <c r="M6" s="1205"/>
      <c r="N6" s="1205"/>
      <c r="O6" s="1205"/>
      <c r="P6" s="1205"/>
      <c r="Q6" s="1205"/>
      <c r="R6" s="1205"/>
      <c r="S6" s="1205"/>
      <c r="T6" s="1205"/>
      <c r="U6" s="1205"/>
      <c r="V6" s="1205"/>
      <c r="W6" s="1205"/>
      <c r="X6" s="1205"/>
      <c r="Y6" s="1205"/>
      <c r="Z6" s="1205"/>
      <c r="AA6" s="1205"/>
      <c r="AB6" s="1205"/>
      <c r="AC6" s="1218" t="s">
        <v>16</v>
      </c>
      <c r="AD6" s="9"/>
      <c r="AE6" s="9"/>
      <c r="AF6" s="9"/>
    </row>
    <row r="7" spans="1:33" s="12" customFormat="1" ht="116.25" customHeight="1" thickBot="1" x14ac:dyDescent="0.35">
      <c r="A7" s="1189"/>
      <c r="B7" s="1191"/>
      <c r="C7" s="1191"/>
      <c r="D7" s="1193"/>
      <c r="E7" s="1195"/>
      <c r="F7" s="1197"/>
      <c r="G7" s="1199"/>
      <c r="H7" s="1201"/>
      <c r="I7" s="1197"/>
      <c r="J7" s="1203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88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19"/>
    </row>
    <row r="8" spans="1:33" s="14" customFormat="1" ht="13.5" customHeight="1" x14ac:dyDescent="0.35">
      <c r="A8" s="1222" t="s">
        <v>33</v>
      </c>
      <c r="B8" s="1223"/>
      <c r="C8" s="1223"/>
      <c r="D8" s="1223"/>
      <c r="E8" s="1223"/>
      <c r="F8" s="1223"/>
      <c r="G8" s="1223"/>
      <c r="H8" s="1223"/>
      <c r="I8" s="1223"/>
      <c r="J8" s="1223"/>
      <c r="K8" s="1223"/>
      <c r="L8" s="1223"/>
      <c r="M8" s="1223"/>
      <c r="N8" s="1223"/>
      <c r="O8" s="1223"/>
      <c r="P8" s="1223"/>
      <c r="Q8" s="1223"/>
      <c r="R8" s="1223"/>
      <c r="S8" s="1223"/>
      <c r="T8" s="1223"/>
      <c r="U8" s="1223"/>
      <c r="V8" s="1223"/>
      <c r="W8" s="1223"/>
      <c r="X8" s="1223"/>
      <c r="Y8" s="1223"/>
      <c r="Z8" s="1223"/>
      <c r="AA8" s="1223"/>
      <c r="AB8" s="1223"/>
      <c r="AC8" s="1224"/>
    </row>
    <row r="9" spans="1:33" s="14" customFormat="1" ht="23.25" customHeight="1" x14ac:dyDescent="0.45">
      <c r="A9" s="1228">
        <v>11</v>
      </c>
      <c r="B9" s="1226" t="s">
        <v>70</v>
      </c>
      <c r="C9" s="1231" t="s">
        <v>65</v>
      </c>
      <c r="D9" s="1369">
        <v>0.5</v>
      </c>
      <c r="E9" s="866" t="s">
        <v>153</v>
      </c>
      <c r="F9" s="74" t="s">
        <v>94</v>
      </c>
      <c r="G9" s="74" t="s">
        <v>109</v>
      </c>
      <c r="H9" s="96" t="s">
        <v>141</v>
      </c>
      <c r="I9" s="74">
        <v>3</v>
      </c>
      <c r="J9" s="259">
        <v>45</v>
      </c>
      <c r="K9" s="542">
        <v>32</v>
      </c>
      <c r="L9" s="345">
        <v>64</v>
      </c>
      <c r="M9" s="75"/>
      <c r="N9" s="75">
        <v>11</v>
      </c>
      <c r="O9" s="75">
        <v>2</v>
      </c>
      <c r="P9" s="75"/>
      <c r="Q9" s="75"/>
      <c r="R9" s="75"/>
      <c r="S9" s="75"/>
      <c r="T9" s="75"/>
      <c r="U9" s="75">
        <v>5</v>
      </c>
      <c r="V9" s="74"/>
      <c r="W9" s="74"/>
      <c r="X9" s="75"/>
      <c r="Y9" s="75"/>
      <c r="Z9" s="75"/>
      <c r="AA9" s="75"/>
      <c r="AB9" s="240"/>
      <c r="AC9" s="83">
        <f>SUM(K9:AB9)</f>
        <v>114</v>
      </c>
      <c r="AF9" s="702"/>
      <c r="AG9" s="702"/>
    </row>
    <row r="10" spans="1:33" s="14" customFormat="1" ht="31.5" customHeight="1" x14ac:dyDescent="0.4">
      <c r="A10" s="1229"/>
      <c r="B10" s="1213"/>
      <c r="C10" s="1232"/>
      <c r="D10" s="1370"/>
      <c r="E10" s="881" t="s">
        <v>201</v>
      </c>
      <c r="F10" s="74" t="s">
        <v>94</v>
      </c>
      <c r="G10" s="74" t="s">
        <v>96</v>
      </c>
      <c r="H10" s="47" t="s">
        <v>138</v>
      </c>
      <c r="I10" s="74" t="s">
        <v>122</v>
      </c>
      <c r="J10" s="239" t="s">
        <v>203</v>
      </c>
      <c r="K10" s="75"/>
      <c r="L10" s="75"/>
      <c r="M10" s="75"/>
      <c r="N10" s="75"/>
      <c r="O10" s="75"/>
      <c r="P10" s="75"/>
      <c r="Q10" s="874">
        <v>42</v>
      </c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352"/>
      <c r="AC10" s="390">
        <f>SUM(K10:AB10)</f>
        <v>42</v>
      </c>
    </row>
    <row r="11" spans="1:33" s="14" customFormat="1" ht="13.5" customHeight="1" x14ac:dyDescent="0.35">
      <c r="A11" s="1229"/>
      <c r="B11" s="1213"/>
      <c r="C11" s="1232"/>
      <c r="D11" s="1237"/>
      <c r="E11" s="329" t="s">
        <v>41</v>
      </c>
      <c r="F11" s="331"/>
      <c r="G11" s="331"/>
      <c r="H11" s="331"/>
      <c r="I11" s="331"/>
      <c r="J11" s="350"/>
      <c r="K11" s="333">
        <f>SUM(K9:K10)</f>
        <v>32</v>
      </c>
      <c r="L11" s="333">
        <f t="shared" ref="L11:AC11" si="0">SUM(L9:L10)</f>
        <v>64</v>
      </c>
      <c r="M11" s="333">
        <f t="shared" si="0"/>
        <v>0</v>
      </c>
      <c r="N11" s="333">
        <f t="shared" si="0"/>
        <v>11</v>
      </c>
      <c r="O11" s="333">
        <f t="shared" si="0"/>
        <v>2</v>
      </c>
      <c r="P11" s="333">
        <f t="shared" si="0"/>
        <v>0</v>
      </c>
      <c r="Q11" s="333">
        <f t="shared" si="0"/>
        <v>42</v>
      </c>
      <c r="R11" s="333">
        <f t="shared" si="0"/>
        <v>0</v>
      </c>
      <c r="S11" s="333">
        <f t="shared" si="0"/>
        <v>0</v>
      </c>
      <c r="T11" s="333">
        <f t="shared" si="0"/>
        <v>0</v>
      </c>
      <c r="U11" s="333">
        <f t="shared" si="0"/>
        <v>5</v>
      </c>
      <c r="V11" s="333">
        <f t="shared" si="0"/>
        <v>0</v>
      </c>
      <c r="W11" s="333">
        <f t="shared" si="0"/>
        <v>0</v>
      </c>
      <c r="X11" s="333">
        <f t="shared" si="0"/>
        <v>0</v>
      </c>
      <c r="Y11" s="333">
        <f t="shared" si="0"/>
        <v>0</v>
      </c>
      <c r="Z11" s="333">
        <f t="shared" si="0"/>
        <v>0</v>
      </c>
      <c r="AA11" s="333">
        <f t="shared" si="0"/>
        <v>0</v>
      </c>
      <c r="AB11" s="333">
        <f t="shared" si="0"/>
        <v>0</v>
      </c>
      <c r="AC11" s="333">
        <f t="shared" si="0"/>
        <v>156</v>
      </c>
    </row>
    <row r="12" spans="1:33" s="14" customFormat="1" ht="31.5" customHeight="1" x14ac:dyDescent="0.4">
      <c r="A12" s="1228"/>
      <c r="B12" s="1213"/>
      <c r="C12" s="1231"/>
      <c r="D12" s="1236"/>
      <c r="E12" s="867" t="s">
        <v>157</v>
      </c>
      <c r="F12" s="74" t="s">
        <v>243</v>
      </c>
      <c r="G12" s="501" t="s">
        <v>247</v>
      </c>
      <c r="H12" s="96" t="s">
        <v>246</v>
      </c>
      <c r="I12" s="96" t="s">
        <v>180</v>
      </c>
      <c r="J12" s="232" t="s">
        <v>301</v>
      </c>
      <c r="K12" s="75">
        <v>4</v>
      </c>
      <c r="L12" s="74">
        <v>4</v>
      </c>
      <c r="M12" s="74"/>
      <c r="N12" s="74">
        <v>2</v>
      </c>
      <c r="O12" s="74">
        <v>0.5</v>
      </c>
      <c r="P12" s="74"/>
      <c r="Q12" s="74"/>
      <c r="R12" s="74"/>
      <c r="S12" s="74"/>
      <c r="T12" s="74"/>
      <c r="U12" s="74">
        <v>1</v>
      </c>
      <c r="V12" s="74"/>
      <c r="W12" s="74"/>
      <c r="X12" s="74"/>
      <c r="Y12" s="74"/>
      <c r="Z12" s="74"/>
      <c r="AA12" s="74"/>
      <c r="AB12" s="262"/>
      <c r="AC12" s="83">
        <f>SUM(K12:AB12)</f>
        <v>11.5</v>
      </c>
    </row>
    <row r="13" spans="1:33" s="14" customFormat="1" ht="30.75" customHeight="1" x14ac:dyDescent="0.4">
      <c r="A13" s="1225"/>
      <c r="B13" s="1213"/>
      <c r="C13" s="1234"/>
      <c r="D13" s="1236"/>
      <c r="E13" s="868" t="s">
        <v>166</v>
      </c>
      <c r="F13" s="74" t="s">
        <v>243</v>
      </c>
      <c r="G13" s="394" t="s">
        <v>108</v>
      </c>
      <c r="H13" s="96" t="s">
        <v>137</v>
      </c>
      <c r="I13" s="96" t="s">
        <v>122</v>
      </c>
      <c r="J13" s="232" t="s">
        <v>217</v>
      </c>
      <c r="K13" s="75">
        <v>4</v>
      </c>
      <c r="L13" s="75">
        <v>4</v>
      </c>
      <c r="M13" s="75"/>
      <c r="N13" s="75">
        <v>1</v>
      </c>
      <c r="O13" s="75">
        <v>0.5</v>
      </c>
      <c r="P13" s="75"/>
      <c r="Q13" s="75"/>
      <c r="R13" s="75"/>
      <c r="S13" s="75"/>
      <c r="T13" s="75"/>
      <c r="U13" s="75">
        <v>1</v>
      </c>
      <c r="V13" s="75"/>
      <c r="W13" s="75"/>
      <c r="X13" s="75"/>
      <c r="Y13" s="75"/>
      <c r="Z13" s="75"/>
      <c r="AA13" s="75"/>
      <c r="AB13" s="352"/>
      <c r="AC13" s="83">
        <f>SUM(K13:AB13)</f>
        <v>10.5</v>
      </c>
    </row>
    <row r="14" spans="1:33" s="14" customFormat="1" ht="13.5" customHeight="1" thickBot="1" x14ac:dyDescent="0.4">
      <c r="A14" s="1225"/>
      <c r="B14" s="1213"/>
      <c r="C14" s="1234"/>
      <c r="D14" s="1236"/>
      <c r="E14" s="155" t="s">
        <v>35</v>
      </c>
      <c r="F14" s="153"/>
      <c r="G14" s="153"/>
      <c r="H14" s="153"/>
      <c r="I14" s="153"/>
      <c r="J14" s="215"/>
      <c r="K14" s="154">
        <f t="shared" ref="K14:AC14" si="1">SUM(K12:K13)</f>
        <v>8</v>
      </c>
      <c r="L14" s="154">
        <f t="shared" si="1"/>
        <v>8</v>
      </c>
      <c r="M14" s="154">
        <f t="shared" si="1"/>
        <v>0</v>
      </c>
      <c r="N14" s="154">
        <f t="shared" si="1"/>
        <v>3</v>
      </c>
      <c r="O14" s="154">
        <f t="shared" si="1"/>
        <v>1</v>
      </c>
      <c r="P14" s="154">
        <f t="shared" si="1"/>
        <v>0</v>
      </c>
      <c r="Q14" s="154">
        <f t="shared" si="1"/>
        <v>0</v>
      </c>
      <c r="R14" s="154">
        <f t="shared" si="1"/>
        <v>0</v>
      </c>
      <c r="S14" s="154">
        <f t="shared" si="1"/>
        <v>0</v>
      </c>
      <c r="T14" s="154">
        <f t="shared" si="1"/>
        <v>0</v>
      </c>
      <c r="U14" s="154">
        <f t="shared" si="1"/>
        <v>2</v>
      </c>
      <c r="V14" s="154">
        <f t="shared" si="1"/>
        <v>0</v>
      </c>
      <c r="W14" s="154">
        <f t="shared" si="1"/>
        <v>0</v>
      </c>
      <c r="X14" s="154">
        <f t="shared" si="1"/>
        <v>0</v>
      </c>
      <c r="Y14" s="154">
        <f t="shared" si="1"/>
        <v>0</v>
      </c>
      <c r="Z14" s="154">
        <f t="shared" si="1"/>
        <v>0</v>
      </c>
      <c r="AA14" s="154">
        <f t="shared" si="1"/>
        <v>0</v>
      </c>
      <c r="AB14" s="154">
        <f t="shared" si="1"/>
        <v>0</v>
      </c>
      <c r="AC14" s="154">
        <f t="shared" si="1"/>
        <v>22</v>
      </c>
    </row>
    <row r="15" spans="1:33" s="14" customFormat="1" ht="13.5" customHeight="1" x14ac:dyDescent="0.35">
      <c r="A15" s="1225"/>
      <c r="B15" s="1213"/>
      <c r="C15" s="1234"/>
      <c r="D15" s="1236"/>
      <c r="E15" s="216"/>
      <c r="F15" s="45" t="s">
        <v>7</v>
      </c>
      <c r="G15" s="45"/>
      <c r="H15" s="45"/>
      <c r="I15" s="45"/>
      <c r="J15" s="217"/>
      <c r="K15" s="218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43"/>
      <c r="AC15" s="103"/>
    </row>
    <row r="16" spans="1:33" s="14" customFormat="1" ht="13.5" customHeight="1" thickBot="1" x14ac:dyDescent="0.4">
      <c r="A16" s="1225"/>
      <c r="B16" s="1213"/>
      <c r="C16" s="1234"/>
      <c r="D16" s="1236"/>
      <c r="E16" s="166" t="s">
        <v>36</v>
      </c>
      <c r="F16" s="146"/>
      <c r="G16" s="146"/>
      <c r="H16" s="146"/>
      <c r="I16" s="146"/>
      <c r="J16" s="221"/>
      <c r="K16" s="168">
        <v>0</v>
      </c>
      <c r="L16" s="162">
        <v>0</v>
      </c>
      <c r="M16" s="162">
        <v>0</v>
      </c>
      <c r="N16" s="162">
        <v>0</v>
      </c>
      <c r="O16" s="162">
        <v>0</v>
      </c>
      <c r="P16" s="162">
        <v>0</v>
      </c>
      <c r="Q16" s="162">
        <v>0</v>
      </c>
      <c r="R16" s="162">
        <v>0</v>
      </c>
      <c r="S16" s="162">
        <v>0</v>
      </c>
      <c r="T16" s="162">
        <v>0</v>
      </c>
      <c r="U16" s="162">
        <v>0</v>
      </c>
      <c r="V16" s="162">
        <v>0</v>
      </c>
      <c r="W16" s="162">
        <v>0</v>
      </c>
      <c r="X16" s="162">
        <v>0</v>
      </c>
      <c r="Y16" s="162">
        <v>0</v>
      </c>
      <c r="Z16" s="162">
        <v>0</v>
      </c>
      <c r="AA16" s="162">
        <v>0</v>
      </c>
      <c r="AB16" s="169">
        <v>0</v>
      </c>
      <c r="AC16" s="121">
        <v>0</v>
      </c>
    </row>
    <row r="17" spans="1:32" s="14" customFormat="1" ht="13.5" customHeight="1" x14ac:dyDescent="0.35">
      <c r="A17" s="1225"/>
      <c r="B17" s="1213"/>
      <c r="C17" s="1234"/>
      <c r="D17" s="1236"/>
      <c r="E17" s="222" t="s">
        <v>34</v>
      </c>
      <c r="F17" s="45"/>
      <c r="G17" s="45" t="s">
        <v>37</v>
      </c>
      <c r="H17" s="45"/>
      <c r="I17" s="45"/>
      <c r="J17" s="223"/>
      <c r="K17" s="224">
        <v>0</v>
      </c>
      <c r="L17" s="224">
        <v>0</v>
      </c>
      <c r="M17" s="224">
        <v>0</v>
      </c>
      <c r="N17" s="224">
        <v>0</v>
      </c>
      <c r="O17" s="224">
        <v>0</v>
      </c>
      <c r="P17" s="224">
        <v>0</v>
      </c>
      <c r="Q17" s="224">
        <v>0</v>
      </c>
      <c r="R17" s="224">
        <v>0</v>
      </c>
      <c r="S17" s="224">
        <v>0</v>
      </c>
      <c r="T17" s="224">
        <v>0</v>
      </c>
      <c r="U17" s="224">
        <v>0</v>
      </c>
      <c r="V17" s="224">
        <v>0</v>
      </c>
      <c r="W17" s="224">
        <v>0</v>
      </c>
      <c r="X17" s="224">
        <v>0</v>
      </c>
      <c r="Y17" s="224">
        <v>0</v>
      </c>
      <c r="Z17" s="224">
        <v>0</v>
      </c>
      <c r="AA17" s="224">
        <v>0</v>
      </c>
      <c r="AB17" s="225">
        <v>0</v>
      </c>
      <c r="AC17" s="225">
        <v>0</v>
      </c>
    </row>
    <row r="18" spans="1:32" s="14" customFormat="1" ht="13.5" customHeight="1" x14ac:dyDescent="0.35">
      <c r="A18" s="1225"/>
      <c r="B18" s="1213"/>
      <c r="C18" s="1234"/>
      <c r="D18" s="1236"/>
      <c r="E18" s="226" t="s">
        <v>38</v>
      </c>
      <c r="F18" s="144"/>
      <c r="G18" s="144"/>
      <c r="H18" s="144"/>
      <c r="I18" s="144"/>
      <c r="J18" s="227"/>
      <c r="K18" s="150">
        <v>0</v>
      </c>
      <c r="L18" s="150">
        <v>0</v>
      </c>
      <c r="M18" s="150">
        <v>0</v>
      </c>
      <c r="N18" s="150">
        <v>0</v>
      </c>
      <c r="O18" s="150">
        <v>0</v>
      </c>
      <c r="P18" s="150">
        <v>0</v>
      </c>
      <c r="Q18" s="150">
        <v>0</v>
      </c>
      <c r="R18" s="150">
        <v>0</v>
      </c>
      <c r="S18" s="150">
        <v>0</v>
      </c>
      <c r="T18" s="150">
        <v>0</v>
      </c>
      <c r="U18" s="150">
        <v>0</v>
      </c>
      <c r="V18" s="150">
        <v>0</v>
      </c>
      <c r="W18" s="150">
        <v>0</v>
      </c>
      <c r="X18" s="150">
        <v>0</v>
      </c>
      <c r="Y18" s="150">
        <v>0</v>
      </c>
      <c r="Z18" s="150">
        <v>0</v>
      </c>
      <c r="AA18" s="150">
        <v>0</v>
      </c>
      <c r="AB18" s="204">
        <v>0</v>
      </c>
      <c r="AC18" s="204">
        <v>0</v>
      </c>
    </row>
    <row r="19" spans="1:32" s="14" customFormat="1" ht="13.5" customHeight="1" thickBot="1" x14ac:dyDescent="0.4">
      <c r="A19" s="1225"/>
      <c r="B19" s="1213"/>
      <c r="C19" s="1234"/>
      <c r="D19" s="1236"/>
      <c r="E19" s="97" t="s">
        <v>39</v>
      </c>
      <c r="F19" s="98"/>
      <c r="G19" s="98"/>
      <c r="H19" s="98"/>
      <c r="I19" s="98"/>
      <c r="J19" s="228"/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21">
        <v>0</v>
      </c>
      <c r="AC19" s="121">
        <v>0</v>
      </c>
    </row>
    <row r="20" spans="1:32" s="14" customFormat="1" ht="19.5" customHeight="1" thickBot="1" x14ac:dyDescent="0.4">
      <c r="A20" s="1230"/>
      <c r="B20" s="1214"/>
      <c r="C20" s="1235"/>
      <c r="D20" s="1238"/>
      <c r="E20" s="180" t="s">
        <v>40</v>
      </c>
      <c r="F20" s="181"/>
      <c r="G20" s="181"/>
      <c r="H20" s="181"/>
      <c r="I20" s="181"/>
      <c r="J20" s="229"/>
      <c r="K20" s="194">
        <f t="shared" ref="K20:AC20" si="2">K11+K14</f>
        <v>40</v>
      </c>
      <c r="L20" s="194">
        <f t="shared" si="2"/>
        <v>72</v>
      </c>
      <c r="M20" s="194">
        <f t="shared" si="2"/>
        <v>0</v>
      </c>
      <c r="N20" s="194">
        <f t="shared" si="2"/>
        <v>14</v>
      </c>
      <c r="O20" s="194">
        <f t="shared" si="2"/>
        <v>3</v>
      </c>
      <c r="P20" s="194">
        <f t="shared" si="2"/>
        <v>0</v>
      </c>
      <c r="Q20" s="194">
        <f t="shared" si="2"/>
        <v>42</v>
      </c>
      <c r="R20" s="194">
        <f t="shared" si="2"/>
        <v>0</v>
      </c>
      <c r="S20" s="194">
        <f t="shared" si="2"/>
        <v>0</v>
      </c>
      <c r="T20" s="194">
        <f t="shared" si="2"/>
        <v>0</v>
      </c>
      <c r="U20" s="194">
        <f t="shared" si="2"/>
        <v>7</v>
      </c>
      <c r="V20" s="194">
        <f t="shared" si="2"/>
        <v>0</v>
      </c>
      <c r="W20" s="194">
        <f t="shared" si="2"/>
        <v>0</v>
      </c>
      <c r="X20" s="194">
        <f t="shared" si="2"/>
        <v>0</v>
      </c>
      <c r="Y20" s="194">
        <f t="shared" si="2"/>
        <v>0</v>
      </c>
      <c r="Z20" s="194">
        <f t="shared" si="2"/>
        <v>0</v>
      </c>
      <c r="AA20" s="194">
        <f t="shared" si="2"/>
        <v>0</v>
      </c>
      <c r="AB20" s="198">
        <f t="shared" si="2"/>
        <v>0</v>
      </c>
      <c r="AC20" s="536">
        <f t="shared" si="2"/>
        <v>178</v>
      </c>
    </row>
    <row r="21" spans="1:32" s="14" customFormat="1" ht="13.5" customHeight="1" x14ac:dyDescent="0.35">
      <c r="A21" s="1239"/>
      <c r="B21" s="1239"/>
      <c r="C21" s="1239"/>
      <c r="D21" s="1239"/>
      <c r="E21" s="1239"/>
      <c r="F21" s="1239"/>
      <c r="G21" s="1239"/>
      <c r="H21" s="1239"/>
      <c r="I21" s="1239"/>
      <c r="J21" s="1239"/>
      <c r="K21" s="1239"/>
      <c r="L21" s="1239"/>
      <c r="M21" s="1239"/>
      <c r="N21" s="1239"/>
      <c r="O21" s="1239"/>
      <c r="P21" s="1239"/>
      <c r="Q21" s="1239"/>
      <c r="R21" s="1239"/>
      <c r="S21" s="1239"/>
      <c r="T21" s="1239"/>
      <c r="U21" s="1239"/>
      <c r="V21" s="1239"/>
      <c r="W21" s="1239"/>
      <c r="X21" s="1239"/>
      <c r="Y21" s="1239"/>
      <c r="Z21" s="1239"/>
      <c r="AA21" s="1239"/>
      <c r="AB21" s="1239"/>
      <c r="AC21" s="1239"/>
    </row>
    <row r="22" spans="1:32" s="61" customFormat="1" ht="13.9" x14ac:dyDescent="0.4">
      <c r="A22" s="1240" t="s">
        <v>317</v>
      </c>
      <c r="B22" s="1240"/>
      <c r="C22" s="1240"/>
      <c r="D22" s="1240"/>
      <c r="E22" s="1240"/>
      <c r="F22" s="1240"/>
      <c r="G22" s="1240"/>
      <c r="H22" s="1240"/>
      <c r="I22" s="1240"/>
      <c r="J22" s="1240"/>
      <c r="K22" s="1240"/>
      <c r="L22" s="1240"/>
      <c r="M22" s="1240"/>
      <c r="N22" s="1240"/>
      <c r="O22" s="1240"/>
      <c r="P22" s="1240"/>
      <c r="Q22" s="1240"/>
      <c r="R22" s="1240"/>
      <c r="S22" s="1240"/>
      <c r="T22" s="1240"/>
      <c r="U22" s="1240"/>
      <c r="V22" s="1240"/>
      <c r="W22" s="1240"/>
      <c r="X22" s="1240"/>
      <c r="Y22" s="1240"/>
      <c r="Z22" s="1240"/>
      <c r="AA22" s="1240"/>
      <c r="AB22" s="1240"/>
      <c r="AC22" s="1240"/>
    </row>
    <row r="23" spans="1:32" s="61" customFormat="1" ht="13.9" x14ac:dyDescent="0.4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184" t="s">
        <v>353</v>
      </c>
      <c r="P23" s="1184"/>
      <c r="Q23" s="1184"/>
      <c r="R23" s="1184"/>
      <c r="S23" s="1184"/>
      <c r="T23" s="1184"/>
      <c r="U23" s="1184"/>
      <c r="V23" s="1184"/>
      <c r="W23" s="1184"/>
      <c r="X23" s="1184"/>
      <c r="Y23" s="1184"/>
      <c r="Z23" s="1184"/>
      <c r="AA23" s="1184"/>
      <c r="AB23" s="1184"/>
      <c r="AC23" s="1184"/>
    </row>
    <row r="24" spans="1:32" s="61" customFormat="1" ht="13.9" x14ac:dyDescent="0.4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230"/>
      <c r="S24" s="230"/>
      <c r="T24" s="230"/>
      <c r="U24" s="230"/>
      <c r="V24" s="230"/>
      <c r="W24" s="3" t="s">
        <v>2</v>
      </c>
      <c r="X24" s="3"/>
      <c r="Y24" s="3"/>
      <c r="Z24" s="230"/>
      <c r="AA24" s="230"/>
      <c r="AB24" s="230"/>
      <c r="AC24" s="101"/>
    </row>
    <row r="25" spans="1:32" s="61" customFormat="1" ht="13.9" x14ac:dyDescent="0.4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2"/>
      <c r="S25" s="2"/>
      <c r="T25" s="1220" t="s">
        <v>5</v>
      </c>
      <c r="U25" s="1220"/>
      <c r="V25" s="1220"/>
      <c r="W25" s="1220"/>
      <c r="X25" s="1220"/>
      <c r="Y25" s="1220"/>
      <c r="Z25" s="1220"/>
      <c r="AA25" s="2"/>
      <c r="AB25" s="2"/>
      <c r="AC25" s="101"/>
    </row>
    <row r="26" spans="1:32" s="61" customFormat="1" ht="9" customHeight="1" x14ac:dyDescent="0.4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01"/>
    </row>
    <row r="27" spans="1:32" s="61" customFormat="1" ht="13.9" x14ac:dyDescent="0.4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95" t="s">
        <v>56</v>
      </c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</row>
    <row r="28" spans="1:32" s="61" customFormat="1" ht="13.9" x14ac:dyDescent="0.4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65"/>
      <c r="S28" s="65"/>
      <c r="T28" s="65"/>
      <c r="U28" s="65"/>
      <c r="V28" s="1241" t="s">
        <v>2</v>
      </c>
      <c r="W28" s="1241"/>
      <c r="X28" s="1241"/>
      <c r="Y28" s="1241"/>
      <c r="Z28" s="65"/>
      <c r="AA28" s="65"/>
      <c r="AB28" s="65"/>
      <c r="AC28" s="101"/>
    </row>
    <row r="29" spans="1:32" s="61" customFormat="1" ht="13.9" x14ac:dyDescent="0.4">
      <c r="R29" s="208"/>
      <c r="S29" s="211"/>
      <c r="T29" s="211"/>
      <c r="U29" s="1220" t="s">
        <v>64</v>
      </c>
      <c r="V29" s="1220"/>
      <c r="W29" s="1220"/>
      <c r="X29" s="1220"/>
      <c r="Y29" s="1220"/>
      <c r="Z29" s="1220"/>
      <c r="AA29" s="3"/>
      <c r="AB29" s="208"/>
    </row>
    <row r="30" spans="1:32" s="14" customFormat="1" ht="6.75" customHeight="1" thickBot="1" x14ac:dyDescent="0.4">
      <c r="A30" s="207"/>
      <c r="B30" s="207"/>
      <c r="C30" s="207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  <c r="AA30" s="207"/>
      <c r="AB30" s="207"/>
      <c r="AC30" s="207"/>
    </row>
    <row r="31" spans="1:32" ht="14.25" customHeight="1" x14ac:dyDescent="0.45">
      <c r="A31" s="1188" t="s">
        <v>9</v>
      </c>
      <c r="B31" s="1190" t="s">
        <v>10</v>
      </c>
      <c r="C31" s="1190" t="s">
        <v>11</v>
      </c>
      <c r="D31" s="1192" t="s">
        <v>12</v>
      </c>
      <c r="E31" s="1194" t="s">
        <v>8</v>
      </c>
      <c r="F31" s="1196" t="s">
        <v>0</v>
      </c>
      <c r="G31" s="1198" t="s">
        <v>3</v>
      </c>
      <c r="H31" s="1200" t="s">
        <v>13</v>
      </c>
      <c r="I31" s="1196" t="s">
        <v>1</v>
      </c>
      <c r="J31" s="1202" t="s">
        <v>14</v>
      </c>
      <c r="K31" s="1204" t="s">
        <v>15</v>
      </c>
      <c r="L31" s="1205"/>
      <c r="M31" s="1205"/>
      <c r="N31" s="1205"/>
      <c r="O31" s="1205"/>
      <c r="P31" s="1205"/>
      <c r="Q31" s="1205"/>
      <c r="R31" s="1205"/>
      <c r="S31" s="1205"/>
      <c r="T31" s="1205"/>
      <c r="U31" s="1205"/>
      <c r="V31" s="1205"/>
      <c r="W31" s="1205"/>
      <c r="X31" s="1205"/>
      <c r="Y31" s="1205"/>
      <c r="Z31" s="1205"/>
      <c r="AA31" s="1205"/>
      <c r="AB31" s="1205"/>
      <c r="AC31" s="1218" t="s">
        <v>16</v>
      </c>
      <c r="AD31" s="9"/>
      <c r="AE31" s="9"/>
      <c r="AF31" s="9"/>
    </row>
    <row r="32" spans="1:32" s="12" customFormat="1" ht="116.25" customHeight="1" thickBot="1" x14ac:dyDescent="0.35">
      <c r="A32" s="1189"/>
      <c r="B32" s="1191"/>
      <c r="C32" s="1191"/>
      <c r="D32" s="1193"/>
      <c r="E32" s="1195"/>
      <c r="F32" s="1197"/>
      <c r="G32" s="1199"/>
      <c r="H32" s="1201"/>
      <c r="I32" s="1197"/>
      <c r="J32" s="1203"/>
      <c r="K32" s="161" t="s">
        <v>17</v>
      </c>
      <c r="L32" s="160" t="s">
        <v>18</v>
      </c>
      <c r="M32" s="160" t="s">
        <v>19</v>
      </c>
      <c r="N32" s="160" t="s">
        <v>20</v>
      </c>
      <c r="O32" s="160" t="s">
        <v>21</v>
      </c>
      <c r="P32" s="160" t="s">
        <v>22</v>
      </c>
      <c r="Q32" s="160" t="s">
        <v>88</v>
      </c>
      <c r="R32" s="160" t="s">
        <v>63</v>
      </c>
      <c r="S32" s="160" t="s">
        <v>23</v>
      </c>
      <c r="T32" s="160" t="s">
        <v>24</v>
      </c>
      <c r="U32" s="160" t="s">
        <v>25</v>
      </c>
      <c r="V32" s="160" t="s">
        <v>26</v>
      </c>
      <c r="W32" s="160" t="s">
        <v>27</v>
      </c>
      <c r="X32" s="160" t="s">
        <v>28</v>
      </c>
      <c r="Y32" s="160" t="s">
        <v>29</v>
      </c>
      <c r="Z32" s="160" t="s">
        <v>30</v>
      </c>
      <c r="AA32" s="160" t="s">
        <v>31</v>
      </c>
      <c r="AB32" s="160" t="s">
        <v>32</v>
      </c>
      <c r="AC32" s="1219"/>
    </row>
    <row r="33" spans="1:33" s="14" customFormat="1" ht="13.5" customHeight="1" x14ac:dyDescent="0.35">
      <c r="A33" s="1242" t="s">
        <v>4</v>
      </c>
      <c r="B33" s="1239"/>
      <c r="C33" s="1239"/>
      <c r="D33" s="1239"/>
      <c r="E33" s="1239"/>
      <c r="F33" s="1239"/>
      <c r="G33" s="1239"/>
      <c r="H33" s="1239"/>
      <c r="I33" s="1239"/>
      <c r="J33" s="1239"/>
      <c r="K33" s="1239"/>
      <c r="L33" s="1239"/>
      <c r="M33" s="1239"/>
      <c r="N33" s="1239"/>
      <c r="O33" s="1239"/>
      <c r="P33" s="1239"/>
      <c r="Q33" s="1239"/>
      <c r="R33" s="1239"/>
      <c r="S33" s="1239"/>
      <c r="T33" s="1239"/>
      <c r="U33" s="1239"/>
      <c r="V33" s="1239"/>
      <c r="W33" s="1239"/>
      <c r="X33" s="1239"/>
      <c r="Y33" s="1239"/>
      <c r="Z33" s="1239"/>
      <c r="AA33" s="1239"/>
      <c r="AB33" s="1239"/>
      <c r="AC33" s="1243"/>
    </row>
    <row r="34" spans="1:33" s="14" customFormat="1" ht="36.75" customHeight="1" x14ac:dyDescent="0.4">
      <c r="A34" s="1225">
        <v>11</v>
      </c>
      <c r="B34" s="1226" t="s">
        <v>70</v>
      </c>
      <c r="C34" s="1226" t="s">
        <v>65</v>
      </c>
      <c r="D34" s="1227">
        <v>0.5</v>
      </c>
      <c r="E34" s="919" t="s">
        <v>157</v>
      </c>
      <c r="F34" s="74" t="s">
        <v>94</v>
      </c>
      <c r="G34" s="74" t="s">
        <v>108</v>
      </c>
      <c r="H34" s="96" t="s">
        <v>139</v>
      </c>
      <c r="I34" s="74">
        <v>3</v>
      </c>
      <c r="J34" s="259">
        <v>8</v>
      </c>
      <c r="K34" s="75">
        <v>48</v>
      </c>
      <c r="L34" s="75">
        <v>40</v>
      </c>
      <c r="M34" s="75"/>
      <c r="N34" s="75">
        <v>2</v>
      </c>
      <c r="O34" s="75">
        <v>1</v>
      </c>
      <c r="P34" s="75"/>
      <c r="Q34" s="75"/>
      <c r="R34" s="75"/>
      <c r="S34" s="75"/>
      <c r="T34" s="75"/>
      <c r="U34" s="75">
        <v>1</v>
      </c>
      <c r="V34" s="75"/>
      <c r="W34" s="75"/>
      <c r="X34" s="75"/>
      <c r="Y34" s="75"/>
      <c r="Z34" s="75"/>
      <c r="AA34" s="75"/>
      <c r="AB34" s="352"/>
      <c r="AC34" s="83">
        <f>SUM(K34:AB34)</f>
        <v>92</v>
      </c>
      <c r="AG34" s="156"/>
    </row>
    <row r="35" spans="1:33" s="14" customFormat="1" ht="21.75" customHeight="1" x14ac:dyDescent="0.4">
      <c r="A35" s="1210"/>
      <c r="B35" s="1213"/>
      <c r="C35" s="1213"/>
      <c r="D35" s="1216"/>
      <c r="E35" s="550" t="s">
        <v>277</v>
      </c>
      <c r="F35" s="982" t="s">
        <v>94</v>
      </c>
      <c r="G35" s="831" t="s">
        <v>108</v>
      </c>
      <c r="H35" s="445" t="s">
        <v>142</v>
      </c>
      <c r="I35" s="982">
        <v>4</v>
      </c>
      <c r="J35" s="588">
        <v>10</v>
      </c>
      <c r="K35" s="157"/>
      <c r="L35" s="364"/>
      <c r="M35" s="157"/>
      <c r="N35" s="157"/>
      <c r="O35" s="157"/>
      <c r="P35" s="157"/>
      <c r="Q35" s="157"/>
      <c r="R35" s="157">
        <v>3</v>
      </c>
      <c r="S35" s="157"/>
      <c r="T35" s="157"/>
      <c r="U35" s="157"/>
      <c r="V35" s="157"/>
      <c r="W35" s="157"/>
      <c r="X35" s="157"/>
      <c r="Y35" s="157"/>
      <c r="Z35" s="157"/>
      <c r="AA35" s="157"/>
      <c r="AB35" s="159"/>
      <c r="AC35" s="83">
        <f>SUM(K35:AB35)</f>
        <v>3</v>
      </c>
      <c r="AG35" s="156"/>
    </row>
    <row r="36" spans="1:33" s="14" customFormat="1" ht="16.5" customHeight="1" x14ac:dyDescent="0.4">
      <c r="A36" s="1210"/>
      <c r="B36" s="1213"/>
      <c r="C36" s="1213"/>
      <c r="D36" s="1216"/>
      <c r="E36" s="550" t="s">
        <v>202</v>
      </c>
      <c r="F36" s="982" t="s">
        <v>94</v>
      </c>
      <c r="G36" s="831" t="s">
        <v>108</v>
      </c>
      <c r="H36" s="445" t="s">
        <v>142</v>
      </c>
      <c r="I36" s="982">
        <v>4</v>
      </c>
      <c r="J36" s="588">
        <v>10</v>
      </c>
      <c r="K36" s="157"/>
      <c r="L36" s="364"/>
      <c r="M36" s="157"/>
      <c r="N36" s="157"/>
      <c r="O36" s="157"/>
      <c r="P36" s="157"/>
      <c r="Q36" s="157"/>
      <c r="R36" s="157">
        <v>3</v>
      </c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83">
        <f>SUM(K36:AB36)</f>
        <v>3</v>
      </c>
    </row>
    <row r="37" spans="1:33" s="14" customFormat="1" ht="13.5" customHeight="1" thickBot="1" x14ac:dyDescent="0.4">
      <c r="A37" s="1210"/>
      <c r="B37" s="1213"/>
      <c r="C37" s="1213"/>
      <c r="D37" s="1216"/>
      <c r="E37" s="85" t="s">
        <v>41</v>
      </c>
      <c r="F37" s="86"/>
      <c r="G37" s="86"/>
      <c r="H37" s="86"/>
      <c r="I37" s="86"/>
      <c r="J37" s="87"/>
      <c r="K37" s="88">
        <f>SUM(K34:K36)</f>
        <v>48</v>
      </c>
      <c r="L37" s="88">
        <f t="shared" ref="L37:AC37" si="3">SUM(L34:L36)</f>
        <v>40</v>
      </c>
      <c r="M37" s="88">
        <f t="shared" si="3"/>
        <v>0</v>
      </c>
      <c r="N37" s="88">
        <f t="shared" si="3"/>
        <v>2</v>
      </c>
      <c r="O37" s="88">
        <f t="shared" si="3"/>
        <v>1</v>
      </c>
      <c r="P37" s="88">
        <f t="shared" si="3"/>
        <v>0</v>
      </c>
      <c r="Q37" s="88">
        <f t="shared" si="3"/>
        <v>0</v>
      </c>
      <c r="R37" s="88">
        <f t="shared" si="3"/>
        <v>6</v>
      </c>
      <c r="S37" s="88">
        <f t="shared" si="3"/>
        <v>0</v>
      </c>
      <c r="T37" s="88">
        <f t="shared" si="3"/>
        <v>0</v>
      </c>
      <c r="U37" s="88">
        <f t="shared" si="3"/>
        <v>1</v>
      </c>
      <c r="V37" s="88">
        <f t="shared" si="3"/>
        <v>0</v>
      </c>
      <c r="W37" s="88">
        <f t="shared" si="3"/>
        <v>0</v>
      </c>
      <c r="X37" s="88">
        <f t="shared" si="3"/>
        <v>0</v>
      </c>
      <c r="Y37" s="88">
        <f t="shared" si="3"/>
        <v>0</v>
      </c>
      <c r="Z37" s="88">
        <f t="shared" si="3"/>
        <v>0</v>
      </c>
      <c r="AA37" s="88">
        <f t="shared" si="3"/>
        <v>0</v>
      </c>
      <c r="AB37" s="88">
        <f t="shared" si="3"/>
        <v>0</v>
      </c>
      <c r="AC37" s="88">
        <f t="shared" si="3"/>
        <v>98</v>
      </c>
      <c r="AE37" s="156"/>
    </row>
    <row r="38" spans="1:33" s="14" customFormat="1" ht="20.25" customHeight="1" x14ac:dyDescent="0.4">
      <c r="A38" s="1210"/>
      <c r="B38" s="1213"/>
      <c r="C38" s="1213"/>
      <c r="D38" s="1216"/>
      <c r="E38" s="904" t="s">
        <v>200</v>
      </c>
      <c r="F38" s="74" t="s">
        <v>243</v>
      </c>
      <c r="G38" s="394" t="s">
        <v>108</v>
      </c>
      <c r="H38" s="96" t="s">
        <v>137</v>
      </c>
      <c r="I38" s="299" t="s">
        <v>122</v>
      </c>
      <c r="J38" s="145" t="s">
        <v>217</v>
      </c>
      <c r="K38" s="157"/>
      <c r="L38" s="157"/>
      <c r="M38" s="157"/>
      <c r="N38" s="157"/>
      <c r="O38" s="157"/>
      <c r="P38" s="157"/>
      <c r="Q38" s="157">
        <v>2.5</v>
      </c>
      <c r="R38" s="385"/>
      <c r="S38" s="385"/>
      <c r="T38" s="385"/>
      <c r="U38" s="385"/>
      <c r="V38" s="385"/>
      <c r="W38" s="385"/>
      <c r="X38" s="385"/>
      <c r="Y38" s="385"/>
      <c r="Z38" s="385"/>
      <c r="AA38" s="385"/>
      <c r="AB38" s="385"/>
      <c r="AC38" s="149">
        <f>SUM(K38:AB38)</f>
        <v>2.5</v>
      </c>
    </row>
    <row r="39" spans="1:33" s="14" customFormat="1" ht="20.25" customHeight="1" x14ac:dyDescent="0.4">
      <c r="A39" s="1210"/>
      <c r="B39" s="1213"/>
      <c r="C39" s="1213"/>
      <c r="D39" s="1216"/>
      <c r="E39" s="1031" t="s">
        <v>201</v>
      </c>
      <c r="F39" s="299" t="s">
        <v>155</v>
      </c>
      <c r="G39" s="159" t="s">
        <v>199</v>
      </c>
      <c r="H39" s="144" t="s">
        <v>184</v>
      </c>
      <c r="I39" s="299" t="s">
        <v>122</v>
      </c>
      <c r="J39" s="145" t="s">
        <v>306</v>
      </c>
      <c r="K39" s="157"/>
      <c r="L39" s="157"/>
      <c r="M39" s="157"/>
      <c r="N39" s="157"/>
      <c r="O39" s="157"/>
      <c r="P39" s="157"/>
      <c r="Q39" s="157">
        <v>10.5</v>
      </c>
      <c r="R39" s="385"/>
      <c r="S39" s="385"/>
      <c r="T39" s="385"/>
      <c r="U39" s="385"/>
      <c r="V39" s="385"/>
      <c r="W39" s="385"/>
      <c r="X39" s="385"/>
      <c r="Y39" s="385"/>
      <c r="Z39" s="385"/>
      <c r="AA39" s="385"/>
      <c r="AB39" s="385"/>
      <c r="AC39" s="535">
        <f>SUM(K39:AB39)</f>
        <v>10.5</v>
      </c>
    </row>
    <row r="40" spans="1:33" s="14" customFormat="1" ht="30" customHeight="1" x14ac:dyDescent="0.4">
      <c r="A40" s="1210"/>
      <c r="B40" s="1213"/>
      <c r="C40" s="1213"/>
      <c r="D40" s="1216"/>
      <c r="E40" s="1031" t="s">
        <v>276</v>
      </c>
      <c r="F40" s="299" t="s">
        <v>243</v>
      </c>
      <c r="G40" s="159" t="s">
        <v>247</v>
      </c>
      <c r="H40" s="144" t="s">
        <v>246</v>
      </c>
      <c r="I40" s="299" t="s">
        <v>180</v>
      </c>
      <c r="J40" s="145"/>
      <c r="K40" s="157"/>
      <c r="L40" s="157"/>
      <c r="M40" s="157"/>
      <c r="N40" s="157"/>
      <c r="O40" s="157"/>
      <c r="P40" s="157"/>
      <c r="Q40" s="157"/>
      <c r="R40" s="385">
        <v>0.5</v>
      </c>
      <c r="S40" s="385"/>
      <c r="T40" s="385"/>
      <c r="U40" s="385"/>
      <c r="V40" s="385"/>
      <c r="W40" s="385"/>
      <c r="X40" s="385"/>
      <c r="Y40" s="385"/>
      <c r="Z40" s="385"/>
      <c r="AA40" s="385"/>
      <c r="AB40" s="385"/>
      <c r="AC40" s="149">
        <f>SUM(K40:AB40)</f>
        <v>0.5</v>
      </c>
    </row>
    <row r="41" spans="1:33" s="14" customFormat="1" ht="20.25" customHeight="1" x14ac:dyDescent="0.4">
      <c r="A41" s="1210"/>
      <c r="B41" s="1213"/>
      <c r="C41" s="1213"/>
      <c r="D41" s="1216"/>
      <c r="E41" s="1031" t="s">
        <v>202</v>
      </c>
      <c r="F41" s="299" t="s">
        <v>243</v>
      </c>
      <c r="G41" s="159" t="s">
        <v>247</v>
      </c>
      <c r="H41" s="144" t="s">
        <v>246</v>
      </c>
      <c r="I41" s="299" t="s">
        <v>180</v>
      </c>
      <c r="J41" s="145"/>
      <c r="K41" s="157"/>
      <c r="L41" s="157"/>
      <c r="M41" s="157"/>
      <c r="N41" s="157"/>
      <c r="O41" s="157"/>
      <c r="P41" s="157"/>
      <c r="Q41" s="157"/>
      <c r="R41" s="385">
        <v>4</v>
      </c>
      <c r="S41" s="385"/>
      <c r="T41" s="385"/>
      <c r="U41" s="385"/>
      <c r="V41" s="385"/>
      <c r="W41" s="385"/>
      <c r="X41" s="385"/>
      <c r="Y41" s="385"/>
      <c r="Z41" s="385"/>
      <c r="AA41" s="385"/>
      <c r="AB41" s="385"/>
      <c r="AC41" s="149">
        <f>SUM(K41:AB41)</f>
        <v>4</v>
      </c>
    </row>
    <row r="42" spans="1:33" s="14" customFormat="1" ht="13.5" customHeight="1" thickBot="1" x14ac:dyDescent="0.4">
      <c r="A42" s="1210"/>
      <c r="B42" s="1213"/>
      <c r="C42" s="1213"/>
      <c r="D42" s="1216"/>
      <c r="E42" s="85" t="s">
        <v>35</v>
      </c>
      <c r="F42" s="86"/>
      <c r="G42" s="86"/>
      <c r="H42" s="86"/>
      <c r="I42" s="86"/>
      <c r="J42" s="87"/>
      <c r="K42" s="88">
        <f t="shared" ref="K42:AC42" si="4">SUM(K38:K41)</f>
        <v>0</v>
      </c>
      <c r="L42" s="88">
        <f t="shared" si="4"/>
        <v>0</v>
      </c>
      <c r="M42" s="88">
        <f t="shared" si="4"/>
        <v>0</v>
      </c>
      <c r="N42" s="88">
        <f t="shared" si="4"/>
        <v>0</v>
      </c>
      <c r="O42" s="88">
        <f t="shared" si="4"/>
        <v>0</v>
      </c>
      <c r="P42" s="88">
        <f t="shared" si="4"/>
        <v>0</v>
      </c>
      <c r="Q42" s="88">
        <f t="shared" si="4"/>
        <v>13</v>
      </c>
      <c r="R42" s="88">
        <f t="shared" si="4"/>
        <v>4.5</v>
      </c>
      <c r="S42" s="88">
        <f t="shared" si="4"/>
        <v>0</v>
      </c>
      <c r="T42" s="88">
        <f t="shared" si="4"/>
        <v>0</v>
      </c>
      <c r="U42" s="88">
        <f t="shared" si="4"/>
        <v>0</v>
      </c>
      <c r="V42" s="88">
        <f t="shared" si="4"/>
        <v>0</v>
      </c>
      <c r="W42" s="88">
        <f t="shared" si="4"/>
        <v>0</v>
      </c>
      <c r="X42" s="88">
        <f t="shared" si="4"/>
        <v>0</v>
      </c>
      <c r="Y42" s="88">
        <f t="shared" si="4"/>
        <v>0</v>
      </c>
      <c r="Z42" s="88">
        <f t="shared" si="4"/>
        <v>0</v>
      </c>
      <c r="AA42" s="88">
        <f t="shared" si="4"/>
        <v>0</v>
      </c>
      <c r="AB42" s="88">
        <f t="shared" si="4"/>
        <v>0</v>
      </c>
      <c r="AC42" s="88">
        <f t="shared" si="4"/>
        <v>17.5</v>
      </c>
    </row>
    <row r="43" spans="1:33" s="14" customFormat="1" ht="13.5" customHeight="1" x14ac:dyDescent="0.35">
      <c r="A43" s="1210"/>
      <c r="B43" s="1213"/>
      <c r="C43" s="1213"/>
      <c r="D43" s="1216"/>
      <c r="E43" s="17"/>
      <c r="F43" s="47"/>
      <c r="G43" s="47"/>
      <c r="H43" s="47"/>
      <c r="I43" s="47"/>
      <c r="J43" s="164"/>
      <c r="K43" s="165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149"/>
    </row>
    <row r="44" spans="1:33" s="14" customFormat="1" ht="13.5" customHeight="1" thickBot="1" x14ac:dyDescent="0.4">
      <c r="A44" s="1210"/>
      <c r="B44" s="1213"/>
      <c r="C44" s="1213"/>
      <c r="D44" s="1216"/>
      <c r="E44" s="166" t="s">
        <v>36</v>
      </c>
      <c r="F44" s="146"/>
      <c r="G44" s="146"/>
      <c r="H44" s="146"/>
      <c r="I44" s="144"/>
      <c r="J44" s="167"/>
      <c r="K44" s="311">
        <v>0</v>
      </c>
      <c r="L44" s="312">
        <v>0</v>
      </c>
      <c r="M44" s="312">
        <v>0</v>
      </c>
      <c r="N44" s="312">
        <v>0</v>
      </c>
      <c r="O44" s="312">
        <v>0</v>
      </c>
      <c r="P44" s="312">
        <v>0</v>
      </c>
      <c r="Q44" s="312">
        <v>0</v>
      </c>
      <c r="R44" s="312">
        <v>0</v>
      </c>
      <c r="S44" s="312">
        <v>0</v>
      </c>
      <c r="T44" s="312">
        <v>0</v>
      </c>
      <c r="U44" s="312">
        <v>0</v>
      </c>
      <c r="V44" s="312">
        <v>0</v>
      </c>
      <c r="W44" s="312">
        <v>0</v>
      </c>
      <c r="X44" s="312">
        <v>0</v>
      </c>
      <c r="Y44" s="312">
        <v>0</v>
      </c>
      <c r="Z44" s="312">
        <v>0</v>
      </c>
      <c r="AA44" s="312">
        <v>0</v>
      </c>
      <c r="AB44" s="313">
        <v>0</v>
      </c>
      <c r="AC44" s="163">
        <v>0</v>
      </c>
    </row>
    <row r="45" spans="1:33" s="14" customFormat="1" ht="13.5" customHeight="1" x14ac:dyDescent="0.35">
      <c r="A45" s="1210"/>
      <c r="B45" s="1213"/>
      <c r="C45" s="1213"/>
      <c r="D45" s="1216"/>
      <c r="E45" s="170" t="s">
        <v>34</v>
      </c>
      <c r="F45" s="45"/>
      <c r="G45" s="45" t="s">
        <v>37</v>
      </c>
      <c r="H45" s="45"/>
      <c r="I45" s="45"/>
      <c r="J45" s="46"/>
      <c r="K45" s="303">
        <v>0</v>
      </c>
      <c r="L45" s="304">
        <v>0</v>
      </c>
      <c r="M45" s="304">
        <v>0</v>
      </c>
      <c r="N45" s="304">
        <v>0</v>
      </c>
      <c r="O45" s="304">
        <v>0</v>
      </c>
      <c r="P45" s="304">
        <v>0</v>
      </c>
      <c r="Q45" s="304">
        <v>0</v>
      </c>
      <c r="R45" s="304">
        <v>0</v>
      </c>
      <c r="S45" s="304">
        <v>0</v>
      </c>
      <c r="T45" s="304">
        <v>0</v>
      </c>
      <c r="U45" s="304">
        <v>0</v>
      </c>
      <c r="V45" s="304">
        <v>0</v>
      </c>
      <c r="W45" s="304">
        <v>0</v>
      </c>
      <c r="X45" s="304">
        <v>0</v>
      </c>
      <c r="Y45" s="304">
        <v>0</v>
      </c>
      <c r="Z45" s="304">
        <v>0</v>
      </c>
      <c r="AA45" s="304">
        <v>0</v>
      </c>
      <c r="AB45" s="305">
        <v>0</v>
      </c>
      <c r="AC45" s="195">
        <v>0</v>
      </c>
    </row>
    <row r="46" spans="1:33" s="14" customFormat="1" ht="13.5" customHeight="1" x14ac:dyDescent="0.35">
      <c r="A46" s="1210"/>
      <c r="B46" s="1213"/>
      <c r="C46" s="1213"/>
      <c r="D46" s="1216"/>
      <c r="E46" s="174" t="s">
        <v>38</v>
      </c>
      <c r="F46" s="144"/>
      <c r="G46" s="144"/>
      <c r="H46" s="144"/>
      <c r="I46" s="144"/>
      <c r="J46" s="175"/>
      <c r="K46" s="306">
        <v>0</v>
      </c>
      <c r="L46" s="307">
        <v>0</v>
      </c>
      <c r="M46" s="307">
        <v>0</v>
      </c>
      <c r="N46" s="307">
        <v>0</v>
      </c>
      <c r="O46" s="307">
        <v>0</v>
      </c>
      <c r="P46" s="307">
        <v>0</v>
      </c>
      <c r="Q46" s="307">
        <v>0</v>
      </c>
      <c r="R46" s="307">
        <v>0</v>
      </c>
      <c r="S46" s="307">
        <v>0</v>
      </c>
      <c r="T46" s="307">
        <v>0</v>
      </c>
      <c r="U46" s="307">
        <v>0</v>
      </c>
      <c r="V46" s="307">
        <v>0</v>
      </c>
      <c r="W46" s="307">
        <v>0</v>
      </c>
      <c r="X46" s="307">
        <v>0</v>
      </c>
      <c r="Y46" s="307">
        <v>0</v>
      </c>
      <c r="Z46" s="307">
        <v>0</v>
      </c>
      <c r="AA46" s="307">
        <v>0</v>
      </c>
      <c r="AB46" s="308">
        <v>0</v>
      </c>
      <c r="AC46" s="196">
        <v>0</v>
      </c>
    </row>
    <row r="47" spans="1:33" s="14" customFormat="1" ht="13.5" customHeight="1" x14ac:dyDescent="0.35">
      <c r="A47" s="1210"/>
      <c r="B47" s="1213"/>
      <c r="C47" s="1213"/>
      <c r="D47" s="1216"/>
      <c r="E47" s="174" t="s">
        <v>42</v>
      </c>
      <c r="F47" s="144"/>
      <c r="G47" s="144"/>
      <c r="H47" s="144"/>
      <c r="I47" s="144"/>
      <c r="J47" s="175"/>
      <c r="K47" s="306">
        <v>0</v>
      </c>
      <c r="L47" s="307">
        <v>0</v>
      </c>
      <c r="M47" s="307">
        <v>0</v>
      </c>
      <c r="N47" s="307">
        <v>0</v>
      </c>
      <c r="O47" s="307">
        <v>0</v>
      </c>
      <c r="P47" s="307">
        <v>0</v>
      </c>
      <c r="Q47" s="307">
        <v>0</v>
      </c>
      <c r="R47" s="307">
        <v>0</v>
      </c>
      <c r="S47" s="307">
        <v>0</v>
      </c>
      <c r="T47" s="307">
        <v>0</v>
      </c>
      <c r="U47" s="307">
        <v>0</v>
      </c>
      <c r="V47" s="307">
        <v>0</v>
      </c>
      <c r="W47" s="307">
        <v>0</v>
      </c>
      <c r="X47" s="307">
        <v>0</v>
      </c>
      <c r="Y47" s="307">
        <v>0</v>
      </c>
      <c r="Z47" s="307">
        <v>0</v>
      </c>
      <c r="AA47" s="307">
        <v>0</v>
      </c>
      <c r="AB47" s="308">
        <v>0</v>
      </c>
      <c r="AC47" s="196">
        <v>0</v>
      </c>
    </row>
    <row r="48" spans="1:33" s="14" customFormat="1" ht="13.5" customHeight="1" thickBot="1" x14ac:dyDescent="0.4">
      <c r="A48" s="1210"/>
      <c r="B48" s="1213"/>
      <c r="C48" s="1213"/>
      <c r="D48" s="1216"/>
      <c r="E48" s="179" t="s">
        <v>39</v>
      </c>
      <c r="F48" s="98"/>
      <c r="G48" s="98"/>
      <c r="H48" s="98"/>
      <c r="I48" s="98"/>
      <c r="J48" s="99"/>
      <c r="K48" s="306">
        <v>0</v>
      </c>
      <c r="L48" s="307">
        <v>0</v>
      </c>
      <c r="M48" s="307">
        <v>0</v>
      </c>
      <c r="N48" s="307">
        <v>0</v>
      </c>
      <c r="O48" s="307">
        <v>0</v>
      </c>
      <c r="P48" s="307">
        <v>0</v>
      </c>
      <c r="Q48" s="307">
        <v>0</v>
      </c>
      <c r="R48" s="307">
        <v>0</v>
      </c>
      <c r="S48" s="307">
        <v>0</v>
      </c>
      <c r="T48" s="307">
        <v>0</v>
      </c>
      <c r="U48" s="307">
        <v>0</v>
      </c>
      <c r="V48" s="307">
        <v>0</v>
      </c>
      <c r="W48" s="307">
        <v>0</v>
      </c>
      <c r="X48" s="307">
        <v>0</v>
      </c>
      <c r="Y48" s="307">
        <v>0</v>
      </c>
      <c r="Z48" s="307">
        <v>0</v>
      </c>
      <c r="AA48" s="307">
        <v>0</v>
      </c>
      <c r="AB48" s="308">
        <v>0</v>
      </c>
      <c r="AC48" s="196">
        <v>0</v>
      </c>
    </row>
    <row r="49" spans="1:35" s="14" customFormat="1" ht="13.5" customHeight="1" thickBot="1" x14ac:dyDescent="0.4">
      <c r="A49" s="1210"/>
      <c r="B49" s="1213"/>
      <c r="C49" s="1213"/>
      <c r="D49" s="1216"/>
      <c r="E49" s="180" t="s">
        <v>43</v>
      </c>
      <c r="F49" s="181"/>
      <c r="G49" s="181"/>
      <c r="H49" s="181"/>
      <c r="I49" s="181"/>
      <c r="J49" s="182"/>
      <c r="K49" s="183">
        <f t="shared" ref="K49:AC49" si="5">K37+K42</f>
        <v>48</v>
      </c>
      <c r="L49" s="233">
        <f t="shared" si="5"/>
        <v>40</v>
      </c>
      <c r="M49" s="233">
        <f t="shared" si="5"/>
        <v>0</v>
      </c>
      <c r="N49" s="233">
        <f t="shared" si="5"/>
        <v>2</v>
      </c>
      <c r="O49" s="233">
        <f t="shared" si="5"/>
        <v>1</v>
      </c>
      <c r="P49" s="233">
        <f t="shared" si="5"/>
        <v>0</v>
      </c>
      <c r="Q49" s="233">
        <f t="shared" si="5"/>
        <v>13</v>
      </c>
      <c r="R49" s="233">
        <f t="shared" si="5"/>
        <v>10.5</v>
      </c>
      <c r="S49" s="233">
        <f t="shared" si="5"/>
        <v>0</v>
      </c>
      <c r="T49" s="233">
        <f t="shared" si="5"/>
        <v>0</v>
      </c>
      <c r="U49" s="233">
        <f t="shared" si="5"/>
        <v>1</v>
      </c>
      <c r="V49" s="233">
        <f t="shared" si="5"/>
        <v>0</v>
      </c>
      <c r="W49" s="233">
        <f t="shared" si="5"/>
        <v>0</v>
      </c>
      <c r="X49" s="233">
        <f t="shared" si="5"/>
        <v>0</v>
      </c>
      <c r="Y49" s="233">
        <f t="shared" si="5"/>
        <v>0</v>
      </c>
      <c r="Z49" s="233">
        <f t="shared" si="5"/>
        <v>0</v>
      </c>
      <c r="AA49" s="233">
        <f t="shared" si="5"/>
        <v>0</v>
      </c>
      <c r="AB49" s="234">
        <f t="shared" si="5"/>
        <v>0</v>
      </c>
      <c r="AC49" s="203">
        <f t="shared" si="5"/>
        <v>115.5</v>
      </c>
    </row>
    <row r="50" spans="1:35" s="14" customFormat="1" ht="13.5" customHeight="1" thickBot="1" x14ac:dyDescent="0.4">
      <c r="A50" s="1210"/>
      <c r="B50" s="1213"/>
      <c r="C50" s="1213"/>
      <c r="D50" s="1216"/>
      <c r="E50" s="184"/>
      <c r="F50" s="185"/>
      <c r="G50" s="185"/>
      <c r="H50" s="185"/>
      <c r="I50" s="185"/>
      <c r="J50" s="186"/>
      <c r="K50" s="187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9"/>
    </row>
    <row r="51" spans="1:35" s="14" customFormat="1" ht="19.5" customHeight="1" thickBot="1" x14ac:dyDescent="0.4">
      <c r="A51" s="1211"/>
      <c r="B51" s="1214"/>
      <c r="C51" s="1214"/>
      <c r="D51" s="1217"/>
      <c r="E51" s="190" t="s">
        <v>44</v>
      </c>
      <c r="F51" s="191"/>
      <c r="G51" s="191"/>
      <c r="H51" s="191"/>
      <c r="I51" s="192"/>
      <c r="J51" s="193"/>
      <c r="K51" s="194">
        <f t="shared" ref="K51:AC51" si="6">K20+K49</f>
        <v>88</v>
      </c>
      <c r="L51" s="194">
        <f t="shared" si="6"/>
        <v>112</v>
      </c>
      <c r="M51" s="194">
        <f t="shared" si="6"/>
        <v>0</v>
      </c>
      <c r="N51" s="194">
        <f t="shared" si="6"/>
        <v>16</v>
      </c>
      <c r="O51" s="194">
        <f t="shared" si="6"/>
        <v>4</v>
      </c>
      <c r="P51" s="194">
        <f t="shared" si="6"/>
        <v>0</v>
      </c>
      <c r="Q51" s="194">
        <f t="shared" si="6"/>
        <v>55</v>
      </c>
      <c r="R51" s="194">
        <f t="shared" si="6"/>
        <v>10.5</v>
      </c>
      <c r="S51" s="194">
        <f t="shared" si="6"/>
        <v>0</v>
      </c>
      <c r="T51" s="194">
        <f t="shared" si="6"/>
        <v>0</v>
      </c>
      <c r="U51" s="194">
        <f t="shared" si="6"/>
        <v>8</v>
      </c>
      <c r="V51" s="194">
        <f t="shared" si="6"/>
        <v>0</v>
      </c>
      <c r="W51" s="194">
        <f t="shared" si="6"/>
        <v>0</v>
      </c>
      <c r="X51" s="194">
        <f t="shared" si="6"/>
        <v>0</v>
      </c>
      <c r="Y51" s="194">
        <f t="shared" si="6"/>
        <v>0</v>
      </c>
      <c r="Z51" s="194">
        <f t="shared" si="6"/>
        <v>0</v>
      </c>
      <c r="AA51" s="194">
        <f t="shared" si="6"/>
        <v>0</v>
      </c>
      <c r="AB51" s="252">
        <f t="shared" si="6"/>
        <v>0</v>
      </c>
      <c r="AC51" s="537">
        <f t="shared" si="6"/>
        <v>293.5</v>
      </c>
      <c r="AD51" s="156"/>
      <c r="AE51" s="156"/>
      <c r="AF51" s="156"/>
      <c r="AG51" s="156"/>
      <c r="AH51" s="156"/>
      <c r="AI51" s="156"/>
    </row>
    <row r="53" spans="1:35" s="61" customFormat="1" ht="13.9" x14ac:dyDescent="0.4">
      <c r="A53" s="1240" t="s">
        <v>347</v>
      </c>
      <c r="B53" s="1240"/>
      <c r="C53" s="1240"/>
      <c r="D53" s="1240"/>
      <c r="E53" s="1240"/>
      <c r="F53" s="1240"/>
      <c r="G53" s="1240"/>
      <c r="H53" s="1240"/>
      <c r="I53" s="1240"/>
      <c r="J53" s="1240"/>
      <c r="K53" s="1240"/>
      <c r="L53" s="1240"/>
      <c r="M53" s="1240"/>
      <c r="N53" s="1240"/>
      <c r="O53" s="1240"/>
      <c r="P53" s="1240"/>
      <c r="Q53" s="1240"/>
      <c r="R53" s="1240"/>
      <c r="S53" s="1240"/>
      <c r="T53" s="1240"/>
      <c r="U53" s="1240"/>
      <c r="V53" s="1240"/>
      <c r="W53" s="1240"/>
      <c r="X53" s="1240"/>
      <c r="Y53" s="1240"/>
      <c r="Z53" s="1240"/>
      <c r="AA53" s="1240"/>
      <c r="AB53" s="1240"/>
      <c r="AC53" s="1240"/>
    </row>
    <row r="54" spans="1:35" s="61" customFormat="1" ht="13.9" x14ac:dyDescent="0.4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221" t="s">
        <v>353</v>
      </c>
      <c r="R54" s="1221"/>
      <c r="S54" s="1221"/>
      <c r="T54" s="1221"/>
      <c r="U54" s="1221"/>
      <c r="V54" s="1221"/>
      <c r="W54" s="1221"/>
      <c r="X54" s="1221"/>
      <c r="Y54" s="1221"/>
      <c r="Z54" s="1221"/>
      <c r="AA54" s="1221"/>
      <c r="AB54" s="1221"/>
      <c r="AC54" s="1221"/>
    </row>
    <row r="55" spans="1:35" s="61" customFormat="1" ht="13.9" x14ac:dyDescent="0.4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230"/>
      <c r="S55" s="230"/>
      <c r="T55" s="230"/>
      <c r="U55" s="230"/>
      <c r="V55" s="230"/>
      <c r="W55" s="3" t="s">
        <v>2</v>
      </c>
      <c r="X55" s="3"/>
      <c r="Y55" s="3"/>
      <c r="Z55" s="230"/>
      <c r="AA55" s="230"/>
      <c r="AB55" s="230"/>
      <c r="AC55" s="101"/>
    </row>
    <row r="56" spans="1:35" s="61" customFormat="1" ht="13.9" x14ac:dyDescent="0.4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2"/>
      <c r="S56" s="2"/>
      <c r="T56" s="1220" t="s">
        <v>5</v>
      </c>
      <c r="U56" s="1220"/>
      <c r="V56" s="1220"/>
      <c r="W56" s="1220"/>
      <c r="X56" s="1220"/>
      <c r="Y56" s="1220"/>
      <c r="Z56" s="1220"/>
      <c r="AA56" s="2"/>
      <c r="AB56" s="2"/>
      <c r="AC56" s="101"/>
    </row>
    <row r="57" spans="1:35" s="61" customFormat="1" ht="13.9" x14ac:dyDescent="0.4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95" t="s">
        <v>58</v>
      </c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</row>
    <row r="58" spans="1:35" s="61" customFormat="1" ht="13.9" x14ac:dyDescent="0.4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65"/>
      <c r="S58" s="65"/>
      <c r="T58" s="65"/>
      <c r="U58" s="65"/>
      <c r="V58" s="1241" t="s">
        <v>2</v>
      </c>
      <c r="W58" s="1241"/>
      <c r="X58" s="1241"/>
      <c r="Y58" s="1241"/>
      <c r="Z58" s="65"/>
      <c r="AA58" s="65"/>
      <c r="AB58" s="65"/>
      <c r="AC58" s="101"/>
    </row>
    <row r="59" spans="1:35" s="61" customFormat="1" ht="13.9" x14ac:dyDescent="0.4">
      <c r="R59" s="208"/>
      <c r="S59" s="211"/>
      <c r="T59" s="211"/>
      <c r="U59" s="61" t="s">
        <v>5</v>
      </c>
      <c r="AA59" s="3"/>
      <c r="AB59" s="208"/>
    </row>
    <row r="60" spans="1:35" x14ac:dyDescent="0.35"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</row>
    <row r="61" spans="1:35" x14ac:dyDescent="0.35"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</row>
  </sheetData>
  <mergeCells count="47">
    <mergeCell ref="AC31:AC32"/>
    <mergeCell ref="Q54:AC54"/>
    <mergeCell ref="T56:Z56"/>
    <mergeCell ref="V58:Y58"/>
    <mergeCell ref="A33:AC33"/>
    <mergeCell ref="A34:A51"/>
    <mergeCell ref="B34:B51"/>
    <mergeCell ref="C34:C51"/>
    <mergeCell ref="D34:D51"/>
    <mergeCell ref="A53:AC53"/>
    <mergeCell ref="U29:Z29"/>
    <mergeCell ref="A31:A32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AB31"/>
    <mergeCell ref="A21:AC21"/>
    <mergeCell ref="A22:AC22"/>
    <mergeCell ref="O23:AC23"/>
    <mergeCell ref="T25:Z25"/>
    <mergeCell ref="V28:Y28"/>
    <mergeCell ref="A8:AC8"/>
    <mergeCell ref="A9:A20"/>
    <mergeCell ref="B9:B20"/>
    <mergeCell ref="C9:C20"/>
    <mergeCell ref="D9:D20"/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</mergeCells>
  <pageMargins left="0.19685039370078741" right="0.19685039370078741" top="0.78740157480314965" bottom="0.39370078740157483" header="0.31496062992125984" footer="0.31496062992125984"/>
  <pageSetup paperSize="9" scale="78" orientation="landscape" r:id="rId1"/>
  <headerFooter alignWithMargins="0"/>
  <rowBreaks count="1" manualBreakCount="1">
    <brk id="2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AF49"/>
  <sheetViews>
    <sheetView view="pageBreakPreview" topLeftCell="A13" zoomScale="120" zoomScaleNormal="75" zoomScaleSheetLayoutView="120" workbookViewId="0">
      <selection activeCell="E25" sqref="E25"/>
    </sheetView>
  </sheetViews>
  <sheetFormatPr defaultColWidth="9.1328125" defaultRowHeight="12.75" x14ac:dyDescent="0.35"/>
  <cols>
    <col min="1" max="1" width="4.1328125" style="1" customWidth="1"/>
    <col min="2" max="2" width="13" style="1" customWidth="1"/>
    <col min="3" max="3" width="9.86328125" style="1" customWidth="1"/>
    <col min="4" max="4" width="4.86328125" style="1" customWidth="1"/>
    <col min="5" max="5" width="37.86328125" style="1" customWidth="1"/>
    <col min="6" max="6" width="4.265625" style="1" bestFit="1" customWidth="1"/>
    <col min="7" max="7" width="5.86328125" style="1" customWidth="1"/>
    <col min="8" max="8" width="7.73046875" style="1" customWidth="1"/>
    <col min="9" max="9" width="3.59765625" style="1" customWidth="1"/>
    <col min="10" max="10" width="4.265625" style="1" bestFit="1" customWidth="1"/>
    <col min="11" max="11" width="5.59765625" style="1" bestFit="1" customWidth="1"/>
    <col min="12" max="12" width="6.265625" style="1" customWidth="1"/>
    <col min="13" max="13" width="3.59765625" style="1" bestFit="1" customWidth="1"/>
    <col min="14" max="14" width="4.3984375" style="1" customWidth="1"/>
    <col min="15" max="15" width="5.3984375" style="1" customWidth="1"/>
    <col min="16" max="16" width="4.59765625" style="1" bestFit="1" customWidth="1"/>
    <col min="17" max="17" width="5.73046875" style="1" customWidth="1"/>
    <col min="18" max="18" width="6.59765625" style="1" customWidth="1"/>
    <col min="19" max="19" width="5.73046875" style="1" customWidth="1"/>
    <col min="20" max="20" width="3.59765625" style="1" customWidth="1"/>
    <col min="21" max="21" width="5" style="1" customWidth="1"/>
    <col min="22" max="22" width="4.1328125" style="1" customWidth="1"/>
    <col min="23" max="23" width="3" style="1" customWidth="1"/>
    <col min="24" max="24" width="3.59765625" style="1" customWidth="1"/>
    <col min="25" max="25" width="4.1328125" style="1" customWidth="1"/>
    <col min="26" max="26" width="4.3984375" style="1" customWidth="1"/>
    <col min="27" max="27" width="3.86328125" style="1" customWidth="1"/>
    <col min="28" max="28" width="4.86328125" style="1" customWidth="1"/>
    <col min="29" max="29" width="6.3984375" style="1" customWidth="1"/>
    <col min="30" max="30" width="6.1328125" style="1" customWidth="1"/>
    <col min="31" max="31" width="4.3984375" style="1" customWidth="1"/>
    <col min="32" max="32" width="5.1328125" style="211" customWidth="1"/>
    <col min="33" max="33" width="6.86328125" style="211" customWidth="1"/>
    <col min="34" max="34" width="6.265625" style="211" customWidth="1"/>
    <col min="35" max="16384" width="9.1328125" style="211"/>
  </cols>
  <sheetData>
    <row r="1" spans="1:32" s="5" customFormat="1" ht="21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2" s="5" customFormat="1" ht="21" customHeight="1" x14ac:dyDescent="0.35">
      <c r="A2" s="1186" t="s">
        <v>79</v>
      </c>
      <c r="B2" s="1186"/>
      <c r="C2" s="1186"/>
      <c r="D2" s="1186"/>
      <c r="E2" s="1186"/>
      <c r="F2" s="1186"/>
      <c r="G2" s="1186"/>
      <c r="H2" s="1186"/>
      <c r="I2" s="1186"/>
      <c r="J2" s="1186"/>
      <c r="K2" s="1186"/>
      <c r="L2" s="1186"/>
      <c r="M2" s="1186"/>
      <c r="N2" s="1186"/>
      <c r="O2" s="1186"/>
      <c r="P2" s="1186"/>
      <c r="Q2" s="1186"/>
      <c r="R2" s="1186"/>
      <c r="S2" s="1186"/>
      <c r="T2" s="1186"/>
      <c r="U2" s="1186"/>
      <c r="V2" s="1186"/>
      <c r="W2" s="1186"/>
      <c r="X2" s="1186"/>
      <c r="Y2" s="1186"/>
      <c r="Z2" s="1186"/>
      <c r="AA2" s="1186"/>
      <c r="AB2" s="1186"/>
      <c r="AC2" s="1186"/>
    </row>
    <row r="3" spans="1:32" s="5" customFormat="1" ht="21" customHeight="1" x14ac:dyDescent="0.35">
      <c r="A3" s="1186" t="s">
        <v>297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  <c r="M3" s="1186"/>
      <c r="N3" s="1186"/>
      <c r="O3" s="1186"/>
      <c r="P3" s="1186"/>
      <c r="Q3" s="1186"/>
      <c r="R3" s="1186"/>
      <c r="S3" s="1186"/>
      <c r="T3" s="1186"/>
      <c r="U3" s="1186"/>
      <c r="V3" s="1186"/>
      <c r="W3" s="1186"/>
      <c r="X3" s="1186"/>
      <c r="Y3" s="1186"/>
      <c r="Z3" s="1186"/>
      <c r="AA3" s="1186"/>
      <c r="AB3" s="1186"/>
      <c r="AC3" s="1186"/>
    </row>
    <row r="4" spans="1:32" ht="12.75" customHeight="1" thickBot="1" x14ac:dyDescent="0.5">
      <c r="A4" s="1187"/>
      <c r="B4" s="1187"/>
      <c r="C4" s="1187"/>
      <c r="D4" s="1187"/>
      <c r="E4" s="1187"/>
      <c r="F4" s="1187"/>
      <c r="G4" s="1187"/>
      <c r="H4" s="1187"/>
      <c r="I4" s="1187"/>
      <c r="J4" s="1187"/>
      <c r="K4" s="1187"/>
      <c r="L4" s="1187"/>
      <c r="M4" s="1187"/>
      <c r="N4" s="1187"/>
      <c r="O4" s="1187"/>
      <c r="P4" s="1187"/>
      <c r="Q4" s="1187"/>
      <c r="R4" s="1187"/>
      <c r="S4" s="1187"/>
      <c r="T4" s="1187"/>
      <c r="U4" s="1187"/>
      <c r="V4" s="1187"/>
      <c r="W4" s="1187"/>
      <c r="X4" s="1187"/>
      <c r="Y4" s="1187"/>
      <c r="Z4" s="1187"/>
      <c r="AA4" s="1187"/>
      <c r="AB4" s="1187"/>
      <c r="AC4" s="1187"/>
      <c r="AD4" s="9"/>
      <c r="AE4" s="9"/>
      <c r="AF4" s="9"/>
    </row>
    <row r="5" spans="1:32" ht="14.25" customHeight="1" x14ac:dyDescent="0.45">
      <c r="A5" s="1188" t="s">
        <v>9</v>
      </c>
      <c r="B5" s="1190" t="s">
        <v>10</v>
      </c>
      <c r="C5" s="1190" t="s">
        <v>11</v>
      </c>
      <c r="D5" s="1192" t="s">
        <v>12</v>
      </c>
      <c r="E5" s="1194" t="s">
        <v>8</v>
      </c>
      <c r="F5" s="1196" t="s">
        <v>0</v>
      </c>
      <c r="G5" s="1198" t="s">
        <v>3</v>
      </c>
      <c r="H5" s="1200" t="s">
        <v>13</v>
      </c>
      <c r="I5" s="1196" t="s">
        <v>1</v>
      </c>
      <c r="J5" s="1202" t="s">
        <v>14</v>
      </c>
      <c r="K5" s="1204" t="s">
        <v>15</v>
      </c>
      <c r="L5" s="1205"/>
      <c r="M5" s="1205"/>
      <c r="N5" s="1205"/>
      <c r="O5" s="1205"/>
      <c r="P5" s="1205"/>
      <c r="Q5" s="1205"/>
      <c r="R5" s="1205"/>
      <c r="S5" s="1205"/>
      <c r="T5" s="1205"/>
      <c r="U5" s="1205"/>
      <c r="V5" s="1205"/>
      <c r="W5" s="1205"/>
      <c r="X5" s="1205"/>
      <c r="Y5" s="1205"/>
      <c r="Z5" s="1205"/>
      <c r="AA5" s="1205"/>
      <c r="AB5" s="1205"/>
      <c r="AC5" s="1218" t="s">
        <v>16</v>
      </c>
      <c r="AD5" s="9"/>
      <c r="AE5" s="9"/>
      <c r="AF5" s="9"/>
    </row>
    <row r="6" spans="1:32" s="12" customFormat="1" ht="116.25" customHeight="1" thickBot="1" x14ac:dyDescent="0.35">
      <c r="A6" s="1189"/>
      <c r="B6" s="1191"/>
      <c r="C6" s="1191"/>
      <c r="D6" s="1193"/>
      <c r="E6" s="1195"/>
      <c r="F6" s="1197"/>
      <c r="G6" s="1199"/>
      <c r="H6" s="1201"/>
      <c r="I6" s="1197"/>
      <c r="J6" s="1203"/>
      <c r="K6" s="161" t="s">
        <v>17</v>
      </c>
      <c r="L6" s="160" t="s">
        <v>18</v>
      </c>
      <c r="M6" s="160" t="s">
        <v>19</v>
      </c>
      <c r="N6" s="160" t="s">
        <v>20</v>
      </c>
      <c r="O6" s="160" t="s">
        <v>21</v>
      </c>
      <c r="P6" s="160" t="s">
        <v>22</v>
      </c>
      <c r="Q6" s="160" t="s">
        <v>110</v>
      </c>
      <c r="R6" s="160" t="s">
        <v>63</v>
      </c>
      <c r="S6" s="160" t="s">
        <v>23</v>
      </c>
      <c r="T6" s="160" t="s">
        <v>24</v>
      </c>
      <c r="U6" s="160" t="s">
        <v>25</v>
      </c>
      <c r="V6" s="160" t="s">
        <v>26</v>
      </c>
      <c r="W6" s="160" t="s">
        <v>27</v>
      </c>
      <c r="X6" s="160" t="s">
        <v>28</v>
      </c>
      <c r="Y6" s="160" t="s">
        <v>29</v>
      </c>
      <c r="Z6" s="160" t="s">
        <v>30</v>
      </c>
      <c r="AA6" s="160" t="s">
        <v>31</v>
      </c>
      <c r="AB6" s="160" t="s">
        <v>32</v>
      </c>
      <c r="AC6" s="1219"/>
    </row>
    <row r="7" spans="1:32" s="14" customFormat="1" ht="13.5" customHeight="1" thickBot="1" x14ac:dyDescent="0.4">
      <c r="A7" s="1206" t="s">
        <v>33</v>
      </c>
      <c r="B7" s="1207"/>
      <c r="C7" s="1207"/>
      <c r="D7" s="1207"/>
      <c r="E7" s="1207"/>
      <c r="F7" s="1207"/>
      <c r="G7" s="1207"/>
      <c r="H7" s="1207"/>
      <c r="I7" s="1207"/>
      <c r="J7" s="1207"/>
      <c r="K7" s="1207"/>
      <c r="L7" s="1207"/>
      <c r="M7" s="1207"/>
      <c r="N7" s="1207"/>
      <c r="O7" s="1207"/>
      <c r="P7" s="1207"/>
      <c r="Q7" s="1207"/>
      <c r="R7" s="1207"/>
      <c r="S7" s="1207"/>
      <c r="T7" s="1207"/>
      <c r="U7" s="1207"/>
      <c r="V7" s="1207"/>
      <c r="W7" s="1207"/>
      <c r="X7" s="1207"/>
      <c r="Y7" s="1207"/>
      <c r="Z7" s="1207"/>
      <c r="AA7" s="1207"/>
      <c r="AB7" s="1207"/>
      <c r="AC7" s="1208"/>
    </row>
    <row r="8" spans="1:32" s="14" customFormat="1" ht="18" customHeight="1" x14ac:dyDescent="0.4">
      <c r="A8" s="1209">
        <v>28</v>
      </c>
      <c r="B8" s="1212" t="s">
        <v>337</v>
      </c>
      <c r="C8" s="1212" t="s">
        <v>334</v>
      </c>
      <c r="D8" s="1215">
        <v>0.4</v>
      </c>
      <c r="E8" s="853"/>
      <c r="F8" s="74"/>
      <c r="G8" s="74"/>
      <c r="H8" s="96"/>
      <c r="I8" s="74"/>
      <c r="J8" s="239"/>
      <c r="K8" s="75"/>
      <c r="L8" s="74"/>
      <c r="M8" s="74"/>
      <c r="N8" s="74"/>
      <c r="O8" s="74"/>
      <c r="P8" s="343"/>
      <c r="Q8" s="74"/>
      <c r="R8" s="74"/>
      <c r="S8" s="74"/>
      <c r="T8" s="74"/>
      <c r="U8" s="74"/>
      <c r="V8" s="74"/>
      <c r="W8" s="237"/>
      <c r="X8" s="237"/>
      <c r="Y8" s="237"/>
      <c r="Z8" s="237"/>
      <c r="AA8" s="237"/>
      <c r="AB8" s="238"/>
      <c r="AC8" s="103">
        <f>SUM(K8:AB8)</f>
        <v>0</v>
      </c>
    </row>
    <row r="9" spans="1:32" s="14" customFormat="1" ht="18" customHeight="1" x14ac:dyDescent="0.4">
      <c r="A9" s="1210"/>
      <c r="B9" s="1213"/>
      <c r="C9" s="1213"/>
      <c r="D9" s="1216"/>
      <c r="E9" s="853"/>
      <c r="F9" s="74"/>
      <c r="G9" s="74"/>
      <c r="H9" s="47"/>
      <c r="I9" s="255"/>
      <c r="J9" s="409"/>
      <c r="K9" s="75"/>
      <c r="L9" s="74"/>
      <c r="M9" s="74"/>
      <c r="N9" s="74"/>
      <c r="O9" s="74"/>
      <c r="P9" s="343"/>
      <c r="Q9" s="74"/>
      <c r="R9" s="74"/>
      <c r="S9" s="74"/>
      <c r="T9" s="74"/>
      <c r="U9" s="255"/>
      <c r="V9" s="255"/>
      <c r="W9" s="255"/>
      <c r="X9" s="255"/>
      <c r="Y9" s="255"/>
      <c r="Z9" s="255"/>
      <c r="AA9" s="255"/>
      <c r="AB9" s="387"/>
      <c r="AC9" s="83">
        <f>SUM(K9:AB9)</f>
        <v>0</v>
      </c>
    </row>
    <row r="10" spans="1:32" s="14" customFormat="1" ht="13.5" customHeight="1" x14ac:dyDescent="0.35">
      <c r="A10" s="1210"/>
      <c r="B10" s="1213"/>
      <c r="C10" s="1213"/>
      <c r="D10" s="1216"/>
      <c r="E10" s="346" t="s">
        <v>41</v>
      </c>
      <c r="F10" s="347"/>
      <c r="G10" s="347"/>
      <c r="H10" s="347"/>
      <c r="I10" s="347"/>
      <c r="J10" s="348"/>
      <c r="K10" s="349">
        <f t="shared" ref="K10:AC10" si="0">SUM(K8:K9)</f>
        <v>0</v>
      </c>
      <c r="L10" s="349">
        <f t="shared" si="0"/>
        <v>0</v>
      </c>
      <c r="M10" s="349">
        <f t="shared" si="0"/>
        <v>0</v>
      </c>
      <c r="N10" s="349">
        <f t="shared" si="0"/>
        <v>0</v>
      </c>
      <c r="O10" s="349">
        <f t="shared" si="0"/>
        <v>0</v>
      </c>
      <c r="P10" s="349">
        <f t="shared" si="0"/>
        <v>0</v>
      </c>
      <c r="Q10" s="349">
        <f t="shared" si="0"/>
        <v>0</v>
      </c>
      <c r="R10" s="349">
        <f t="shared" si="0"/>
        <v>0</v>
      </c>
      <c r="S10" s="349">
        <f t="shared" si="0"/>
        <v>0</v>
      </c>
      <c r="T10" s="349">
        <f t="shared" si="0"/>
        <v>0</v>
      </c>
      <c r="U10" s="349">
        <f t="shared" si="0"/>
        <v>0</v>
      </c>
      <c r="V10" s="349">
        <f t="shared" si="0"/>
        <v>0</v>
      </c>
      <c r="W10" s="349">
        <f t="shared" si="0"/>
        <v>0</v>
      </c>
      <c r="X10" s="349">
        <f t="shared" si="0"/>
        <v>0</v>
      </c>
      <c r="Y10" s="349">
        <f t="shared" si="0"/>
        <v>0</v>
      </c>
      <c r="Z10" s="349">
        <f t="shared" si="0"/>
        <v>0</v>
      </c>
      <c r="AA10" s="349">
        <f t="shared" si="0"/>
        <v>0</v>
      </c>
      <c r="AB10" s="349">
        <f t="shared" si="0"/>
        <v>0</v>
      </c>
      <c r="AC10" s="349">
        <f t="shared" si="0"/>
        <v>0</v>
      </c>
    </row>
    <row r="11" spans="1:32" s="14" customFormat="1" ht="16.5" customHeight="1" x14ac:dyDescent="0.4">
      <c r="A11" s="1210"/>
      <c r="B11" s="1213"/>
      <c r="C11" s="1213"/>
      <c r="D11" s="1216"/>
      <c r="E11" s="551"/>
      <c r="F11" s="299"/>
      <c r="G11" s="299"/>
      <c r="H11" s="144"/>
      <c r="I11" s="299"/>
      <c r="J11" s="175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483"/>
      <c r="AA11" s="483"/>
      <c r="AB11" s="484"/>
      <c r="AC11" s="149">
        <f>SUM(K11:AB11)</f>
        <v>0</v>
      </c>
    </row>
    <row r="12" spans="1:32" s="14" customFormat="1" ht="13.5" customHeight="1" thickBot="1" x14ac:dyDescent="0.4">
      <c r="A12" s="1210"/>
      <c r="B12" s="1213"/>
      <c r="C12" s="1213"/>
      <c r="D12" s="1216"/>
      <c r="E12" s="280" t="s">
        <v>35</v>
      </c>
      <c r="F12" s="281"/>
      <c r="G12" s="281"/>
      <c r="H12" s="281"/>
      <c r="I12" s="281"/>
      <c r="J12" s="296"/>
      <c r="K12" s="297">
        <f t="shared" ref="K12:AC12" si="1">SUM(K11:K11)</f>
        <v>0</v>
      </c>
      <c r="L12" s="297">
        <f t="shared" si="1"/>
        <v>0</v>
      </c>
      <c r="M12" s="297">
        <f t="shared" si="1"/>
        <v>0</v>
      </c>
      <c r="N12" s="297">
        <f t="shared" si="1"/>
        <v>0</v>
      </c>
      <c r="O12" s="297">
        <f t="shared" si="1"/>
        <v>0</v>
      </c>
      <c r="P12" s="297">
        <f t="shared" si="1"/>
        <v>0</v>
      </c>
      <c r="Q12" s="297">
        <f t="shared" si="1"/>
        <v>0</v>
      </c>
      <c r="R12" s="297">
        <f t="shared" si="1"/>
        <v>0</v>
      </c>
      <c r="S12" s="297">
        <f t="shared" si="1"/>
        <v>0</v>
      </c>
      <c r="T12" s="297">
        <f t="shared" si="1"/>
        <v>0</v>
      </c>
      <c r="U12" s="297">
        <f t="shared" si="1"/>
        <v>0</v>
      </c>
      <c r="V12" s="297">
        <f t="shared" si="1"/>
        <v>0</v>
      </c>
      <c r="W12" s="297">
        <f t="shared" si="1"/>
        <v>0</v>
      </c>
      <c r="X12" s="297">
        <f t="shared" si="1"/>
        <v>0</v>
      </c>
      <c r="Y12" s="297">
        <f t="shared" si="1"/>
        <v>0</v>
      </c>
      <c r="Z12" s="297">
        <f t="shared" si="1"/>
        <v>0</v>
      </c>
      <c r="AA12" s="297">
        <f t="shared" si="1"/>
        <v>0</v>
      </c>
      <c r="AB12" s="297">
        <f t="shared" si="1"/>
        <v>0</v>
      </c>
      <c r="AC12" s="297">
        <f t="shared" si="1"/>
        <v>0</v>
      </c>
    </row>
    <row r="13" spans="1:32" s="14" customFormat="1" ht="13.5" customHeight="1" x14ac:dyDescent="0.35">
      <c r="A13" s="1210"/>
      <c r="B13" s="1213"/>
      <c r="C13" s="1213"/>
      <c r="D13" s="1216"/>
      <c r="E13" s="216"/>
      <c r="F13" s="45" t="s">
        <v>7</v>
      </c>
      <c r="G13" s="45"/>
      <c r="H13" s="45"/>
      <c r="I13" s="45"/>
      <c r="J13" s="242"/>
      <c r="K13" s="218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43"/>
      <c r="AC13" s="103"/>
    </row>
    <row r="14" spans="1:32" s="14" customFormat="1" ht="13.5" customHeight="1" thickBot="1" x14ac:dyDescent="0.4">
      <c r="A14" s="1210"/>
      <c r="B14" s="1213"/>
      <c r="C14" s="1213"/>
      <c r="D14" s="1216"/>
      <c r="E14" s="179" t="s">
        <v>36</v>
      </c>
      <c r="F14" s="98"/>
      <c r="G14" s="98"/>
      <c r="H14" s="98"/>
      <c r="I14" s="98"/>
      <c r="J14" s="712"/>
      <c r="K14" s="168">
        <v>0</v>
      </c>
      <c r="L14" s="162">
        <v>0</v>
      </c>
      <c r="M14" s="162">
        <v>0</v>
      </c>
      <c r="N14" s="162">
        <v>0</v>
      </c>
      <c r="O14" s="162">
        <v>0</v>
      </c>
      <c r="P14" s="162">
        <v>0</v>
      </c>
      <c r="Q14" s="162">
        <v>0</v>
      </c>
      <c r="R14" s="162">
        <v>0</v>
      </c>
      <c r="S14" s="162">
        <v>0</v>
      </c>
      <c r="T14" s="162">
        <v>0</v>
      </c>
      <c r="U14" s="162">
        <v>0</v>
      </c>
      <c r="V14" s="162">
        <v>0</v>
      </c>
      <c r="W14" s="162">
        <v>0</v>
      </c>
      <c r="X14" s="162">
        <v>0</v>
      </c>
      <c r="Y14" s="162">
        <v>0</v>
      </c>
      <c r="Z14" s="162">
        <v>0</v>
      </c>
      <c r="AA14" s="162">
        <v>0</v>
      </c>
      <c r="AB14" s="244">
        <v>0</v>
      </c>
      <c r="AC14" s="163">
        <v>0</v>
      </c>
    </row>
    <row r="15" spans="1:32" s="14" customFormat="1" ht="13.5" customHeight="1" x14ac:dyDescent="0.35">
      <c r="A15" s="1210"/>
      <c r="B15" s="1213"/>
      <c r="C15" s="1213"/>
      <c r="D15" s="1216"/>
      <c r="E15" s="267" t="s">
        <v>38</v>
      </c>
      <c r="F15" s="268"/>
      <c r="G15" s="268"/>
      <c r="H15" s="268"/>
      <c r="I15" s="268"/>
      <c r="J15" s="709"/>
      <c r="K15" s="269">
        <v>0</v>
      </c>
      <c r="L15" s="269">
        <v>0</v>
      </c>
      <c r="M15" s="269">
        <v>0</v>
      </c>
      <c r="N15" s="269">
        <v>0</v>
      </c>
      <c r="O15" s="269">
        <v>0</v>
      </c>
      <c r="P15" s="269">
        <v>0</v>
      </c>
      <c r="Q15" s="269">
        <v>0</v>
      </c>
      <c r="R15" s="269">
        <v>0</v>
      </c>
      <c r="S15" s="269">
        <v>0</v>
      </c>
      <c r="T15" s="269">
        <v>0</v>
      </c>
      <c r="U15" s="269">
        <v>0</v>
      </c>
      <c r="V15" s="269">
        <v>0</v>
      </c>
      <c r="W15" s="269">
        <v>0</v>
      </c>
      <c r="X15" s="269">
        <v>0</v>
      </c>
      <c r="Y15" s="269">
        <v>0</v>
      </c>
      <c r="Z15" s="269">
        <v>0</v>
      </c>
      <c r="AA15" s="269">
        <v>0</v>
      </c>
      <c r="AB15" s="710">
        <v>0</v>
      </c>
      <c r="AC15" s="711">
        <f>SUM(K15:AB15)</f>
        <v>0</v>
      </c>
    </row>
    <row r="16" spans="1:32" s="61" customFormat="1" ht="14.25" thickBot="1" x14ac:dyDescent="0.45">
      <c r="A16" s="1210"/>
      <c r="B16" s="1213"/>
      <c r="C16" s="1213"/>
      <c r="D16" s="1216"/>
      <c r="E16" s="97" t="s">
        <v>39</v>
      </c>
      <c r="F16" s="98"/>
      <c r="G16" s="98"/>
      <c r="H16" s="98"/>
      <c r="I16" s="98"/>
      <c r="J16" s="249"/>
      <c r="K16" s="341">
        <v>0</v>
      </c>
      <c r="L16" s="341">
        <v>0</v>
      </c>
      <c r="M16" s="341">
        <v>0</v>
      </c>
      <c r="N16" s="341">
        <v>0</v>
      </c>
      <c r="O16" s="341">
        <v>0</v>
      </c>
      <c r="P16" s="341">
        <v>0</v>
      </c>
      <c r="Q16" s="341">
        <v>0</v>
      </c>
      <c r="R16" s="341">
        <v>0</v>
      </c>
      <c r="S16" s="341">
        <v>0</v>
      </c>
      <c r="T16" s="341">
        <v>0</v>
      </c>
      <c r="U16" s="341">
        <v>0</v>
      </c>
      <c r="V16" s="341">
        <v>0</v>
      </c>
      <c r="W16" s="341">
        <v>0</v>
      </c>
      <c r="X16" s="341">
        <v>0</v>
      </c>
      <c r="Y16" s="341">
        <v>0</v>
      </c>
      <c r="Z16" s="341">
        <v>0</v>
      </c>
      <c r="AA16" s="341">
        <v>0</v>
      </c>
      <c r="AB16" s="341">
        <v>0</v>
      </c>
      <c r="AC16" s="508">
        <f>SUM(K16:AB16)</f>
        <v>0</v>
      </c>
    </row>
    <row r="17" spans="1:29" s="61" customFormat="1" ht="14.25" thickBot="1" x14ac:dyDescent="0.45">
      <c r="A17" s="1211"/>
      <c r="B17" s="1214"/>
      <c r="C17" s="1214"/>
      <c r="D17" s="1217"/>
      <c r="E17" s="287" t="s">
        <v>40</v>
      </c>
      <c r="F17" s="288"/>
      <c r="G17" s="288"/>
      <c r="H17" s="288"/>
      <c r="I17" s="288"/>
      <c r="J17" s="298"/>
      <c r="K17" s="295">
        <f t="shared" ref="K17:AC17" si="2">K10+K12</f>
        <v>0</v>
      </c>
      <c r="L17" s="295">
        <f t="shared" si="2"/>
        <v>0</v>
      </c>
      <c r="M17" s="295">
        <f t="shared" si="2"/>
        <v>0</v>
      </c>
      <c r="N17" s="295">
        <f t="shared" si="2"/>
        <v>0</v>
      </c>
      <c r="O17" s="295">
        <f t="shared" si="2"/>
        <v>0</v>
      </c>
      <c r="P17" s="878">
        <f t="shared" si="2"/>
        <v>0</v>
      </c>
      <c r="Q17" s="295">
        <f t="shared" si="2"/>
        <v>0</v>
      </c>
      <c r="R17" s="295">
        <f t="shared" si="2"/>
        <v>0</v>
      </c>
      <c r="S17" s="295">
        <f t="shared" si="2"/>
        <v>0</v>
      </c>
      <c r="T17" s="295">
        <f t="shared" si="2"/>
        <v>0</v>
      </c>
      <c r="U17" s="295">
        <f t="shared" si="2"/>
        <v>0</v>
      </c>
      <c r="V17" s="295">
        <f t="shared" si="2"/>
        <v>0</v>
      </c>
      <c r="W17" s="295">
        <f t="shared" si="2"/>
        <v>0</v>
      </c>
      <c r="X17" s="295">
        <f t="shared" si="2"/>
        <v>0</v>
      </c>
      <c r="Y17" s="295">
        <f t="shared" si="2"/>
        <v>0</v>
      </c>
      <c r="Z17" s="295">
        <f t="shared" si="2"/>
        <v>0</v>
      </c>
      <c r="AA17" s="295">
        <f t="shared" si="2"/>
        <v>0</v>
      </c>
      <c r="AB17" s="295">
        <f t="shared" si="2"/>
        <v>0</v>
      </c>
      <c r="AC17" s="295">
        <f t="shared" si="2"/>
        <v>0</v>
      </c>
    </row>
    <row r="18" spans="1:29" s="61" customFormat="1" ht="13.9" x14ac:dyDescent="0.4">
      <c r="A18" s="101" t="s">
        <v>349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</row>
    <row r="19" spans="1:29" s="61" customFormat="1" ht="23.25" customHeight="1" x14ac:dyDescent="0.4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184" t="s">
        <v>353</v>
      </c>
      <c r="O19" s="1184"/>
      <c r="P19" s="1184"/>
      <c r="Q19" s="1184"/>
      <c r="R19" s="1184"/>
      <c r="S19" s="1184"/>
      <c r="T19" s="1184"/>
      <c r="U19" s="1184"/>
      <c r="V19" s="1184"/>
      <c r="W19" s="1184"/>
      <c r="X19" s="1184"/>
      <c r="Y19" s="1184"/>
      <c r="Z19" s="1184"/>
      <c r="AA19" s="1184"/>
      <c r="AB19" s="1184"/>
      <c r="AC19" s="1184"/>
    </row>
    <row r="20" spans="1:29" s="61" customFormat="1" ht="13.9" x14ac:dyDescent="0.4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2"/>
      <c r="S20" s="2"/>
      <c r="T20" s="1220" t="s">
        <v>341</v>
      </c>
      <c r="U20" s="1220"/>
      <c r="V20" s="1220"/>
      <c r="W20" s="1220"/>
      <c r="X20" s="1220"/>
      <c r="Y20" s="1220"/>
      <c r="Z20" s="1220"/>
      <c r="AA20" s="2"/>
      <c r="AB20" s="2"/>
      <c r="AC20" s="101"/>
    </row>
    <row r="21" spans="1:29" s="14" customFormat="1" ht="14.25" thickBot="1" x14ac:dyDescent="0.45">
      <c r="A21" s="207"/>
      <c r="B21" s="207"/>
      <c r="C21" s="207"/>
      <c r="D21" s="207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221" t="s">
        <v>72</v>
      </c>
      <c r="S21" s="1221"/>
      <c r="T21" s="1221"/>
      <c r="U21" s="1221"/>
      <c r="V21" s="1221"/>
      <c r="W21" s="1221"/>
      <c r="X21" s="1221"/>
      <c r="Y21" s="1221"/>
      <c r="Z21" s="1221"/>
      <c r="AA21" s="1221"/>
      <c r="AB21" s="1221"/>
      <c r="AC21" s="101"/>
    </row>
    <row r="22" spans="1:29" s="14" customFormat="1" ht="15" customHeight="1" x14ac:dyDescent="0.3">
      <c r="A22" s="1188" t="s">
        <v>9</v>
      </c>
      <c r="B22" s="1190" t="s">
        <v>10</v>
      </c>
      <c r="C22" s="1190" t="s">
        <v>11</v>
      </c>
      <c r="D22" s="1192" t="s">
        <v>12</v>
      </c>
      <c r="E22" s="1194" t="s">
        <v>8</v>
      </c>
      <c r="F22" s="1196" t="s">
        <v>0</v>
      </c>
      <c r="G22" s="1198" t="s">
        <v>3</v>
      </c>
      <c r="H22" s="1200" t="s">
        <v>13</v>
      </c>
      <c r="I22" s="1196" t="s">
        <v>1</v>
      </c>
      <c r="J22" s="1202" t="s">
        <v>14</v>
      </c>
      <c r="K22" s="1204" t="s">
        <v>15</v>
      </c>
      <c r="L22" s="1205"/>
      <c r="M22" s="1205"/>
      <c r="N22" s="1205"/>
      <c r="O22" s="1205"/>
      <c r="P22" s="1205"/>
      <c r="Q22" s="1205"/>
      <c r="R22" s="1205"/>
      <c r="S22" s="1205"/>
      <c r="T22" s="1205"/>
      <c r="U22" s="1205"/>
      <c r="V22" s="1205"/>
      <c r="W22" s="1205"/>
      <c r="X22" s="1205"/>
      <c r="Y22" s="1205"/>
      <c r="Z22" s="1205"/>
      <c r="AA22" s="1205"/>
      <c r="AB22" s="1205"/>
      <c r="AC22" s="1218" t="s">
        <v>16</v>
      </c>
    </row>
    <row r="23" spans="1:29" s="14" customFormat="1" ht="120.75" customHeight="1" thickBot="1" x14ac:dyDescent="0.4">
      <c r="A23" s="1189"/>
      <c r="B23" s="1191"/>
      <c r="C23" s="1191"/>
      <c r="D23" s="1193"/>
      <c r="E23" s="1195"/>
      <c r="F23" s="1197"/>
      <c r="G23" s="1199"/>
      <c r="H23" s="1201"/>
      <c r="I23" s="1197"/>
      <c r="J23" s="1203"/>
      <c r="K23" s="161" t="s">
        <v>17</v>
      </c>
      <c r="L23" s="160" t="s">
        <v>18</v>
      </c>
      <c r="M23" s="160" t="s">
        <v>19</v>
      </c>
      <c r="N23" s="160" t="s">
        <v>20</v>
      </c>
      <c r="O23" s="160" t="s">
        <v>21</v>
      </c>
      <c r="P23" s="160" t="s">
        <v>22</v>
      </c>
      <c r="Q23" s="160" t="s">
        <v>110</v>
      </c>
      <c r="R23" s="160" t="s">
        <v>63</v>
      </c>
      <c r="S23" s="160" t="s">
        <v>23</v>
      </c>
      <c r="T23" s="160" t="s">
        <v>24</v>
      </c>
      <c r="U23" s="160" t="s">
        <v>25</v>
      </c>
      <c r="V23" s="160" t="s">
        <v>26</v>
      </c>
      <c r="W23" s="160" t="s">
        <v>27</v>
      </c>
      <c r="X23" s="160" t="s">
        <v>28</v>
      </c>
      <c r="Y23" s="160" t="s">
        <v>29</v>
      </c>
      <c r="Z23" s="160" t="s">
        <v>30</v>
      </c>
      <c r="AA23" s="160" t="s">
        <v>31</v>
      </c>
      <c r="AB23" s="160" t="s">
        <v>32</v>
      </c>
      <c r="AC23" s="1219"/>
    </row>
    <row r="24" spans="1:29" s="14" customFormat="1" ht="18.75" customHeight="1" x14ac:dyDescent="0.35">
      <c r="A24" s="1222" t="s">
        <v>82</v>
      </c>
      <c r="B24" s="1223"/>
      <c r="C24" s="1223"/>
      <c r="D24" s="1223"/>
      <c r="E24" s="1223"/>
      <c r="F24" s="1223"/>
      <c r="G24" s="1223"/>
      <c r="H24" s="1223"/>
      <c r="I24" s="1223"/>
      <c r="J24" s="1223"/>
      <c r="K24" s="1223"/>
      <c r="L24" s="1223"/>
      <c r="M24" s="1223"/>
      <c r="N24" s="1223"/>
      <c r="O24" s="1223"/>
      <c r="P24" s="1223"/>
      <c r="Q24" s="1223"/>
      <c r="R24" s="1223"/>
      <c r="S24" s="1223"/>
      <c r="T24" s="1223"/>
      <c r="U24" s="1223"/>
      <c r="V24" s="1223"/>
      <c r="W24" s="1223"/>
      <c r="X24" s="1223"/>
      <c r="Y24" s="1223"/>
      <c r="Z24" s="1223"/>
      <c r="AA24" s="1223"/>
      <c r="AB24" s="1223"/>
      <c r="AC24" s="1224"/>
    </row>
    <row r="25" spans="1:29" s="14" customFormat="1" ht="26.25" customHeight="1" x14ac:dyDescent="0.4">
      <c r="A25" s="1225">
        <v>28</v>
      </c>
      <c r="B25" s="1226" t="s">
        <v>337</v>
      </c>
      <c r="C25" s="1226" t="s">
        <v>334</v>
      </c>
      <c r="D25" s="1227">
        <v>0.4</v>
      </c>
      <c r="E25" s="550" t="s">
        <v>160</v>
      </c>
      <c r="F25" s="982" t="s">
        <v>94</v>
      </c>
      <c r="G25" s="831" t="s">
        <v>108</v>
      </c>
      <c r="H25" s="445" t="s">
        <v>142</v>
      </c>
      <c r="I25" s="982">
        <v>4</v>
      </c>
      <c r="J25" s="588">
        <v>10</v>
      </c>
      <c r="K25" s="157">
        <v>24</v>
      </c>
      <c r="L25" s="364">
        <v>16</v>
      </c>
      <c r="M25" s="157"/>
      <c r="N25" s="157">
        <v>3</v>
      </c>
      <c r="O25" s="157">
        <v>1</v>
      </c>
      <c r="P25" s="157"/>
      <c r="Q25" s="157"/>
      <c r="R25" s="157"/>
      <c r="S25" s="157"/>
      <c r="T25" s="157"/>
      <c r="U25" s="157">
        <v>1</v>
      </c>
      <c r="V25" s="157"/>
      <c r="W25" s="157"/>
      <c r="X25" s="157"/>
      <c r="Y25" s="157"/>
      <c r="Z25" s="157"/>
      <c r="AA25" s="157"/>
      <c r="AB25" s="159"/>
      <c r="AC25" s="797">
        <f>SUM(K25:AB25)</f>
        <v>45</v>
      </c>
    </row>
    <row r="26" spans="1:29" s="14" customFormat="1" ht="16.5" customHeight="1" x14ac:dyDescent="0.4">
      <c r="A26" s="1210"/>
      <c r="B26" s="1213"/>
      <c r="C26" s="1213"/>
      <c r="D26" s="1216"/>
      <c r="E26" s="550" t="s">
        <v>253</v>
      </c>
      <c r="F26" s="982" t="s">
        <v>94</v>
      </c>
      <c r="G26" s="831" t="s">
        <v>108</v>
      </c>
      <c r="H26" s="445" t="s">
        <v>132</v>
      </c>
      <c r="I26" s="982">
        <v>2</v>
      </c>
      <c r="J26" s="588">
        <v>7</v>
      </c>
      <c r="K26" s="157"/>
      <c r="L26" s="364"/>
      <c r="M26" s="157"/>
      <c r="N26" s="157"/>
      <c r="O26" s="157"/>
      <c r="P26" s="157"/>
      <c r="Q26" s="157"/>
      <c r="R26" s="157"/>
      <c r="S26" s="157"/>
      <c r="T26" s="157">
        <v>14</v>
      </c>
      <c r="U26" s="157"/>
      <c r="V26" s="157"/>
      <c r="W26" s="157"/>
      <c r="X26" s="157"/>
      <c r="Y26" s="157"/>
      <c r="Z26" s="157"/>
      <c r="AA26" s="157"/>
      <c r="AB26" s="159"/>
      <c r="AC26" s="797">
        <f>SUM(K26:AB26)</f>
        <v>14</v>
      </c>
    </row>
    <row r="27" spans="1:29" s="14" customFormat="1" ht="16.5" customHeight="1" x14ac:dyDescent="0.4">
      <c r="A27" s="1210"/>
      <c r="B27" s="1213"/>
      <c r="C27" s="1213"/>
      <c r="D27" s="1216"/>
      <c r="E27" s="550" t="s">
        <v>260</v>
      </c>
      <c r="F27" s="982" t="s">
        <v>94</v>
      </c>
      <c r="G27" s="831" t="s">
        <v>108</v>
      </c>
      <c r="H27" s="445" t="s">
        <v>139</v>
      </c>
      <c r="I27" s="982">
        <v>3</v>
      </c>
      <c r="J27" s="588">
        <v>8</v>
      </c>
      <c r="K27" s="157"/>
      <c r="L27" s="364"/>
      <c r="M27" s="157"/>
      <c r="N27" s="157"/>
      <c r="O27" s="157"/>
      <c r="P27" s="157"/>
      <c r="Q27" s="157"/>
      <c r="R27" s="157"/>
      <c r="S27" s="157">
        <v>8</v>
      </c>
      <c r="T27" s="157"/>
      <c r="U27" s="157"/>
      <c r="V27" s="157"/>
      <c r="W27" s="157"/>
      <c r="X27" s="157"/>
      <c r="Y27" s="157"/>
      <c r="Z27" s="157"/>
      <c r="AA27" s="157"/>
      <c r="AB27" s="159"/>
      <c r="AC27" s="797">
        <f>SUM(K27:AB27)</f>
        <v>8</v>
      </c>
    </row>
    <row r="28" spans="1:29" s="14" customFormat="1" ht="16.5" customHeight="1" x14ac:dyDescent="0.4">
      <c r="A28" s="1210"/>
      <c r="B28" s="1213"/>
      <c r="C28" s="1213"/>
      <c r="D28" s="1216"/>
      <c r="E28" s="550" t="s">
        <v>264</v>
      </c>
      <c r="F28" s="982" t="s">
        <v>94</v>
      </c>
      <c r="G28" s="831" t="s">
        <v>108</v>
      </c>
      <c r="H28" s="445" t="s">
        <v>142</v>
      </c>
      <c r="I28" s="982">
        <v>4</v>
      </c>
      <c r="J28" s="588">
        <v>10</v>
      </c>
      <c r="K28" s="157"/>
      <c r="L28" s="364"/>
      <c r="M28" s="157"/>
      <c r="N28" s="157"/>
      <c r="O28" s="157"/>
      <c r="P28" s="157"/>
      <c r="Q28" s="157"/>
      <c r="R28" s="157"/>
      <c r="S28" s="157">
        <v>20</v>
      </c>
      <c r="T28" s="157"/>
      <c r="U28" s="157"/>
      <c r="V28" s="157"/>
      <c r="W28" s="157"/>
      <c r="X28" s="157"/>
      <c r="Y28" s="157"/>
      <c r="Z28" s="157"/>
      <c r="AA28" s="157"/>
      <c r="AB28" s="159"/>
      <c r="AC28" s="797">
        <f>SUM(K28:AB28)</f>
        <v>20</v>
      </c>
    </row>
    <row r="29" spans="1:29" s="14" customFormat="1" ht="16.5" customHeight="1" x14ac:dyDescent="0.4">
      <c r="A29" s="1210"/>
      <c r="B29" s="1213"/>
      <c r="C29" s="1213"/>
      <c r="D29" s="1216"/>
      <c r="E29" s="820"/>
      <c r="F29" s="982"/>
      <c r="G29" s="982"/>
      <c r="H29" s="565"/>
      <c r="I29" s="982"/>
      <c r="J29" s="588"/>
      <c r="K29" s="157"/>
      <c r="L29" s="364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9"/>
      <c r="AC29" s="797">
        <f>SUM(K29:AB29)</f>
        <v>0</v>
      </c>
    </row>
    <row r="30" spans="1:29" s="14" customFormat="1" ht="13.5" customHeight="1" thickBot="1" x14ac:dyDescent="0.4">
      <c r="A30" s="1210"/>
      <c r="B30" s="1213"/>
      <c r="C30" s="1213"/>
      <c r="D30" s="1216"/>
      <c r="E30" s="569" t="s">
        <v>41</v>
      </c>
      <c r="F30" s="284"/>
      <c r="G30" s="284"/>
      <c r="H30" s="284"/>
      <c r="I30" s="284"/>
      <c r="J30" s="285"/>
      <c r="K30" s="286">
        <f t="shared" ref="K30:AC30" si="3">SUM(K25:K29)</f>
        <v>24</v>
      </c>
      <c r="L30" s="286">
        <f t="shared" si="3"/>
        <v>16</v>
      </c>
      <c r="M30" s="286">
        <f t="shared" si="3"/>
        <v>0</v>
      </c>
      <c r="N30" s="286">
        <f t="shared" si="3"/>
        <v>3</v>
      </c>
      <c r="O30" s="286">
        <f t="shared" si="3"/>
        <v>1</v>
      </c>
      <c r="P30" s="286">
        <f t="shared" si="3"/>
        <v>0</v>
      </c>
      <c r="Q30" s="286">
        <f t="shared" si="3"/>
        <v>0</v>
      </c>
      <c r="R30" s="286">
        <f t="shared" si="3"/>
        <v>0</v>
      </c>
      <c r="S30" s="286">
        <f t="shared" si="3"/>
        <v>28</v>
      </c>
      <c r="T30" s="286">
        <f t="shared" si="3"/>
        <v>14</v>
      </c>
      <c r="U30" s="286">
        <f t="shared" si="3"/>
        <v>1</v>
      </c>
      <c r="V30" s="286">
        <f t="shared" si="3"/>
        <v>0</v>
      </c>
      <c r="W30" s="286">
        <f t="shared" si="3"/>
        <v>0</v>
      </c>
      <c r="X30" s="286">
        <f t="shared" si="3"/>
        <v>0</v>
      </c>
      <c r="Y30" s="286">
        <f t="shared" si="3"/>
        <v>0</v>
      </c>
      <c r="Z30" s="286">
        <f t="shared" si="3"/>
        <v>0</v>
      </c>
      <c r="AA30" s="286">
        <f t="shared" si="3"/>
        <v>0</v>
      </c>
      <c r="AB30" s="286">
        <f t="shared" si="3"/>
        <v>0</v>
      </c>
      <c r="AC30" s="286">
        <f t="shared" si="3"/>
        <v>87</v>
      </c>
    </row>
    <row r="31" spans="1:29" s="14" customFormat="1" ht="20.25" customHeight="1" x14ac:dyDescent="0.4">
      <c r="A31" s="1210"/>
      <c r="B31" s="1213"/>
      <c r="C31" s="1213"/>
      <c r="D31" s="1216"/>
      <c r="E31" s="903" t="s">
        <v>264</v>
      </c>
      <c r="F31" s="74" t="s">
        <v>243</v>
      </c>
      <c r="G31" s="159" t="s">
        <v>247</v>
      </c>
      <c r="H31" s="423" t="s">
        <v>246</v>
      </c>
      <c r="I31" s="299" t="s">
        <v>180</v>
      </c>
      <c r="J31" s="239">
        <v>6</v>
      </c>
      <c r="K31" s="425"/>
      <c r="L31" s="425"/>
      <c r="M31" s="425"/>
      <c r="N31" s="425"/>
      <c r="O31" s="425"/>
      <c r="P31" s="425"/>
      <c r="Q31" s="512"/>
      <c r="R31" s="425"/>
      <c r="S31" s="425">
        <v>15</v>
      </c>
      <c r="T31" s="299"/>
      <c r="U31" s="299"/>
      <c r="V31" s="299"/>
      <c r="W31" s="299"/>
      <c r="X31" s="299"/>
      <c r="Y31" s="299"/>
      <c r="Z31" s="68"/>
      <c r="AA31" s="68"/>
      <c r="AB31" s="68"/>
      <c r="AC31" s="390">
        <f>SUM(K31:AB31)</f>
        <v>15</v>
      </c>
    </row>
    <row r="32" spans="1:29" s="14" customFormat="1" ht="13.5" customHeight="1" thickBot="1" x14ac:dyDescent="0.4">
      <c r="A32" s="1210"/>
      <c r="B32" s="1213"/>
      <c r="C32" s="1213"/>
      <c r="D32" s="1216"/>
      <c r="E32" s="481" t="s">
        <v>114</v>
      </c>
      <c r="F32" s="281"/>
      <c r="G32" s="281"/>
      <c r="H32" s="281"/>
      <c r="I32" s="281"/>
      <c r="J32" s="282"/>
      <c r="K32" s="283">
        <f t="shared" ref="K32:AB32" si="4">SUM(K31:K31)</f>
        <v>0</v>
      </c>
      <c r="L32" s="283">
        <f t="shared" si="4"/>
        <v>0</v>
      </c>
      <c r="M32" s="283">
        <f t="shared" si="4"/>
        <v>0</v>
      </c>
      <c r="N32" s="283">
        <f t="shared" si="4"/>
        <v>0</v>
      </c>
      <c r="O32" s="283">
        <f t="shared" si="4"/>
        <v>0</v>
      </c>
      <c r="P32" s="283">
        <f t="shared" si="4"/>
        <v>0</v>
      </c>
      <c r="Q32" s="283">
        <f t="shared" si="4"/>
        <v>0</v>
      </c>
      <c r="R32" s="283">
        <f t="shared" si="4"/>
        <v>0</v>
      </c>
      <c r="S32" s="283">
        <f t="shared" si="4"/>
        <v>15</v>
      </c>
      <c r="T32" s="283">
        <f t="shared" si="4"/>
        <v>0</v>
      </c>
      <c r="U32" s="283">
        <f t="shared" si="4"/>
        <v>0</v>
      </c>
      <c r="V32" s="283">
        <f t="shared" si="4"/>
        <v>0</v>
      </c>
      <c r="W32" s="283">
        <f t="shared" si="4"/>
        <v>0</v>
      </c>
      <c r="X32" s="283">
        <f t="shared" si="4"/>
        <v>0</v>
      </c>
      <c r="Y32" s="283">
        <f t="shared" si="4"/>
        <v>0</v>
      </c>
      <c r="Z32" s="283">
        <f t="shared" si="4"/>
        <v>0</v>
      </c>
      <c r="AA32" s="283">
        <f t="shared" si="4"/>
        <v>0</v>
      </c>
      <c r="AB32" s="283">
        <f t="shared" si="4"/>
        <v>0</v>
      </c>
      <c r="AC32" s="283">
        <f>SUM(K32:AB32)</f>
        <v>15</v>
      </c>
    </row>
    <row r="33" spans="1:31" s="14" customFormat="1" ht="15" customHeight="1" thickBot="1" x14ac:dyDescent="0.4">
      <c r="A33" s="1210"/>
      <c r="B33" s="1213"/>
      <c r="C33" s="1213"/>
      <c r="D33" s="1216"/>
      <c r="E33" s="517"/>
      <c r="F33" s="518"/>
      <c r="G33" s="518"/>
      <c r="H33" s="518"/>
      <c r="I33" s="518"/>
      <c r="J33" s="519"/>
      <c r="K33" s="521"/>
      <c r="L33" s="522"/>
      <c r="M33" s="522"/>
      <c r="N33" s="522"/>
      <c r="O33" s="522"/>
      <c r="P33" s="522"/>
      <c r="Q33" s="522"/>
      <c r="R33" s="522"/>
      <c r="S33" s="522"/>
      <c r="T33" s="522"/>
      <c r="U33" s="522"/>
      <c r="V33" s="522"/>
      <c r="W33" s="522"/>
      <c r="X33" s="522"/>
      <c r="Y33" s="522"/>
      <c r="Z33" s="522"/>
      <c r="AA33" s="522"/>
      <c r="AB33" s="523"/>
      <c r="AC33" s="520">
        <f>SUM(K33:AB33)</f>
        <v>0</v>
      </c>
    </row>
    <row r="34" spans="1:31" s="14" customFormat="1" ht="16.5" customHeight="1" thickBot="1" x14ac:dyDescent="0.4">
      <c r="A34" s="1210"/>
      <c r="B34" s="1213"/>
      <c r="C34" s="1213"/>
      <c r="D34" s="1216"/>
      <c r="E34" s="481" t="s">
        <v>36</v>
      </c>
      <c r="F34" s="281"/>
      <c r="G34" s="281"/>
      <c r="H34" s="281"/>
      <c r="I34" s="281"/>
      <c r="J34" s="282"/>
      <c r="K34" s="283">
        <f>K33</f>
        <v>0</v>
      </c>
      <c r="L34" s="283">
        <f t="shared" ref="L34:AC34" si="5">L33</f>
        <v>0</v>
      </c>
      <c r="M34" s="283">
        <f t="shared" si="5"/>
        <v>0</v>
      </c>
      <c r="N34" s="283">
        <f t="shared" si="5"/>
        <v>0</v>
      </c>
      <c r="O34" s="283">
        <f t="shared" si="5"/>
        <v>0</v>
      </c>
      <c r="P34" s="283">
        <f t="shared" si="5"/>
        <v>0</v>
      </c>
      <c r="Q34" s="283">
        <f t="shared" si="5"/>
        <v>0</v>
      </c>
      <c r="R34" s="283">
        <f t="shared" si="5"/>
        <v>0</v>
      </c>
      <c r="S34" s="283">
        <f t="shared" si="5"/>
        <v>0</v>
      </c>
      <c r="T34" s="283">
        <f t="shared" si="5"/>
        <v>0</v>
      </c>
      <c r="U34" s="283">
        <f t="shared" si="5"/>
        <v>0</v>
      </c>
      <c r="V34" s="283">
        <f t="shared" si="5"/>
        <v>0</v>
      </c>
      <c r="W34" s="283">
        <f t="shared" si="5"/>
        <v>0</v>
      </c>
      <c r="X34" s="283">
        <f t="shared" si="5"/>
        <v>0</v>
      </c>
      <c r="Y34" s="283">
        <f t="shared" si="5"/>
        <v>0</v>
      </c>
      <c r="Z34" s="283">
        <f t="shared" si="5"/>
        <v>0</v>
      </c>
      <c r="AA34" s="283">
        <f t="shared" si="5"/>
        <v>0</v>
      </c>
      <c r="AB34" s="283">
        <f t="shared" si="5"/>
        <v>0</v>
      </c>
      <c r="AC34" s="283">
        <f t="shared" si="5"/>
        <v>0</v>
      </c>
    </row>
    <row r="35" spans="1:31" s="14" customFormat="1" ht="13.5" customHeight="1" x14ac:dyDescent="0.35">
      <c r="A35" s="1210"/>
      <c r="B35" s="1213"/>
      <c r="C35" s="1213"/>
      <c r="D35" s="1216"/>
      <c r="E35" s="441"/>
      <c r="F35" s="45" t="s">
        <v>6</v>
      </c>
      <c r="G35" s="45" t="s">
        <v>37</v>
      </c>
      <c r="H35" s="45"/>
      <c r="I35" s="45"/>
      <c r="J35" s="46"/>
      <c r="K35" s="171">
        <v>0</v>
      </c>
      <c r="L35" s="172">
        <v>0</v>
      </c>
      <c r="M35" s="172">
        <v>0</v>
      </c>
      <c r="N35" s="172">
        <v>0</v>
      </c>
      <c r="O35" s="172">
        <v>0</v>
      </c>
      <c r="P35" s="172">
        <v>0</v>
      </c>
      <c r="Q35" s="172">
        <v>0</v>
      </c>
      <c r="R35" s="172">
        <v>0</v>
      </c>
      <c r="S35" s="172">
        <v>0</v>
      </c>
      <c r="T35" s="172">
        <v>0</v>
      </c>
      <c r="U35" s="172">
        <v>0</v>
      </c>
      <c r="V35" s="172">
        <v>0</v>
      </c>
      <c r="W35" s="172">
        <v>0</v>
      </c>
      <c r="X35" s="172">
        <v>0</v>
      </c>
      <c r="Y35" s="172">
        <v>0</v>
      </c>
      <c r="Z35" s="172">
        <v>0</v>
      </c>
      <c r="AA35" s="172">
        <v>0</v>
      </c>
      <c r="AB35" s="172">
        <v>0</v>
      </c>
      <c r="AC35" s="390">
        <f>SUM(K35:AB35)</f>
        <v>0</v>
      </c>
    </row>
    <row r="36" spans="1:31" s="14" customFormat="1" ht="13.9" x14ac:dyDescent="0.35">
      <c r="A36" s="1210"/>
      <c r="B36" s="1213"/>
      <c r="C36" s="1213"/>
      <c r="D36" s="1216"/>
      <c r="E36" s="174" t="s">
        <v>38</v>
      </c>
      <c r="F36" s="144"/>
      <c r="G36" s="144"/>
      <c r="H36" s="144"/>
      <c r="I36" s="144"/>
      <c r="J36" s="175"/>
      <c r="K36" s="176">
        <v>0</v>
      </c>
      <c r="L36" s="177">
        <v>0</v>
      </c>
      <c r="M36" s="177">
        <v>0</v>
      </c>
      <c r="N36" s="177">
        <v>0</v>
      </c>
      <c r="O36" s="177">
        <v>0</v>
      </c>
      <c r="P36" s="177">
        <v>0</v>
      </c>
      <c r="Q36" s="177">
        <v>0</v>
      </c>
      <c r="R36" s="177">
        <v>0</v>
      </c>
      <c r="S36" s="177">
        <v>0</v>
      </c>
      <c r="T36" s="177">
        <v>0</v>
      </c>
      <c r="U36" s="177">
        <v>0</v>
      </c>
      <c r="V36" s="177">
        <v>0</v>
      </c>
      <c r="W36" s="177">
        <v>0</v>
      </c>
      <c r="X36" s="177">
        <v>0</v>
      </c>
      <c r="Y36" s="177">
        <v>0</v>
      </c>
      <c r="Z36" s="177">
        <v>0</v>
      </c>
      <c r="AA36" s="177">
        <v>0</v>
      </c>
      <c r="AB36" s="177">
        <v>0</v>
      </c>
      <c r="AC36" s="390">
        <f>SUM(K36:AB36)</f>
        <v>0</v>
      </c>
    </row>
    <row r="37" spans="1:31" s="14" customFormat="1" ht="19.5" customHeight="1" x14ac:dyDescent="0.35">
      <c r="A37" s="1210"/>
      <c r="B37" s="1213"/>
      <c r="C37" s="1213"/>
      <c r="D37" s="1216"/>
      <c r="E37" s="174" t="s">
        <v>42</v>
      </c>
      <c r="F37" s="144"/>
      <c r="G37" s="144"/>
      <c r="H37" s="144"/>
      <c r="I37" s="144"/>
      <c r="J37" s="175"/>
      <c r="K37" s="176">
        <v>0</v>
      </c>
      <c r="L37" s="177">
        <v>0</v>
      </c>
      <c r="M37" s="177">
        <v>0</v>
      </c>
      <c r="N37" s="177">
        <v>0</v>
      </c>
      <c r="O37" s="177">
        <v>0</v>
      </c>
      <c r="P37" s="177">
        <v>0</v>
      </c>
      <c r="Q37" s="177">
        <v>0</v>
      </c>
      <c r="R37" s="177">
        <v>0</v>
      </c>
      <c r="S37" s="177">
        <v>0</v>
      </c>
      <c r="T37" s="177">
        <v>0</v>
      </c>
      <c r="U37" s="177">
        <v>0</v>
      </c>
      <c r="V37" s="177">
        <v>0</v>
      </c>
      <c r="W37" s="177">
        <v>0</v>
      </c>
      <c r="X37" s="177">
        <v>0</v>
      </c>
      <c r="Y37" s="177">
        <v>0</v>
      </c>
      <c r="Z37" s="177">
        <v>0</v>
      </c>
      <c r="AA37" s="177">
        <v>0</v>
      </c>
      <c r="AB37" s="177">
        <v>0</v>
      </c>
      <c r="AC37" s="390">
        <f>SUM(K37:AB37)</f>
        <v>0</v>
      </c>
      <c r="AD37" s="156"/>
    </row>
    <row r="38" spans="1:31" s="61" customFormat="1" ht="14.25" thickBot="1" x14ac:dyDescent="0.45">
      <c r="A38" s="1210"/>
      <c r="B38" s="1213"/>
      <c r="C38" s="1213"/>
      <c r="D38" s="1216"/>
      <c r="E38" s="179" t="s">
        <v>39</v>
      </c>
      <c r="F38" s="98"/>
      <c r="G38" s="98"/>
      <c r="H38" s="98"/>
      <c r="I38" s="98"/>
      <c r="J38" s="99"/>
      <c r="K38" s="520">
        <f>K35</f>
        <v>0</v>
      </c>
      <c r="L38" s="516">
        <f t="shared" ref="L38:AC38" si="6">L35</f>
        <v>0</v>
      </c>
      <c r="M38" s="516">
        <f t="shared" si="6"/>
        <v>0</v>
      </c>
      <c r="N38" s="516">
        <f t="shared" si="6"/>
        <v>0</v>
      </c>
      <c r="O38" s="516">
        <f t="shared" si="6"/>
        <v>0</v>
      </c>
      <c r="P38" s="516">
        <f t="shared" si="6"/>
        <v>0</v>
      </c>
      <c r="Q38" s="516">
        <f t="shared" si="6"/>
        <v>0</v>
      </c>
      <c r="R38" s="516">
        <f t="shared" si="6"/>
        <v>0</v>
      </c>
      <c r="S38" s="516">
        <f t="shared" si="6"/>
        <v>0</v>
      </c>
      <c r="T38" s="516">
        <f t="shared" si="6"/>
        <v>0</v>
      </c>
      <c r="U38" s="516">
        <f t="shared" si="6"/>
        <v>0</v>
      </c>
      <c r="V38" s="516">
        <f t="shared" si="6"/>
        <v>0</v>
      </c>
      <c r="W38" s="516">
        <f t="shared" si="6"/>
        <v>0</v>
      </c>
      <c r="X38" s="516">
        <f t="shared" si="6"/>
        <v>0</v>
      </c>
      <c r="Y38" s="516">
        <f t="shared" si="6"/>
        <v>0</v>
      </c>
      <c r="Z38" s="516">
        <f t="shared" si="6"/>
        <v>0</v>
      </c>
      <c r="AA38" s="516">
        <f t="shared" si="6"/>
        <v>0</v>
      </c>
      <c r="AB38" s="516">
        <f t="shared" si="6"/>
        <v>0</v>
      </c>
      <c r="AC38" s="341">
        <f t="shared" si="6"/>
        <v>0</v>
      </c>
    </row>
    <row r="39" spans="1:31" s="61" customFormat="1" ht="14.25" thickBot="1" x14ac:dyDescent="0.45">
      <c r="A39" s="1210"/>
      <c r="B39" s="1213"/>
      <c r="C39" s="1213"/>
      <c r="D39" s="1216"/>
      <c r="E39" s="287" t="s">
        <v>43</v>
      </c>
      <c r="F39" s="288"/>
      <c r="G39" s="288"/>
      <c r="H39" s="288"/>
      <c r="I39" s="288"/>
      <c r="J39" s="289"/>
      <c r="K39" s="290">
        <f t="shared" ref="K39:AC39" si="7">K30+K32</f>
        <v>24</v>
      </c>
      <c r="L39" s="477">
        <f t="shared" si="7"/>
        <v>16</v>
      </c>
      <c r="M39" s="477">
        <f t="shared" si="7"/>
        <v>0</v>
      </c>
      <c r="N39" s="477">
        <f t="shared" si="7"/>
        <v>3</v>
      </c>
      <c r="O39" s="477">
        <f t="shared" si="7"/>
        <v>1</v>
      </c>
      <c r="P39" s="477">
        <f t="shared" si="7"/>
        <v>0</v>
      </c>
      <c r="Q39" s="477">
        <f t="shared" si="7"/>
        <v>0</v>
      </c>
      <c r="R39" s="477">
        <f t="shared" si="7"/>
        <v>0</v>
      </c>
      <c r="S39" s="477">
        <f t="shared" si="7"/>
        <v>43</v>
      </c>
      <c r="T39" s="477">
        <f t="shared" si="7"/>
        <v>14</v>
      </c>
      <c r="U39" s="477">
        <f t="shared" si="7"/>
        <v>1</v>
      </c>
      <c r="V39" s="477">
        <f t="shared" si="7"/>
        <v>0</v>
      </c>
      <c r="W39" s="477">
        <f t="shared" si="7"/>
        <v>0</v>
      </c>
      <c r="X39" s="477">
        <f t="shared" si="7"/>
        <v>0</v>
      </c>
      <c r="Y39" s="477">
        <f t="shared" si="7"/>
        <v>0</v>
      </c>
      <c r="Z39" s="477">
        <f t="shared" si="7"/>
        <v>0</v>
      </c>
      <c r="AA39" s="477">
        <f t="shared" si="7"/>
        <v>0</v>
      </c>
      <c r="AB39" s="545">
        <f t="shared" si="7"/>
        <v>0</v>
      </c>
      <c r="AC39" s="290">
        <f t="shared" si="7"/>
        <v>102</v>
      </c>
      <c r="AE39" s="152"/>
    </row>
    <row r="40" spans="1:31" s="61" customFormat="1" ht="10.5" customHeight="1" thickBot="1" x14ac:dyDescent="0.45">
      <c r="A40" s="1210"/>
      <c r="B40" s="1213"/>
      <c r="C40" s="1213"/>
      <c r="D40" s="1216"/>
      <c r="E40" s="184"/>
      <c r="F40" s="185"/>
      <c r="G40" s="185"/>
      <c r="H40" s="185"/>
      <c r="I40" s="185"/>
      <c r="J40" s="186"/>
      <c r="K40" s="187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278"/>
    </row>
    <row r="41" spans="1:31" s="61" customFormat="1" ht="14.25" thickBot="1" x14ac:dyDescent="0.45">
      <c r="A41" s="1211"/>
      <c r="B41" s="1214"/>
      <c r="C41" s="1214"/>
      <c r="D41" s="1217"/>
      <c r="E41" s="291" t="s">
        <v>44</v>
      </c>
      <c r="F41" s="292"/>
      <c r="G41" s="292"/>
      <c r="H41" s="292"/>
      <c r="I41" s="293"/>
      <c r="J41" s="294"/>
      <c r="K41" s="295">
        <f t="shared" ref="K41:AC41" si="8">K17+K39</f>
        <v>24</v>
      </c>
      <c r="L41" s="295">
        <f t="shared" si="8"/>
        <v>16</v>
      </c>
      <c r="M41" s="295">
        <f t="shared" si="8"/>
        <v>0</v>
      </c>
      <c r="N41" s="295">
        <f t="shared" si="8"/>
        <v>3</v>
      </c>
      <c r="O41" s="295">
        <f t="shared" si="8"/>
        <v>1</v>
      </c>
      <c r="P41" s="295">
        <f t="shared" si="8"/>
        <v>0</v>
      </c>
      <c r="Q41" s="295">
        <f t="shared" si="8"/>
        <v>0</v>
      </c>
      <c r="R41" s="295">
        <f t="shared" si="8"/>
        <v>0</v>
      </c>
      <c r="S41" s="295">
        <f t="shared" si="8"/>
        <v>43</v>
      </c>
      <c r="T41" s="295">
        <f t="shared" si="8"/>
        <v>14</v>
      </c>
      <c r="U41" s="295">
        <f t="shared" si="8"/>
        <v>1</v>
      </c>
      <c r="V41" s="295">
        <f t="shared" si="8"/>
        <v>0</v>
      </c>
      <c r="W41" s="295">
        <f t="shared" si="8"/>
        <v>0</v>
      </c>
      <c r="X41" s="295">
        <f t="shared" si="8"/>
        <v>0</v>
      </c>
      <c r="Y41" s="295">
        <f t="shared" si="8"/>
        <v>0</v>
      </c>
      <c r="Z41" s="295">
        <f t="shared" si="8"/>
        <v>0</v>
      </c>
      <c r="AA41" s="295">
        <f t="shared" si="8"/>
        <v>0</v>
      </c>
      <c r="AB41" s="295">
        <f t="shared" si="8"/>
        <v>0</v>
      </c>
      <c r="AC41" s="486">
        <f t="shared" si="8"/>
        <v>102</v>
      </c>
      <c r="AD41" s="379"/>
    </row>
    <row r="42" spans="1:31" ht="13.9" x14ac:dyDescent="0.4">
      <c r="B42" s="61" t="s">
        <v>349</v>
      </c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</row>
    <row r="43" spans="1:31" ht="13.9" x14ac:dyDescent="0.4">
      <c r="A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221" t="s">
        <v>352</v>
      </c>
      <c r="R43" s="1221"/>
      <c r="S43" s="1221"/>
      <c r="T43" s="1221"/>
      <c r="U43" s="1221"/>
      <c r="V43" s="1221"/>
      <c r="W43" s="1221"/>
      <c r="X43" s="1221"/>
      <c r="Y43" s="1221"/>
      <c r="Z43" s="1221"/>
      <c r="AA43" s="1221"/>
      <c r="AB43" s="1221"/>
      <c r="AC43" s="1221"/>
    </row>
    <row r="44" spans="1:31" ht="13.9" x14ac:dyDescent="0.4"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2"/>
      <c r="S44" s="2"/>
      <c r="T44" s="61" t="s">
        <v>340</v>
      </c>
      <c r="U44" s="61"/>
      <c r="V44" s="61"/>
      <c r="W44" s="61"/>
      <c r="X44" s="61"/>
      <c r="Y44" s="61"/>
      <c r="Z44" s="61"/>
      <c r="AA44" s="2"/>
      <c r="AB44" s="2"/>
      <c r="AC44" s="101"/>
    </row>
    <row r="45" spans="1:31" ht="13.9" x14ac:dyDescent="0.4"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95" t="s">
        <v>61</v>
      </c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31" ht="13.9" x14ac:dyDescent="0.4">
      <c r="T46" s="1220" t="s">
        <v>340</v>
      </c>
      <c r="U46" s="1220"/>
      <c r="V46" s="1220"/>
      <c r="W46" s="1220"/>
      <c r="X46" s="1220"/>
      <c r="Y46" s="1220"/>
      <c r="Z46" s="1220"/>
      <c r="AA46" s="2"/>
    </row>
    <row r="48" spans="1:31" x14ac:dyDescent="0.35">
      <c r="K48" s="683"/>
      <c r="L48" s="683"/>
      <c r="M48" s="683"/>
      <c r="N48" s="683"/>
      <c r="O48" s="683"/>
      <c r="P48" s="683"/>
      <c r="Q48" s="683"/>
      <c r="R48" s="683"/>
      <c r="S48" s="683"/>
      <c r="T48" s="683"/>
      <c r="U48" s="683"/>
      <c r="V48" s="683"/>
      <c r="W48" s="683"/>
      <c r="X48" s="683"/>
      <c r="Y48" s="683"/>
      <c r="Z48" s="683"/>
      <c r="AA48" s="683"/>
      <c r="AB48" s="683"/>
      <c r="AC48" s="683"/>
    </row>
    <row r="49" spans="11:29" x14ac:dyDescent="0.35">
      <c r="K49" s="683"/>
      <c r="L49" s="683"/>
      <c r="M49" s="683"/>
      <c r="N49" s="683"/>
      <c r="O49" s="683"/>
      <c r="P49" s="683"/>
      <c r="Q49" s="683"/>
      <c r="R49" s="683"/>
      <c r="S49" s="683"/>
      <c r="T49" s="683"/>
      <c r="U49" s="683"/>
      <c r="V49" s="683"/>
      <c r="W49" s="683"/>
      <c r="X49" s="683"/>
      <c r="Y49" s="683"/>
      <c r="Z49" s="683"/>
      <c r="AA49" s="683"/>
      <c r="AB49" s="683"/>
      <c r="AC49" s="683"/>
    </row>
  </sheetData>
  <mergeCells count="43">
    <mergeCell ref="Q43:AC43"/>
    <mergeCell ref="T46:Z46"/>
    <mergeCell ref="I22:I23"/>
    <mergeCell ref="J22:J23"/>
    <mergeCell ref="K22:AB22"/>
    <mergeCell ref="AC22:AC23"/>
    <mergeCell ref="A24:AC24"/>
    <mergeCell ref="A25:A41"/>
    <mergeCell ref="B25:B41"/>
    <mergeCell ref="C25:C41"/>
    <mergeCell ref="D25:D41"/>
    <mergeCell ref="AC5:AC6"/>
    <mergeCell ref="T20:Z20"/>
    <mergeCell ref="R21:AB21"/>
    <mergeCell ref="A22:A23"/>
    <mergeCell ref="B22:B23"/>
    <mergeCell ref="C22:C23"/>
    <mergeCell ref="D22:D23"/>
    <mergeCell ref="E22:E23"/>
    <mergeCell ref="F22:F23"/>
    <mergeCell ref="G22:G23"/>
    <mergeCell ref="H22:H23"/>
    <mergeCell ref="A7:AC7"/>
    <mergeCell ref="A8:A17"/>
    <mergeCell ref="B8:B17"/>
    <mergeCell ref="C8:C17"/>
    <mergeCell ref="D8:D17"/>
    <mergeCell ref="N19:AC19"/>
    <mergeCell ref="A1:AC1"/>
    <mergeCell ref="A2:AC2"/>
    <mergeCell ref="A3:AC3"/>
    <mergeCell ref="A4:AC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</mergeCells>
  <pageMargins left="0.19685039370078741" right="0.19685039370078741" top="0.78740157480314965" bottom="0.39370078740157483" header="0.31496062992125984" footer="0.31496062992125984"/>
  <pageSetup paperSize="9" scale="77" orientation="landscape" verticalDpi="144" r:id="rId1"/>
  <headerFooter alignWithMargins="0"/>
  <rowBreaks count="1" manualBreakCount="1">
    <brk id="21" max="28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6"/>
  <dimension ref="A1:AH60"/>
  <sheetViews>
    <sheetView view="pageBreakPreview" zoomScaleNormal="100" zoomScaleSheetLayoutView="100" workbookViewId="0">
      <selection activeCell="A9" sqref="A9:A22"/>
    </sheetView>
  </sheetViews>
  <sheetFormatPr defaultColWidth="9.1328125" defaultRowHeight="12.75" x14ac:dyDescent="0.35"/>
  <cols>
    <col min="1" max="1" width="4.1328125" style="1" customWidth="1"/>
    <col min="2" max="2" width="14" style="1" customWidth="1"/>
    <col min="3" max="3" width="9.86328125" style="1" customWidth="1"/>
    <col min="4" max="4" width="4.86328125" style="1" customWidth="1"/>
    <col min="5" max="5" width="33.132812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5" style="1" customWidth="1"/>
    <col min="14" max="14" width="4.3984375" style="1" customWidth="1"/>
    <col min="15" max="15" width="5.3984375" style="1" customWidth="1"/>
    <col min="16" max="16" width="4.73046875" style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186" t="s">
        <v>79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  <c r="M3" s="1186"/>
      <c r="N3" s="1186"/>
      <c r="O3" s="1186"/>
      <c r="P3" s="1186"/>
      <c r="Q3" s="1186"/>
      <c r="R3" s="1186"/>
      <c r="S3" s="1186"/>
      <c r="T3" s="1186"/>
      <c r="U3" s="1186"/>
      <c r="V3" s="1186"/>
      <c r="W3" s="1186"/>
      <c r="X3" s="1186"/>
      <c r="Y3" s="1186"/>
      <c r="Z3" s="1186"/>
      <c r="AA3" s="1186"/>
      <c r="AB3" s="1186"/>
      <c r="AC3" s="1186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186" t="s">
        <v>296</v>
      </c>
      <c r="H4" s="1186"/>
      <c r="I4" s="1186"/>
      <c r="J4" s="1186"/>
      <c r="K4" s="1186"/>
      <c r="L4" s="1186"/>
      <c r="M4" s="1186"/>
      <c r="N4" s="1186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45">
      <c r="A6" s="1188" t="s">
        <v>9</v>
      </c>
      <c r="B6" s="1190" t="s">
        <v>10</v>
      </c>
      <c r="C6" s="1190" t="s">
        <v>11</v>
      </c>
      <c r="D6" s="1192" t="s">
        <v>12</v>
      </c>
      <c r="E6" s="1194" t="s">
        <v>8</v>
      </c>
      <c r="F6" s="1196" t="s">
        <v>0</v>
      </c>
      <c r="G6" s="1198" t="s">
        <v>3</v>
      </c>
      <c r="H6" s="1200" t="s">
        <v>13</v>
      </c>
      <c r="I6" s="1196" t="s">
        <v>1</v>
      </c>
      <c r="J6" s="1202" t="s">
        <v>14</v>
      </c>
      <c r="K6" s="1204" t="s">
        <v>15</v>
      </c>
      <c r="L6" s="1205"/>
      <c r="M6" s="1205"/>
      <c r="N6" s="1205"/>
      <c r="O6" s="1205"/>
      <c r="P6" s="1205"/>
      <c r="Q6" s="1205"/>
      <c r="R6" s="1205"/>
      <c r="S6" s="1205"/>
      <c r="T6" s="1205"/>
      <c r="U6" s="1205"/>
      <c r="V6" s="1205"/>
      <c r="W6" s="1205"/>
      <c r="X6" s="1205"/>
      <c r="Y6" s="1205"/>
      <c r="Z6" s="1205"/>
      <c r="AA6" s="1205"/>
      <c r="AB6" s="1205"/>
      <c r="AC6" s="1218" t="s">
        <v>16</v>
      </c>
      <c r="AD6" s="9"/>
      <c r="AE6" s="9"/>
      <c r="AF6" s="9"/>
    </row>
    <row r="7" spans="1:32" s="12" customFormat="1" ht="116.25" customHeight="1" thickBot="1" x14ac:dyDescent="0.35">
      <c r="A7" s="1189"/>
      <c r="B7" s="1191"/>
      <c r="C7" s="1191"/>
      <c r="D7" s="1193"/>
      <c r="E7" s="1195"/>
      <c r="F7" s="1197"/>
      <c r="G7" s="1199"/>
      <c r="H7" s="1201"/>
      <c r="I7" s="1197"/>
      <c r="J7" s="1203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110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19"/>
    </row>
    <row r="8" spans="1:32" s="14" customFormat="1" ht="13.5" customHeight="1" x14ac:dyDescent="0.35">
      <c r="A8" s="1222" t="s">
        <v>33</v>
      </c>
      <c r="B8" s="1223"/>
      <c r="C8" s="1223"/>
      <c r="D8" s="1223"/>
      <c r="E8" s="1223"/>
      <c r="F8" s="1223"/>
      <c r="G8" s="1223"/>
      <c r="H8" s="1223"/>
      <c r="I8" s="1223"/>
      <c r="J8" s="1223"/>
      <c r="K8" s="1223"/>
      <c r="L8" s="1223"/>
      <c r="M8" s="1223"/>
      <c r="N8" s="1223"/>
      <c r="O8" s="1223"/>
      <c r="P8" s="1223"/>
      <c r="Q8" s="1223"/>
      <c r="R8" s="1223"/>
      <c r="S8" s="1223"/>
      <c r="T8" s="1223"/>
      <c r="U8" s="1223"/>
      <c r="V8" s="1223"/>
      <c r="W8" s="1223"/>
      <c r="X8" s="1223"/>
      <c r="Y8" s="1223"/>
      <c r="Z8" s="1223"/>
      <c r="AA8" s="1223"/>
      <c r="AB8" s="1223"/>
      <c r="AC8" s="1224"/>
    </row>
    <row r="9" spans="1:32" s="14" customFormat="1" ht="21.75" customHeight="1" x14ac:dyDescent="0.4">
      <c r="A9" s="1228">
        <v>10</v>
      </c>
      <c r="B9" s="1255" t="s">
        <v>208</v>
      </c>
      <c r="C9" s="1231" t="s">
        <v>214</v>
      </c>
      <c r="D9" s="1271">
        <v>1</v>
      </c>
      <c r="E9" s="408" t="s">
        <v>149</v>
      </c>
      <c r="F9" s="74" t="s">
        <v>94</v>
      </c>
      <c r="G9" s="74" t="s">
        <v>109</v>
      </c>
      <c r="H9" s="96" t="s">
        <v>134</v>
      </c>
      <c r="I9" s="74">
        <v>2</v>
      </c>
      <c r="J9" s="259">
        <v>38</v>
      </c>
      <c r="K9" s="366">
        <v>24</v>
      </c>
      <c r="L9" s="74"/>
      <c r="M9" s="74">
        <v>60</v>
      </c>
      <c r="N9" s="74"/>
      <c r="O9" s="74"/>
      <c r="P9" s="74"/>
      <c r="Q9" s="74"/>
      <c r="R9" s="74"/>
      <c r="S9" s="74"/>
      <c r="T9" s="74"/>
      <c r="U9" s="74">
        <v>3</v>
      </c>
      <c r="V9" s="74"/>
      <c r="W9" s="74"/>
      <c r="X9" s="75"/>
      <c r="Y9" s="75"/>
      <c r="Z9" s="157"/>
      <c r="AA9" s="157"/>
      <c r="AB9" s="159"/>
      <c r="AC9" s="335">
        <f>SUM(K9:AB9)</f>
        <v>87</v>
      </c>
    </row>
    <row r="10" spans="1:32" s="14" customFormat="1" ht="18.75" customHeight="1" x14ac:dyDescent="0.4">
      <c r="A10" s="1229"/>
      <c r="B10" s="1256"/>
      <c r="C10" s="1232"/>
      <c r="D10" s="1270"/>
      <c r="E10" s="408" t="s">
        <v>154</v>
      </c>
      <c r="F10" s="344" t="s">
        <v>94</v>
      </c>
      <c r="G10" s="344" t="s">
        <v>109</v>
      </c>
      <c r="H10" s="344" t="s">
        <v>150</v>
      </c>
      <c r="I10" s="344">
        <v>4</v>
      </c>
      <c r="J10" s="273">
        <v>16</v>
      </c>
      <c r="K10" s="345">
        <v>24</v>
      </c>
      <c r="L10" s="345">
        <v>16</v>
      </c>
      <c r="M10" s="345"/>
      <c r="N10" s="345">
        <v>4</v>
      </c>
      <c r="O10" s="345">
        <v>2</v>
      </c>
      <c r="P10" s="74"/>
      <c r="Q10" s="74"/>
      <c r="R10" s="74"/>
      <c r="S10" s="74"/>
      <c r="T10" s="74"/>
      <c r="U10" s="74">
        <v>1</v>
      </c>
      <c r="V10" s="74"/>
      <c r="W10" s="74"/>
      <c r="X10" s="75"/>
      <c r="Y10" s="75"/>
      <c r="Z10" s="157"/>
      <c r="AA10" s="157"/>
      <c r="AB10" s="159"/>
      <c r="AC10" s="335">
        <f>SUM(K10:AB10)</f>
        <v>47</v>
      </c>
    </row>
    <row r="11" spans="1:32" s="14" customFormat="1" ht="33.75" customHeight="1" x14ac:dyDescent="0.4">
      <c r="A11" s="1229"/>
      <c r="B11" s="1256"/>
      <c r="C11" s="1232"/>
      <c r="D11" s="1270"/>
      <c r="E11" s="408" t="s">
        <v>196</v>
      </c>
      <c r="F11" s="74" t="s">
        <v>94</v>
      </c>
      <c r="G11" s="74" t="s">
        <v>108</v>
      </c>
      <c r="H11" s="96" t="s">
        <v>142</v>
      </c>
      <c r="I11" s="74">
        <v>4</v>
      </c>
      <c r="J11" s="108">
        <v>10</v>
      </c>
      <c r="K11" s="324">
        <v>16</v>
      </c>
      <c r="L11" s="324">
        <v>20</v>
      </c>
      <c r="M11" s="324"/>
      <c r="N11" s="324"/>
      <c r="O11" s="324"/>
      <c r="P11" s="324"/>
      <c r="Q11" s="324"/>
      <c r="R11" s="324"/>
      <c r="S11" s="324"/>
      <c r="T11" s="324"/>
      <c r="U11" s="324">
        <v>1</v>
      </c>
      <c r="V11" s="324"/>
      <c r="W11" s="324"/>
      <c r="X11" s="324"/>
      <c r="Y11" s="74"/>
      <c r="Z11" s="74"/>
      <c r="AA11" s="74"/>
      <c r="AB11" s="262"/>
      <c r="AC11" s="530">
        <f>SUM(K11:AB11)</f>
        <v>37</v>
      </c>
    </row>
    <row r="12" spans="1:32" s="14" customFormat="1" ht="16.5" customHeight="1" x14ac:dyDescent="0.4">
      <c r="A12" s="1229"/>
      <c r="B12" s="1256"/>
      <c r="C12" s="1232"/>
      <c r="D12" s="1270"/>
      <c r="E12" s="417"/>
      <c r="F12" s="74"/>
      <c r="G12" s="74"/>
      <c r="H12" s="96"/>
      <c r="I12" s="74"/>
      <c r="J12" s="259"/>
      <c r="K12" s="323"/>
      <c r="L12" s="323"/>
      <c r="M12" s="323"/>
      <c r="N12" s="323"/>
      <c r="O12" s="323"/>
      <c r="P12" s="323"/>
      <c r="Q12" s="323"/>
      <c r="R12" s="323"/>
      <c r="S12" s="323"/>
      <c r="T12" s="323"/>
      <c r="U12" s="323"/>
      <c r="V12" s="323"/>
      <c r="W12" s="323"/>
      <c r="X12" s="323"/>
      <c r="Y12" s="75"/>
      <c r="Z12" s="75"/>
      <c r="AA12" s="75"/>
      <c r="AB12" s="394"/>
      <c r="AC12" s="530">
        <f>SUM(K12:AB12)</f>
        <v>0</v>
      </c>
    </row>
    <row r="13" spans="1:32" s="14" customFormat="1" ht="13.5" customHeight="1" x14ac:dyDescent="0.35">
      <c r="A13" s="1229"/>
      <c r="B13" s="1256"/>
      <c r="C13" s="1232"/>
      <c r="D13" s="1270"/>
      <c r="E13" s="329" t="s">
        <v>41</v>
      </c>
      <c r="F13" s="331"/>
      <c r="G13" s="332"/>
      <c r="H13" s="331"/>
      <c r="I13" s="331"/>
      <c r="J13" s="350"/>
      <c r="K13" s="333">
        <f>SUM(K9:K12)</f>
        <v>64</v>
      </c>
      <c r="L13" s="333">
        <f t="shared" ref="L13:AB13" si="0">SUM(L9:L12)</f>
        <v>36</v>
      </c>
      <c r="M13" s="333">
        <f t="shared" si="0"/>
        <v>60</v>
      </c>
      <c r="N13" s="333">
        <f t="shared" si="0"/>
        <v>4</v>
      </c>
      <c r="O13" s="333">
        <f t="shared" si="0"/>
        <v>2</v>
      </c>
      <c r="P13" s="333">
        <f t="shared" si="0"/>
        <v>0</v>
      </c>
      <c r="Q13" s="333">
        <f t="shared" si="0"/>
        <v>0</v>
      </c>
      <c r="R13" s="333">
        <f t="shared" si="0"/>
        <v>0</v>
      </c>
      <c r="S13" s="333">
        <f t="shared" si="0"/>
        <v>0</v>
      </c>
      <c r="T13" s="333">
        <f t="shared" si="0"/>
        <v>0</v>
      </c>
      <c r="U13" s="333">
        <f t="shared" si="0"/>
        <v>5</v>
      </c>
      <c r="V13" s="333">
        <f t="shared" si="0"/>
        <v>0</v>
      </c>
      <c r="W13" s="333">
        <f t="shared" si="0"/>
        <v>0</v>
      </c>
      <c r="X13" s="333">
        <f t="shared" si="0"/>
        <v>0</v>
      </c>
      <c r="Y13" s="333">
        <f t="shared" si="0"/>
        <v>0</v>
      </c>
      <c r="Z13" s="333">
        <f t="shared" si="0"/>
        <v>0</v>
      </c>
      <c r="AA13" s="333">
        <f t="shared" si="0"/>
        <v>0</v>
      </c>
      <c r="AB13" s="333">
        <f t="shared" si="0"/>
        <v>0</v>
      </c>
      <c r="AC13" s="566">
        <f>SUM(AC9:AC11)</f>
        <v>171</v>
      </c>
    </row>
    <row r="14" spans="1:32" s="14" customFormat="1" ht="34.5" customHeight="1" x14ac:dyDescent="0.4">
      <c r="A14" s="1225"/>
      <c r="B14" s="1256"/>
      <c r="C14" s="1234"/>
      <c r="D14" s="1271"/>
      <c r="E14" s="544" t="s">
        <v>196</v>
      </c>
      <c r="F14" s="74" t="s">
        <v>243</v>
      </c>
      <c r="G14" s="74" t="s">
        <v>247</v>
      </c>
      <c r="H14" s="96" t="s">
        <v>246</v>
      </c>
      <c r="I14" s="23" t="s">
        <v>180</v>
      </c>
      <c r="J14" s="124" t="s">
        <v>265</v>
      </c>
      <c r="K14" s="75">
        <v>4</v>
      </c>
      <c r="L14" s="74">
        <v>2</v>
      </c>
      <c r="M14" s="74"/>
      <c r="N14" s="74"/>
      <c r="O14" s="74"/>
      <c r="P14" s="684">
        <v>0.5</v>
      </c>
      <c r="Q14" s="74"/>
      <c r="R14" s="74"/>
      <c r="S14" s="74"/>
      <c r="T14" s="74"/>
      <c r="U14" s="74">
        <v>1</v>
      </c>
      <c r="V14" s="74"/>
      <c r="W14" s="426"/>
      <c r="X14" s="426"/>
      <c r="Y14" s="426"/>
      <c r="Z14" s="426"/>
      <c r="AA14" s="426"/>
      <c r="AB14" s="427"/>
      <c r="AC14" s="335">
        <f>SUM(K14:AB14)</f>
        <v>7.5</v>
      </c>
    </row>
    <row r="15" spans="1:32" s="14" customFormat="1" ht="34.5" customHeight="1" x14ac:dyDescent="0.4">
      <c r="A15" s="1225"/>
      <c r="B15" s="1256"/>
      <c r="C15" s="1234"/>
      <c r="D15" s="1271"/>
      <c r="E15" s="974" t="s">
        <v>327</v>
      </c>
      <c r="F15" s="299" t="s">
        <v>243</v>
      </c>
      <c r="G15" s="299" t="s">
        <v>247</v>
      </c>
      <c r="H15" s="144" t="s">
        <v>246</v>
      </c>
      <c r="I15" s="38" t="s">
        <v>180</v>
      </c>
      <c r="J15" s="129" t="s">
        <v>265</v>
      </c>
      <c r="K15" s="157">
        <v>6</v>
      </c>
      <c r="L15" s="157">
        <v>2</v>
      </c>
      <c r="M15" s="157"/>
      <c r="N15" s="157"/>
      <c r="O15" s="157"/>
      <c r="P15" s="835"/>
      <c r="Q15" s="157"/>
      <c r="R15" s="157"/>
      <c r="S15" s="157"/>
      <c r="T15" s="157"/>
      <c r="U15" s="157">
        <v>1</v>
      </c>
      <c r="V15" s="157"/>
      <c r="W15" s="426"/>
      <c r="X15" s="426"/>
      <c r="Y15" s="426"/>
      <c r="Z15" s="426"/>
      <c r="AA15" s="426"/>
      <c r="AB15" s="427"/>
      <c r="AC15" s="335">
        <f>SUM(K15:AB15)</f>
        <v>9</v>
      </c>
    </row>
    <row r="16" spans="1:32" s="14" customFormat="1" ht="13.5" customHeight="1" thickBot="1" x14ac:dyDescent="0.4">
      <c r="A16" s="1225"/>
      <c r="B16" s="1256"/>
      <c r="C16" s="1234"/>
      <c r="D16" s="1271"/>
      <c r="E16" s="155" t="s">
        <v>35</v>
      </c>
      <c r="F16" s="153"/>
      <c r="G16" s="153"/>
      <c r="H16" s="153"/>
      <c r="I16" s="153"/>
      <c r="J16" s="215"/>
      <c r="K16" s="154">
        <f>SUM(K14:K15)</f>
        <v>10</v>
      </c>
      <c r="L16" s="154">
        <f t="shared" ref="L16:AC16" si="1">SUM(L14:L15)</f>
        <v>4</v>
      </c>
      <c r="M16" s="154">
        <f t="shared" si="1"/>
        <v>0</v>
      </c>
      <c r="N16" s="154">
        <f t="shared" si="1"/>
        <v>0</v>
      </c>
      <c r="O16" s="154">
        <f t="shared" si="1"/>
        <v>0</v>
      </c>
      <c r="P16" s="154">
        <f t="shared" si="1"/>
        <v>0.5</v>
      </c>
      <c r="Q16" s="154">
        <f t="shared" si="1"/>
        <v>0</v>
      </c>
      <c r="R16" s="154">
        <f t="shared" si="1"/>
        <v>0</v>
      </c>
      <c r="S16" s="154">
        <f t="shared" si="1"/>
        <v>0</v>
      </c>
      <c r="T16" s="154">
        <f t="shared" si="1"/>
        <v>0</v>
      </c>
      <c r="U16" s="154">
        <f t="shared" si="1"/>
        <v>2</v>
      </c>
      <c r="V16" s="154">
        <f t="shared" si="1"/>
        <v>0</v>
      </c>
      <c r="W16" s="154">
        <f t="shared" si="1"/>
        <v>0</v>
      </c>
      <c r="X16" s="154">
        <f t="shared" si="1"/>
        <v>0</v>
      </c>
      <c r="Y16" s="154">
        <f t="shared" si="1"/>
        <v>0</v>
      </c>
      <c r="Z16" s="154">
        <f t="shared" si="1"/>
        <v>0</v>
      </c>
      <c r="AA16" s="154">
        <f t="shared" si="1"/>
        <v>0</v>
      </c>
      <c r="AB16" s="154">
        <f t="shared" si="1"/>
        <v>0</v>
      </c>
      <c r="AC16" s="985">
        <f t="shared" si="1"/>
        <v>16.5</v>
      </c>
    </row>
    <row r="17" spans="1:32" s="14" customFormat="1" ht="13.5" customHeight="1" x14ac:dyDescent="0.35">
      <c r="A17" s="1225"/>
      <c r="B17" s="1256"/>
      <c r="C17" s="1234"/>
      <c r="D17" s="1271"/>
      <c r="E17" s="216"/>
      <c r="F17" s="45" t="s">
        <v>7</v>
      </c>
      <c r="G17" s="45"/>
      <c r="H17" s="45"/>
      <c r="I17" s="45"/>
      <c r="J17" s="217"/>
      <c r="K17" s="218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  <c r="AA17" s="219"/>
      <c r="AB17" s="243"/>
      <c r="AC17" s="336"/>
    </row>
    <row r="18" spans="1:32" s="14" customFormat="1" ht="13.5" customHeight="1" thickBot="1" x14ac:dyDescent="0.4">
      <c r="A18" s="1225"/>
      <c r="B18" s="1256"/>
      <c r="C18" s="1234"/>
      <c r="D18" s="1271"/>
      <c r="E18" s="166" t="s">
        <v>36</v>
      </c>
      <c r="F18" s="146"/>
      <c r="G18" s="146"/>
      <c r="H18" s="146"/>
      <c r="I18" s="146"/>
      <c r="J18" s="221"/>
      <c r="K18" s="168">
        <v>0</v>
      </c>
      <c r="L18" s="162">
        <v>0</v>
      </c>
      <c r="M18" s="162">
        <v>0</v>
      </c>
      <c r="N18" s="162">
        <v>0</v>
      </c>
      <c r="O18" s="162">
        <v>0</v>
      </c>
      <c r="P18" s="162">
        <v>0</v>
      </c>
      <c r="Q18" s="162">
        <v>0</v>
      </c>
      <c r="R18" s="162">
        <v>0</v>
      </c>
      <c r="S18" s="162">
        <v>0</v>
      </c>
      <c r="T18" s="162">
        <v>0</v>
      </c>
      <c r="U18" s="162">
        <v>0</v>
      </c>
      <c r="V18" s="162">
        <v>0</v>
      </c>
      <c r="W18" s="162">
        <v>0</v>
      </c>
      <c r="X18" s="162">
        <v>0</v>
      </c>
      <c r="Y18" s="162">
        <v>0</v>
      </c>
      <c r="Z18" s="162">
        <v>0</v>
      </c>
      <c r="AA18" s="162">
        <v>0</v>
      </c>
      <c r="AB18" s="169">
        <v>0</v>
      </c>
      <c r="AC18" s="100">
        <v>0</v>
      </c>
    </row>
    <row r="19" spans="1:32" s="14" customFormat="1" ht="13.5" customHeight="1" x14ac:dyDescent="0.35">
      <c r="A19" s="1225"/>
      <c r="B19" s="1256"/>
      <c r="C19" s="1234"/>
      <c r="D19" s="1271"/>
      <c r="E19" s="222" t="s">
        <v>34</v>
      </c>
      <c r="F19" s="45"/>
      <c r="G19" s="45" t="s">
        <v>37</v>
      </c>
      <c r="H19" s="45"/>
      <c r="I19" s="45"/>
      <c r="J19" s="223"/>
      <c r="K19" s="224">
        <v>0</v>
      </c>
      <c r="L19" s="224">
        <v>0</v>
      </c>
      <c r="M19" s="224">
        <v>0</v>
      </c>
      <c r="N19" s="224">
        <v>0</v>
      </c>
      <c r="O19" s="224">
        <v>0</v>
      </c>
      <c r="P19" s="224">
        <v>0</v>
      </c>
      <c r="Q19" s="224">
        <v>0</v>
      </c>
      <c r="R19" s="224">
        <v>0</v>
      </c>
      <c r="S19" s="224">
        <v>0</v>
      </c>
      <c r="T19" s="224">
        <v>0</v>
      </c>
      <c r="U19" s="224">
        <v>0</v>
      </c>
      <c r="V19" s="224">
        <v>0</v>
      </c>
      <c r="W19" s="224">
        <v>0</v>
      </c>
      <c r="X19" s="224">
        <v>0</v>
      </c>
      <c r="Y19" s="224">
        <v>0</v>
      </c>
      <c r="Z19" s="224">
        <v>0</v>
      </c>
      <c r="AA19" s="224">
        <v>0</v>
      </c>
      <c r="AB19" s="225">
        <v>0</v>
      </c>
      <c r="AC19" s="224">
        <v>0</v>
      </c>
    </row>
    <row r="20" spans="1:32" s="14" customFormat="1" ht="13.5" customHeight="1" x14ac:dyDescent="0.35">
      <c r="A20" s="1225"/>
      <c r="B20" s="1256"/>
      <c r="C20" s="1234"/>
      <c r="D20" s="1271"/>
      <c r="E20" s="226" t="s">
        <v>38</v>
      </c>
      <c r="F20" s="144"/>
      <c r="G20" s="144"/>
      <c r="H20" s="144"/>
      <c r="I20" s="144"/>
      <c r="J20" s="227"/>
      <c r="K20" s="150">
        <v>0</v>
      </c>
      <c r="L20" s="150">
        <v>0</v>
      </c>
      <c r="M20" s="150">
        <v>0</v>
      </c>
      <c r="N20" s="150">
        <v>0</v>
      </c>
      <c r="O20" s="150">
        <v>0</v>
      </c>
      <c r="P20" s="150">
        <v>0</v>
      </c>
      <c r="Q20" s="150">
        <v>0</v>
      </c>
      <c r="R20" s="150">
        <v>0</v>
      </c>
      <c r="S20" s="150">
        <v>0</v>
      </c>
      <c r="T20" s="150">
        <v>0</v>
      </c>
      <c r="U20" s="150">
        <v>0</v>
      </c>
      <c r="V20" s="150">
        <v>0</v>
      </c>
      <c r="W20" s="150">
        <v>0</v>
      </c>
      <c r="X20" s="150">
        <v>0</v>
      </c>
      <c r="Y20" s="150">
        <v>0</v>
      </c>
      <c r="Z20" s="150">
        <v>0</v>
      </c>
      <c r="AA20" s="150">
        <v>0</v>
      </c>
      <c r="AB20" s="204">
        <v>0</v>
      </c>
      <c r="AC20" s="150">
        <v>0</v>
      </c>
    </row>
    <row r="21" spans="1:32" s="14" customFormat="1" ht="13.5" customHeight="1" thickBot="1" x14ac:dyDescent="0.4">
      <c r="A21" s="1225"/>
      <c r="B21" s="1256"/>
      <c r="C21" s="1234"/>
      <c r="D21" s="1271"/>
      <c r="E21" s="97" t="s">
        <v>39</v>
      </c>
      <c r="F21" s="98"/>
      <c r="G21" s="98"/>
      <c r="H21" s="98"/>
      <c r="I21" s="98"/>
      <c r="J21" s="228"/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0">
        <v>0</v>
      </c>
      <c r="W21" s="100">
        <v>0</v>
      </c>
      <c r="X21" s="100">
        <v>0</v>
      </c>
      <c r="Y21" s="100">
        <v>0</v>
      </c>
      <c r="Z21" s="100">
        <v>0</v>
      </c>
      <c r="AA21" s="100">
        <v>0</v>
      </c>
      <c r="AB21" s="121">
        <v>0</v>
      </c>
      <c r="AC21" s="100">
        <v>0</v>
      </c>
    </row>
    <row r="22" spans="1:32" s="14" customFormat="1" ht="19.5" customHeight="1" thickBot="1" x14ac:dyDescent="0.4">
      <c r="A22" s="1230"/>
      <c r="B22" s="1257"/>
      <c r="C22" s="1235"/>
      <c r="D22" s="1272"/>
      <c r="E22" s="180" t="s">
        <v>40</v>
      </c>
      <c r="F22" s="181"/>
      <c r="G22" s="181"/>
      <c r="H22" s="181"/>
      <c r="I22" s="181"/>
      <c r="J22" s="229"/>
      <c r="K22" s="194">
        <f t="shared" ref="K22:AC22" si="2">K13+K16</f>
        <v>74</v>
      </c>
      <c r="L22" s="194">
        <f t="shared" si="2"/>
        <v>40</v>
      </c>
      <c r="M22" s="194">
        <f t="shared" si="2"/>
        <v>60</v>
      </c>
      <c r="N22" s="194">
        <f t="shared" si="2"/>
        <v>4</v>
      </c>
      <c r="O22" s="194">
        <f t="shared" si="2"/>
        <v>2</v>
      </c>
      <c r="P22" s="807">
        <f t="shared" si="2"/>
        <v>0.5</v>
      </c>
      <c r="Q22" s="194">
        <f t="shared" si="2"/>
        <v>0</v>
      </c>
      <c r="R22" s="194">
        <f t="shared" si="2"/>
        <v>0</v>
      </c>
      <c r="S22" s="194">
        <f t="shared" si="2"/>
        <v>0</v>
      </c>
      <c r="T22" s="194">
        <f t="shared" si="2"/>
        <v>0</v>
      </c>
      <c r="U22" s="194">
        <f t="shared" si="2"/>
        <v>7</v>
      </c>
      <c r="V22" s="194">
        <f t="shared" si="2"/>
        <v>0</v>
      </c>
      <c r="W22" s="194">
        <f t="shared" si="2"/>
        <v>0</v>
      </c>
      <c r="X22" s="194">
        <f t="shared" si="2"/>
        <v>0</v>
      </c>
      <c r="Y22" s="194">
        <f t="shared" si="2"/>
        <v>0</v>
      </c>
      <c r="Z22" s="194">
        <f t="shared" si="2"/>
        <v>0</v>
      </c>
      <c r="AA22" s="194">
        <f t="shared" si="2"/>
        <v>0</v>
      </c>
      <c r="AB22" s="198">
        <f t="shared" si="2"/>
        <v>0</v>
      </c>
      <c r="AC22" s="807">
        <f t="shared" si="2"/>
        <v>187.5</v>
      </c>
    </row>
    <row r="23" spans="1:32" s="14" customFormat="1" ht="13.5" customHeight="1" x14ac:dyDescent="0.35">
      <c r="A23" s="1239"/>
      <c r="B23" s="1239"/>
      <c r="C23" s="1239"/>
      <c r="D23" s="1239"/>
      <c r="E23" s="1239"/>
      <c r="F23" s="1239"/>
      <c r="G23" s="1239"/>
      <c r="H23" s="1239"/>
      <c r="I23" s="1239"/>
      <c r="J23" s="1239"/>
      <c r="K23" s="1239"/>
      <c r="L23" s="1239"/>
      <c r="M23" s="1239"/>
      <c r="N23" s="1239"/>
      <c r="O23" s="1239"/>
      <c r="P23" s="1239"/>
      <c r="Q23" s="1239"/>
      <c r="R23" s="1239"/>
      <c r="S23" s="1239"/>
      <c r="T23" s="1239"/>
      <c r="U23" s="1239"/>
      <c r="V23" s="1239"/>
      <c r="W23" s="1239"/>
      <c r="X23" s="1239"/>
      <c r="Y23" s="1239"/>
      <c r="Z23" s="1239"/>
      <c r="AA23" s="1239"/>
      <c r="AB23" s="1239"/>
      <c r="AC23" s="1239"/>
    </row>
    <row r="24" spans="1:32" s="61" customFormat="1" ht="13.9" x14ac:dyDescent="0.4">
      <c r="A24" s="1240" t="s">
        <v>329</v>
      </c>
      <c r="B24" s="1240"/>
      <c r="C24" s="1240"/>
      <c r="D24" s="1240"/>
      <c r="E24" s="1240"/>
      <c r="F24" s="1240"/>
      <c r="G24" s="1240"/>
      <c r="H24" s="1240"/>
      <c r="I24" s="1240"/>
      <c r="J24" s="1240"/>
      <c r="K24" s="1240"/>
      <c r="L24" s="1240"/>
      <c r="M24" s="1240"/>
      <c r="N24" s="1240"/>
      <c r="O24" s="1240"/>
      <c r="P24" s="1240"/>
      <c r="Q24" s="1240"/>
      <c r="R24" s="1240"/>
      <c r="S24" s="1240"/>
      <c r="T24" s="1240"/>
      <c r="U24" s="1240"/>
      <c r="V24" s="1240"/>
      <c r="W24" s="1240"/>
      <c r="X24" s="1240"/>
      <c r="Y24" s="1240"/>
      <c r="Z24" s="1240"/>
      <c r="AA24" s="1240"/>
      <c r="AB24" s="1240"/>
      <c r="AC24" s="1240"/>
    </row>
    <row r="25" spans="1:32" s="61" customFormat="1" ht="13.9" x14ac:dyDescent="0.4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184" t="s">
        <v>353</v>
      </c>
      <c r="P25" s="1184"/>
      <c r="Q25" s="1184"/>
      <c r="R25" s="1184"/>
      <c r="S25" s="1184"/>
      <c r="T25" s="1184"/>
      <c r="U25" s="1184"/>
      <c r="V25" s="1184"/>
      <c r="W25" s="1184"/>
      <c r="X25" s="1184"/>
      <c r="Y25" s="1184"/>
      <c r="Z25" s="1184"/>
      <c r="AA25" s="1184"/>
      <c r="AB25" s="1184"/>
      <c r="AC25" s="1184"/>
    </row>
    <row r="26" spans="1:32" s="61" customFormat="1" ht="13.9" x14ac:dyDescent="0.4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230"/>
      <c r="S26" s="230"/>
      <c r="T26" s="230"/>
      <c r="U26" s="230"/>
      <c r="V26" s="230"/>
      <c r="W26" s="3" t="s">
        <v>2</v>
      </c>
      <c r="X26" s="3"/>
      <c r="Y26" s="3"/>
      <c r="Z26" s="230"/>
      <c r="AA26" s="230"/>
      <c r="AB26" s="230"/>
      <c r="AC26" s="101"/>
    </row>
    <row r="27" spans="1:32" s="61" customFormat="1" ht="13.9" x14ac:dyDescent="0.4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2"/>
      <c r="S27" s="2"/>
      <c r="T27" s="1220" t="s">
        <v>5</v>
      </c>
      <c r="U27" s="1220"/>
      <c r="V27" s="1220"/>
      <c r="W27" s="1220"/>
      <c r="X27" s="1220"/>
      <c r="Y27" s="1220"/>
      <c r="Z27" s="1220"/>
      <c r="AA27" s="2"/>
      <c r="AB27" s="2"/>
      <c r="AC27" s="101"/>
    </row>
    <row r="28" spans="1:32" s="61" customFormat="1" ht="9" customHeight="1" x14ac:dyDescent="0.4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01"/>
    </row>
    <row r="29" spans="1:32" s="61" customFormat="1" ht="13.9" x14ac:dyDescent="0.4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95" t="s">
        <v>56</v>
      </c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101"/>
    </row>
    <row r="30" spans="1:32" s="61" customFormat="1" ht="13.9" x14ac:dyDescent="0.4">
      <c r="A30" s="101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65"/>
      <c r="S30" s="65"/>
      <c r="T30" s="65"/>
      <c r="U30" s="65"/>
      <c r="V30" s="1241" t="s">
        <v>2</v>
      </c>
      <c r="W30" s="1241"/>
      <c r="X30" s="1241"/>
      <c r="Y30" s="1241"/>
      <c r="Z30" s="65"/>
      <c r="AA30" s="65"/>
      <c r="AB30" s="65"/>
      <c r="AC30" s="101"/>
    </row>
    <row r="31" spans="1:32" s="61" customFormat="1" ht="14.25" thickBot="1" x14ac:dyDescent="0.45">
      <c r="R31" s="208"/>
      <c r="S31" s="211"/>
      <c r="T31" s="211"/>
      <c r="U31" s="1220" t="s">
        <v>64</v>
      </c>
      <c r="V31" s="1220"/>
      <c r="W31" s="1220"/>
      <c r="X31" s="1220"/>
      <c r="Y31" s="1220"/>
      <c r="Z31" s="1220"/>
      <c r="AA31" s="3"/>
      <c r="AB31" s="208"/>
    </row>
    <row r="32" spans="1:32" ht="14.25" customHeight="1" x14ac:dyDescent="0.45">
      <c r="A32" s="1188" t="s">
        <v>9</v>
      </c>
      <c r="B32" s="1190" t="s">
        <v>10</v>
      </c>
      <c r="C32" s="1190" t="s">
        <v>11</v>
      </c>
      <c r="D32" s="1192" t="s">
        <v>12</v>
      </c>
      <c r="E32" s="1194" t="s">
        <v>8</v>
      </c>
      <c r="F32" s="1196" t="s">
        <v>0</v>
      </c>
      <c r="G32" s="1198" t="s">
        <v>3</v>
      </c>
      <c r="H32" s="1200" t="s">
        <v>13</v>
      </c>
      <c r="I32" s="1196" t="s">
        <v>1</v>
      </c>
      <c r="J32" s="1202" t="s">
        <v>14</v>
      </c>
      <c r="K32" s="1204" t="s">
        <v>15</v>
      </c>
      <c r="L32" s="1205"/>
      <c r="M32" s="1205"/>
      <c r="N32" s="1205"/>
      <c r="O32" s="1205"/>
      <c r="P32" s="1205"/>
      <c r="Q32" s="1205"/>
      <c r="R32" s="1205"/>
      <c r="S32" s="1205"/>
      <c r="T32" s="1205"/>
      <c r="U32" s="1205"/>
      <c r="V32" s="1205"/>
      <c r="W32" s="1205"/>
      <c r="X32" s="1205"/>
      <c r="Y32" s="1205"/>
      <c r="Z32" s="1205"/>
      <c r="AA32" s="1205"/>
      <c r="AB32" s="1205"/>
      <c r="AC32" s="1218" t="s">
        <v>16</v>
      </c>
      <c r="AD32" s="9"/>
      <c r="AE32" s="9"/>
      <c r="AF32" s="9"/>
    </row>
    <row r="33" spans="1:33" s="12" customFormat="1" ht="116.25" customHeight="1" thickBot="1" x14ac:dyDescent="0.35">
      <c r="A33" s="1189"/>
      <c r="B33" s="1191"/>
      <c r="C33" s="1191"/>
      <c r="D33" s="1193"/>
      <c r="E33" s="1195"/>
      <c r="F33" s="1197"/>
      <c r="G33" s="1199"/>
      <c r="H33" s="1201"/>
      <c r="I33" s="1197"/>
      <c r="J33" s="1203"/>
      <c r="K33" s="161" t="s">
        <v>17</v>
      </c>
      <c r="L33" s="160" t="s">
        <v>18</v>
      </c>
      <c r="M33" s="160" t="s">
        <v>19</v>
      </c>
      <c r="N33" s="160" t="s">
        <v>20</v>
      </c>
      <c r="O33" s="160" t="s">
        <v>21</v>
      </c>
      <c r="P33" s="160" t="s">
        <v>22</v>
      </c>
      <c r="Q33" s="160" t="s">
        <v>110</v>
      </c>
      <c r="R33" s="160" t="s">
        <v>63</v>
      </c>
      <c r="S33" s="160" t="s">
        <v>23</v>
      </c>
      <c r="T33" s="160" t="s">
        <v>24</v>
      </c>
      <c r="U33" s="160" t="s">
        <v>25</v>
      </c>
      <c r="V33" s="160" t="s">
        <v>26</v>
      </c>
      <c r="W33" s="160" t="s">
        <v>27</v>
      </c>
      <c r="X33" s="160" t="s">
        <v>28</v>
      </c>
      <c r="Y33" s="160" t="s">
        <v>29</v>
      </c>
      <c r="Z33" s="160" t="s">
        <v>30</v>
      </c>
      <c r="AA33" s="160" t="s">
        <v>31</v>
      </c>
      <c r="AB33" s="160" t="s">
        <v>32</v>
      </c>
      <c r="AC33" s="1219"/>
    </row>
    <row r="34" spans="1:33" s="14" customFormat="1" ht="13.5" customHeight="1" x14ac:dyDescent="0.35">
      <c r="A34" s="1242" t="s">
        <v>4</v>
      </c>
      <c r="B34" s="1239"/>
      <c r="C34" s="1239"/>
      <c r="D34" s="1239"/>
      <c r="E34" s="1239"/>
      <c r="F34" s="1239"/>
      <c r="G34" s="1239"/>
      <c r="H34" s="1239"/>
      <c r="I34" s="1239"/>
      <c r="J34" s="1239"/>
      <c r="K34" s="1239"/>
      <c r="L34" s="1239"/>
      <c r="M34" s="1239"/>
      <c r="N34" s="1239"/>
      <c r="O34" s="1239"/>
      <c r="P34" s="1239"/>
      <c r="Q34" s="1239"/>
      <c r="R34" s="1239"/>
      <c r="S34" s="1239"/>
      <c r="T34" s="1239"/>
      <c r="U34" s="1239"/>
      <c r="V34" s="1239"/>
      <c r="W34" s="1239"/>
      <c r="X34" s="1239"/>
      <c r="Y34" s="1239"/>
      <c r="Z34" s="1239"/>
      <c r="AA34" s="1239"/>
      <c r="AB34" s="1239"/>
      <c r="AC34" s="1243"/>
    </row>
    <row r="35" spans="1:33" s="14" customFormat="1" ht="34.5" customHeight="1" x14ac:dyDescent="0.4">
      <c r="A35" s="1225">
        <v>10</v>
      </c>
      <c r="B35" s="1255" t="s">
        <v>208</v>
      </c>
      <c r="C35" s="1371" t="s">
        <v>214</v>
      </c>
      <c r="D35" s="1374">
        <v>1</v>
      </c>
      <c r="E35" s="406" t="s">
        <v>177</v>
      </c>
      <c r="F35" s="796" t="s">
        <v>94</v>
      </c>
      <c r="G35" s="796" t="s">
        <v>109</v>
      </c>
      <c r="H35" s="796" t="s">
        <v>141</v>
      </c>
      <c r="I35" s="796">
        <v>3</v>
      </c>
      <c r="J35" s="443">
        <v>45</v>
      </c>
      <c r="K35" s="512">
        <v>28</v>
      </c>
      <c r="L35" s="512"/>
      <c r="M35" s="512">
        <v>42</v>
      </c>
      <c r="N35" s="512">
        <v>11</v>
      </c>
      <c r="O35" s="512">
        <v>2</v>
      </c>
      <c r="P35" s="512"/>
      <c r="Q35" s="512"/>
      <c r="R35" s="512"/>
      <c r="S35" s="512"/>
      <c r="T35" s="512"/>
      <c r="U35" s="512">
        <v>3</v>
      </c>
      <c r="V35" s="504"/>
      <c r="W35" s="504"/>
      <c r="X35" s="504"/>
      <c r="Y35" s="385"/>
      <c r="Z35" s="74"/>
      <c r="AA35" s="74"/>
      <c r="AB35" s="74"/>
      <c r="AC35" s="335">
        <f t="shared" ref="AC35:AC40" si="3">SUM(K35:AB35)</f>
        <v>86</v>
      </c>
      <c r="AG35" s="156"/>
    </row>
    <row r="36" spans="1:33" s="14" customFormat="1" ht="34.5" customHeight="1" x14ac:dyDescent="0.4">
      <c r="A36" s="1210"/>
      <c r="B36" s="1256"/>
      <c r="C36" s="1372"/>
      <c r="D36" s="1367"/>
      <c r="E36" s="406" t="s">
        <v>299</v>
      </c>
      <c r="F36" s="796"/>
      <c r="G36" s="796"/>
      <c r="H36" s="796"/>
      <c r="I36" s="796"/>
      <c r="J36" s="443">
        <v>83</v>
      </c>
      <c r="K36" s="512">
        <v>28</v>
      </c>
      <c r="L36" s="512">
        <v>84</v>
      </c>
      <c r="M36" s="512"/>
      <c r="N36" s="512"/>
      <c r="O36" s="512"/>
      <c r="P36" s="512"/>
      <c r="Q36" s="512"/>
      <c r="R36" s="512"/>
      <c r="S36" s="512"/>
      <c r="T36" s="512"/>
      <c r="U36" s="512">
        <v>8</v>
      </c>
      <c r="V36" s="504"/>
      <c r="W36" s="504"/>
      <c r="X36" s="504"/>
      <c r="Y36" s="385"/>
      <c r="Z36" s="157"/>
      <c r="AA36" s="157"/>
      <c r="AB36" s="159"/>
      <c r="AC36" s="335">
        <f t="shared" si="3"/>
        <v>120</v>
      </c>
      <c r="AG36" s="156"/>
    </row>
    <row r="37" spans="1:33" s="14" customFormat="1" ht="24" customHeight="1" x14ac:dyDescent="0.4">
      <c r="A37" s="1210"/>
      <c r="B37" s="1256"/>
      <c r="C37" s="1372"/>
      <c r="D37" s="1367"/>
      <c r="E37" s="406" t="s">
        <v>249</v>
      </c>
      <c r="F37" s="796" t="s">
        <v>94</v>
      </c>
      <c r="G37" s="796" t="s">
        <v>108</v>
      </c>
      <c r="H37" s="796" t="s">
        <v>223</v>
      </c>
      <c r="I37" s="796">
        <v>1</v>
      </c>
      <c r="J37" s="443">
        <v>15</v>
      </c>
      <c r="K37" s="512"/>
      <c r="L37" s="512"/>
      <c r="M37" s="512">
        <v>16</v>
      </c>
      <c r="N37" s="512">
        <v>4</v>
      </c>
      <c r="O37" s="512">
        <v>2</v>
      </c>
      <c r="P37" s="512"/>
      <c r="Q37" s="512"/>
      <c r="R37" s="512"/>
      <c r="S37" s="512"/>
      <c r="T37" s="512"/>
      <c r="U37" s="512">
        <v>2</v>
      </c>
      <c r="V37" s="504"/>
      <c r="W37" s="504"/>
      <c r="X37" s="504"/>
      <c r="Y37" s="385"/>
      <c r="Z37" s="157"/>
      <c r="AA37" s="157"/>
      <c r="AB37" s="159"/>
      <c r="AC37" s="335">
        <f t="shared" si="3"/>
        <v>24</v>
      </c>
      <c r="AG37" s="156"/>
    </row>
    <row r="38" spans="1:33" s="14" customFormat="1" ht="24" customHeight="1" x14ac:dyDescent="0.4">
      <c r="A38" s="1210"/>
      <c r="B38" s="1256"/>
      <c r="C38" s="1372"/>
      <c r="D38" s="1367"/>
      <c r="E38" s="406" t="s">
        <v>249</v>
      </c>
      <c r="F38" s="796" t="s">
        <v>94</v>
      </c>
      <c r="G38" s="796" t="s">
        <v>109</v>
      </c>
      <c r="H38" s="796" t="s">
        <v>219</v>
      </c>
      <c r="I38" s="796">
        <v>1</v>
      </c>
      <c r="J38" s="443">
        <v>44</v>
      </c>
      <c r="K38" s="512"/>
      <c r="L38" s="512"/>
      <c r="M38" s="512"/>
      <c r="N38" s="512"/>
      <c r="O38" s="512"/>
      <c r="P38" s="512"/>
      <c r="Q38" s="512"/>
      <c r="R38" s="512"/>
      <c r="S38" s="512"/>
      <c r="T38" s="512"/>
      <c r="U38" s="512">
        <v>5</v>
      </c>
      <c r="V38" s="504"/>
      <c r="W38" s="504"/>
      <c r="X38" s="504"/>
      <c r="Y38" s="385"/>
      <c r="Z38" s="157"/>
      <c r="AA38" s="157"/>
      <c r="AB38" s="159"/>
      <c r="AC38" s="335">
        <f t="shared" si="3"/>
        <v>5</v>
      </c>
      <c r="AG38" s="156"/>
    </row>
    <row r="39" spans="1:33" s="14" customFormat="1" ht="19.5" customHeight="1" x14ac:dyDescent="0.4">
      <c r="A39" s="1210"/>
      <c r="B39" s="1256"/>
      <c r="C39" s="1372"/>
      <c r="D39" s="1367"/>
      <c r="E39" s="549" t="s">
        <v>251</v>
      </c>
      <c r="F39" s="796" t="s">
        <v>94</v>
      </c>
      <c r="G39" s="796" t="s">
        <v>109</v>
      </c>
      <c r="H39" s="423" t="s">
        <v>134</v>
      </c>
      <c r="I39" s="796">
        <v>2</v>
      </c>
      <c r="J39" s="443">
        <v>38</v>
      </c>
      <c r="K39" s="512"/>
      <c r="L39" s="512"/>
      <c r="M39" s="512"/>
      <c r="N39" s="512"/>
      <c r="O39" s="512"/>
      <c r="P39" s="512"/>
      <c r="Q39" s="512"/>
      <c r="R39" s="512"/>
      <c r="S39" s="512"/>
      <c r="T39" s="512">
        <v>160</v>
      </c>
      <c r="U39" s="512"/>
      <c r="V39" s="512"/>
      <c r="W39" s="504"/>
      <c r="X39" s="504"/>
      <c r="Y39" s="157"/>
      <c r="Z39" s="157"/>
      <c r="AA39" s="157"/>
      <c r="AB39" s="159"/>
      <c r="AC39" s="335">
        <f t="shared" si="3"/>
        <v>160</v>
      </c>
      <c r="AG39" s="156"/>
    </row>
    <row r="40" spans="1:33" s="14" customFormat="1" ht="17.25" customHeight="1" x14ac:dyDescent="0.4">
      <c r="A40" s="1210"/>
      <c r="B40" s="1256"/>
      <c r="C40" s="1372"/>
      <c r="D40" s="1367"/>
      <c r="E40" s="549"/>
      <c r="F40" s="796"/>
      <c r="G40" s="796"/>
      <c r="H40" s="423"/>
      <c r="I40" s="796"/>
      <c r="J40" s="443"/>
      <c r="K40" s="512"/>
      <c r="L40" s="512"/>
      <c r="M40" s="512"/>
      <c r="N40" s="512"/>
      <c r="O40" s="512"/>
      <c r="P40" s="512"/>
      <c r="Q40" s="512"/>
      <c r="R40" s="512"/>
      <c r="S40" s="512"/>
      <c r="T40" s="512"/>
      <c r="U40" s="512"/>
      <c r="V40" s="512"/>
      <c r="W40" s="504"/>
      <c r="X40" s="504"/>
      <c r="Y40" s="157"/>
      <c r="Z40" s="157"/>
      <c r="AA40" s="157"/>
      <c r="AB40" s="159"/>
      <c r="AC40" s="335">
        <f t="shared" si="3"/>
        <v>0</v>
      </c>
      <c r="AG40" s="156"/>
    </row>
    <row r="41" spans="1:33" s="14" customFormat="1" ht="21.75" customHeight="1" thickBot="1" x14ac:dyDescent="0.4">
      <c r="A41" s="1210"/>
      <c r="B41" s="1256"/>
      <c r="C41" s="1372"/>
      <c r="D41" s="1367"/>
      <c r="E41" s="85" t="s">
        <v>41</v>
      </c>
      <c r="F41" s="86"/>
      <c r="G41" s="86"/>
      <c r="H41" s="86"/>
      <c r="I41" s="86"/>
      <c r="J41" s="87"/>
      <c r="K41" s="88">
        <f t="shared" ref="K41:AC41" si="4">SUM(K35:K40)</f>
        <v>56</v>
      </c>
      <c r="L41" s="88">
        <f t="shared" si="4"/>
        <v>84</v>
      </c>
      <c r="M41" s="88">
        <f t="shared" si="4"/>
        <v>58</v>
      </c>
      <c r="N41" s="88">
        <f t="shared" si="4"/>
        <v>15</v>
      </c>
      <c r="O41" s="88">
        <f t="shared" si="4"/>
        <v>4</v>
      </c>
      <c r="P41" s="88">
        <f t="shared" si="4"/>
        <v>0</v>
      </c>
      <c r="Q41" s="88">
        <f t="shared" si="4"/>
        <v>0</v>
      </c>
      <c r="R41" s="88">
        <f t="shared" si="4"/>
        <v>0</v>
      </c>
      <c r="S41" s="88">
        <f t="shared" si="4"/>
        <v>0</v>
      </c>
      <c r="T41" s="88">
        <f t="shared" si="4"/>
        <v>160</v>
      </c>
      <c r="U41" s="88">
        <f t="shared" si="4"/>
        <v>18</v>
      </c>
      <c r="V41" s="88">
        <f t="shared" si="4"/>
        <v>0</v>
      </c>
      <c r="W41" s="88">
        <f t="shared" si="4"/>
        <v>0</v>
      </c>
      <c r="X41" s="88">
        <f t="shared" si="4"/>
        <v>0</v>
      </c>
      <c r="Y41" s="88">
        <f t="shared" si="4"/>
        <v>0</v>
      </c>
      <c r="Z41" s="88">
        <f t="shared" si="4"/>
        <v>0</v>
      </c>
      <c r="AA41" s="88">
        <f t="shared" si="4"/>
        <v>0</v>
      </c>
      <c r="AB41" s="88">
        <f t="shared" si="4"/>
        <v>0</v>
      </c>
      <c r="AC41" s="88">
        <f t="shared" si="4"/>
        <v>395</v>
      </c>
    </row>
    <row r="42" spans="1:33" s="14" customFormat="1" ht="23.25" customHeight="1" x14ac:dyDescent="0.4">
      <c r="A42" s="1210"/>
      <c r="B42" s="1256"/>
      <c r="C42" s="1372"/>
      <c r="D42" s="1367"/>
      <c r="E42" s="873" t="s">
        <v>201</v>
      </c>
      <c r="F42" s="402" t="s">
        <v>155</v>
      </c>
      <c r="G42" s="402" t="s">
        <v>108</v>
      </c>
      <c r="H42" s="402" t="s">
        <v>137</v>
      </c>
      <c r="I42" s="402" t="s">
        <v>122</v>
      </c>
      <c r="J42" s="46">
        <v>1</v>
      </c>
      <c r="K42" s="342"/>
      <c r="L42" s="342"/>
      <c r="M42" s="342"/>
      <c r="N42" s="342"/>
      <c r="O42" s="342"/>
      <c r="P42" s="342"/>
      <c r="Q42" s="342">
        <v>10.5</v>
      </c>
      <c r="R42" s="342"/>
      <c r="S42" s="342"/>
      <c r="T42" s="342"/>
      <c r="U42" s="342"/>
      <c r="V42" s="342"/>
      <c r="W42" s="975"/>
      <c r="X42" s="975"/>
      <c r="Y42" s="975"/>
      <c r="Z42" s="975"/>
      <c r="AA42" s="385"/>
      <c r="AB42" s="427"/>
      <c r="AC42" s="439">
        <f>SUM(K42:AB42)</f>
        <v>10.5</v>
      </c>
    </row>
    <row r="43" spans="1:33" s="14" customFormat="1" ht="35.25" customHeight="1" thickBot="1" x14ac:dyDescent="0.45">
      <c r="A43" s="1210"/>
      <c r="B43" s="1256"/>
      <c r="C43" s="1372"/>
      <c r="D43" s="1367"/>
      <c r="E43" s="976" t="s">
        <v>327</v>
      </c>
      <c r="F43" s="511" t="s">
        <v>243</v>
      </c>
      <c r="G43" s="511" t="s">
        <v>247</v>
      </c>
      <c r="H43" s="511" t="s">
        <v>246</v>
      </c>
      <c r="I43" s="511" t="s">
        <v>180</v>
      </c>
      <c r="J43" s="977" t="s">
        <v>265</v>
      </c>
      <c r="K43" s="978"/>
      <c r="L43" s="978">
        <v>2</v>
      </c>
      <c r="M43" s="978"/>
      <c r="N43" s="978"/>
      <c r="O43" s="978"/>
      <c r="P43" s="978">
        <v>1</v>
      </c>
      <c r="Q43" s="978"/>
      <c r="R43" s="978"/>
      <c r="S43" s="978"/>
      <c r="T43" s="978"/>
      <c r="U43" s="978"/>
      <c r="V43" s="978"/>
      <c r="W43" s="979"/>
      <c r="X43" s="979"/>
      <c r="Y43" s="979"/>
      <c r="Z43" s="979"/>
      <c r="AA43" s="385"/>
      <c r="AB43" s="427"/>
      <c r="AC43" s="722">
        <f>SUM(K43:AB43)</f>
        <v>3</v>
      </c>
    </row>
    <row r="44" spans="1:33" s="14" customFormat="1" ht="16.5" customHeight="1" thickBot="1" x14ac:dyDescent="0.4">
      <c r="A44" s="1210"/>
      <c r="B44" s="1256"/>
      <c r="C44" s="1372"/>
      <c r="D44" s="1367"/>
      <c r="E44" s="718" t="s">
        <v>35</v>
      </c>
      <c r="F44" s="181"/>
      <c r="G44" s="181"/>
      <c r="H44" s="181"/>
      <c r="I44" s="181"/>
      <c r="J44" s="182"/>
      <c r="K44" s="194">
        <f>SUM(K42:K43)</f>
        <v>0</v>
      </c>
      <c r="L44" s="194">
        <f t="shared" ref="L44:AC44" si="5">SUM(L42:L43)</f>
        <v>2</v>
      </c>
      <c r="M44" s="194">
        <f t="shared" si="5"/>
        <v>0</v>
      </c>
      <c r="N44" s="194">
        <f t="shared" si="5"/>
        <v>0</v>
      </c>
      <c r="O44" s="194">
        <f t="shared" si="5"/>
        <v>0</v>
      </c>
      <c r="P44" s="194">
        <f t="shared" si="5"/>
        <v>1</v>
      </c>
      <c r="Q44" s="194">
        <f t="shared" si="5"/>
        <v>10.5</v>
      </c>
      <c r="R44" s="194">
        <f t="shared" si="5"/>
        <v>0</v>
      </c>
      <c r="S44" s="194">
        <f t="shared" si="5"/>
        <v>0</v>
      </c>
      <c r="T44" s="194">
        <f t="shared" si="5"/>
        <v>0</v>
      </c>
      <c r="U44" s="194">
        <f t="shared" si="5"/>
        <v>0</v>
      </c>
      <c r="V44" s="194">
        <f t="shared" si="5"/>
        <v>0</v>
      </c>
      <c r="W44" s="194">
        <f t="shared" si="5"/>
        <v>0</v>
      </c>
      <c r="X44" s="194">
        <f t="shared" si="5"/>
        <v>0</v>
      </c>
      <c r="Y44" s="194">
        <f t="shared" si="5"/>
        <v>0</v>
      </c>
      <c r="Z44" s="194">
        <f t="shared" si="5"/>
        <v>0</v>
      </c>
      <c r="AA44" s="233">
        <f t="shared" si="5"/>
        <v>0</v>
      </c>
      <c r="AB44" s="107">
        <f t="shared" si="5"/>
        <v>0</v>
      </c>
      <c r="AC44" s="107">
        <f t="shared" si="5"/>
        <v>13.5</v>
      </c>
    </row>
    <row r="45" spans="1:33" s="14" customFormat="1" ht="13.5" customHeight="1" x14ac:dyDescent="0.35">
      <c r="A45" s="1210"/>
      <c r="B45" s="1256"/>
      <c r="C45" s="1372"/>
      <c r="D45" s="1367"/>
      <c r="E45" s="17"/>
      <c r="F45" s="47"/>
      <c r="G45" s="47"/>
      <c r="H45" s="47"/>
      <c r="I45" s="47"/>
      <c r="J45" s="164"/>
      <c r="K45" s="165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365"/>
    </row>
    <row r="46" spans="1:33" s="14" customFormat="1" ht="13.5" customHeight="1" thickBot="1" x14ac:dyDescent="0.4">
      <c r="A46" s="1210"/>
      <c r="B46" s="1256"/>
      <c r="C46" s="1372"/>
      <c r="D46" s="1367"/>
      <c r="E46" s="166" t="s">
        <v>36</v>
      </c>
      <c r="F46" s="146"/>
      <c r="G46" s="146"/>
      <c r="H46" s="146"/>
      <c r="I46" s="146"/>
      <c r="J46" s="167"/>
      <c r="K46" s="311">
        <v>0</v>
      </c>
      <c r="L46" s="312">
        <v>0</v>
      </c>
      <c r="M46" s="312">
        <v>0</v>
      </c>
      <c r="N46" s="312">
        <v>0</v>
      </c>
      <c r="O46" s="312">
        <v>0</v>
      </c>
      <c r="P46" s="312">
        <v>0</v>
      </c>
      <c r="Q46" s="312">
        <v>0</v>
      </c>
      <c r="R46" s="312">
        <v>0</v>
      </c>
      <c r="S46" s="312">
        <v>0</v>
      </c>
      <c r="T46" s="312">
        <v>0</v>
      </c>
      <c r="U46" s="312">
        <v>0</v>
      </c>
      <c r="V46" s="312">
        <v>0</v>
      </c>
      <c r="W46" s="312">
        <v>0</v>
      </c>
      <c r="X46" s="312">
        <v>0</v>
      </c>
      <c r="Y46" s="312">
        <v>0</v>
      </c>
      <c r="Z46" s="312">
        <v>0</v>
      </c>
      <c r="AA46" s="312">
        <v>0</v>
      </c>
      <c r="AB46" s="313">
        <v>0</v>
      </c>
      <c r="AC46" s="168">
        <v>0</v>
      </c>
    </row>
    <row r="47" spans="1:33" s="14" customFormat="1" ht="13.5" customHeight="1" x14ac:dyDescent="0.35">
      <c r="A47" s="1210"/>
      <c r="B47" s="1256"/>
      <c r="C47" s="1372"/>
      <c r="D47" s="1367"/>
      <c r="E47" s="222" t="s">
        <v>34</v>
      </c>
      <c r="F47" s="45"/>
      <c r="G47" s="45" t="s">
        <v>37</v>
      </c>
      <c r="H47" s="45"/>
      <c r="I47" s="45"/>
      <c r="J47" s="46"/>
      <c r="K47" s="303">
        <v>0</v>
      </c>
      <c r="L47" s="304">
        <v>0</v>
      </c>
      <c r="M47" s="304">
        <v>0</v>
      </c>
      <c r="N47" s="304">
        <v>0</v>
      </c>
      <c r="O47" s="304">
        <v>0</v>
      </c>
      <c r="P47" s="304">
        <v>0</v>
      </c>
      <c r="Q47" s="304">
        <v>0</v>
      </c>
      <c r="R47" s="304">
        <v>0</v>
      </c>
      <c r="S47" s="304">
        <v>0</v>
      </c>
      <c r="T47" s="304">
        <v>0</v>
      </c>
      <c r="U47" s="304">
        <v>0</v>
      </c>
      <c r="V47" s="304">
        <v>0</v>
      </c>
      <c r="W47" s="304">
        <v>0</v>
      </c>
      <c r="X47" s="304">
        <v>0</v>
      </c>
      <c r="Y47" s="304">
        <v>0</v>
      </c>
      <c r="Z47" s="304">
        <v>0</v>
      </c>
      <c r="AA47" s="304">
        <v>0</v>
      </c>
      <c r="AB47" s="305">
        <v>0</v>
      </c>
      <c r="AC47" s="171">
        <v>0</v>
      </c>
    </row>
    <row r="48" spans="1:33" s="14" customFormat="1" ht="13.5" customHeight="1" x14ac:dyDescent="0.35">
      <c r="A48" s="1210"/>
      <c r="B48" s="1256"/>
      <c r="C48" s="1372"/>
      <c r="D48" s="1367"/>
      <c r="E48" s="226" t="s">
        <v>38</v>
      </c>
      <c r="F48" s="144"/>
      <c r="G48" s="144"/>
      <c r="H48" s="144"/>
      <c r="I48" s="144"/>
      <c r="J48" s="175"/>
      <c r="K48" s="306">
        <v>0</v>
      </c>
      <c r="L48" s="307">
        <v>0</v>
      </c>
      <c r="M48" s="307">
        <v>0</v>
      </c>
      <c r="N48" s="307">
        <v>0</v>
      </c>
      <c r="O48" s="307">
        <v>0</v>
      </c>
      <c r="P48" s="307">
        <v>0</v>
      </c>
      <c r="Q48" s="307">
        <v>0</v>
      </c>
      <c r="R48" s="307">
        <v>0</v>
      </c>
      <c r="S48" s="307">
        <v>0</v>
      </c>
      <c r="T48" s="307">
        <v>0</v>
      </c>
      <c r="U48" s="307">
        <v>0</v>
      </c>
      <c r="V48" s="307">
        <v>0</v>
      </c>
      <c r="W48" s="307">
        <v>0</v>
      </c>
      <c r="X48" s="307">
        <v>0</v>
      </c>
      <c r="Y48" s="307">
        <v>0</v>
      </c>
      <c r="Z48" s="307">
        <v>0</v>
      </c>
      <c r="AA48" s="307">
        <v>0</v>
      </c>
      <c r="AB48" s="308">
        <v>0</v>
      </c>
      <c r="AC48" s="176">
        <v>0</v>
      </c>
    </row>
    <row r="49" spans="1:34" s="14" customFormat="1" ht="13.5" customHeight="1" x14ac:dyDescent="0.35">
      <c r="A49" s="1210"/>
      <c r="B49" s="1256"/>
      <c r="C49" s="1372"/>
      <c r="D49" s="1367"/>
      <c r="E49" s="226" t="s">
        <v>42</v>
      </c>
      <c r="F49" s="144"/>
      <c r="G49" s="144"/>
      <c r="H49" s="144"/>
      <c r="I49" s="144"/>
      <c r="J49" s="175"/>
      <c r="K49" s="306">
        <v>0</v>
      </c>
      <c r="L49" s="307">
        <v>0</v>
      </c>
      <c r="M49" s="307">
        <v>0</v>
      </c>
      <c r="N49" s="307">
        <v>0</v>
      </c>
      <c r="O49" s="307">
        <v>0</v>
      </c>
      <c r="P49" s="307">
        <v>0</v>
      </c>
      <c r="Q49" s="307">
        <v>0</v>
      </c>
      <c r="R49" s="307">
        <v>0</v>
      </c>
      <c r="S49" s="307">
        <v>0</v>
      </c>
      <c r="T49" s="307">
        <v>0</v>
      </c>
      <c r="U49" s="307">
        <v>0</v>
      </c>
      <c r="V49" s="307">
        <v>0</v>
      </c>
      <c r="W49" s="307">
        <v>0</v>
      </c>
      <c r="X49" s="307">
        <v>0</v>
      </c>
      <c r="Y49" s="307">
        <v>0</v>
      </c>
      <c r="Z49" s="307">
        <v>0</v>
      </c>
      <c r="AA49" s="307">
        <v>0</v>
      </c>
      <c r="AB49" s="308">
        <v>0</v>
      </c>
      <c r="AC49" s="176">
        <v>0</v>
      </c>
    </row>
    <row r="50" spans="1:34" s="14" customFormat="1" ht="13.5" customHeight="1" thickBot="1" x14ac:dyDescent="0.4">
      <c r="A50" s="1210"/>
      <c r="B50" s="1256"/>
      <c r="C50" s="1372"/>
      <c r="D50" s="1367"/>
      <c r="E50" s="97" t="s">
        <v>39</v>
      </c>
      <c r="F50" s="98"/>
      <c r="G50" s="98"/>
      <c r="H50" s="98"/>
      <c r="I50" s="98"/>
      <c r="J50" s="99"/>
      <c r="K50" s="306">
        <v>0</v>
      </c>
      <c r="L50" s="307">
        <v>0</v>
      </c>
      <c r="M50" s="307">
        <v>0</v>
      </c>
      <c r="N50" s="307">
        <v>0</v>
      </c>
      <c r="O50" s="307">
        <v>0</v>
      </c>
      <c r="P50" s="307">
        <v>0</v>
      </c>
      <c r="Q50" s="307">
        <v>0</v>
      </c>
      <c r="R50" s="307">
        <v>0</v>
      </c>
      <c r="S50" s="307">
        <v>0</v>
      </c>
      <c r="T50" s="307">
        <v>0</v>
      </c>
      <c r="U50" s="307">
        <v>0</v>
      </c>
      <c r="V50" s="307">
        <v>0</v>
      </c>
      <c r="W50" s="307">
        <v>0</v>
      </c>
      <c r="X50" s="307">
        <v>0</v>
      </c>
      <c r="Y50" s="307">
        <v>0</v>
      </c>
      <c r="Z50" s="307">
        <v>0</v>
      </c>
      <c r="AA50" s="307">
        <v>0</v>
      </c>
      <c r="AB50" s="308">
        <v>0</v>
      </c>
      <c r="AC50" s="176">
        <v>0</v>
      </c>
    </row>
    <row r="51" spans="1:34" s="14" customFormat="1" ht="21" customHeight="1" thickBot="1" x14ac:dyDescent="0.4">
      <c r="A51" s="1210"/>
      <c r="B51" s="1256"/>
      <c r="C51" s="1372"/>
      <c r="D51" s="1367"/>
      <c r="E51" s="180" t="s">
        <v>43</v>
      </c>
      <c r="F51" s="181"/>
      <c r="G51" s="181"/>
      <c r="H51" s="181"/>
      <c r="I51" s="181"/>
      <c r="J51" s="182"/>
      <c r="K51" s="183">
        <f>K41+K44</f>
        <v>56</v>
      </c>
      <c r="L51" s="233">
        <f t="shared" ref="L51:AC51" si="6">L41+L44</f>
        <v>86</v>
      </c>
      <c r="M51" s="233">
        <f t="shared" si="6"/>
        <v>58</v>
      </c>
      <c r="N51" s="233">
        <f t="shared" si="6"/>
        <v>15</v>
      </c>
      <c r="O51" s="233">
        <f t="shared" si="6"/>
        <v>4</v>
      </c>
      <c r="P51" s="233">
        <f t="shared" si="6"/>
        <v>1</v>
      </c>
      <c r="Q51" s="233">
        <f t="shared" si="6"/>
        <v>10.5</v>
      </c>
      <c r="R51" s="233">
        <f t="shared" si="6"/>
        <v>0</v>
      </c>
      <c r="S51" s="233">
        <f t="shared" si="6"/>
        <v>0</v>
      </c>
      <c r="T51" s="233">
        <f t="shared" si="6"/>
        <v>160</v>
      </c>
      <c r="U51" s="233">
        <f t="shared" si="6"/>
        <v>18</v>
      </c>
      <c r="V51" s="233">
        <f t="shared" si="6"/>
        <v>0</v>
      </c>
      <c r="W51" s="233">
        <f t="shared" si="6"/>
        <v>0</v>
      </c>
      <c r="X51" s="233">
        <f t="shared" si="6"/>
        <v>0</v>
      </c>
      <c r="Y51" s="233">
        <f t="shared" si="6"/>
        <v>0</v>
      </c>
      <c r="Z51" s="233">
        <f t="shared" si="6"/>
        <v>0</v>
      </c>
      <c r="AA51" s="233">
        <f t="shared" si="6"/>
        <v>0</v>
      </c>
      <c r="AB51" s="234">
        <f t="shared" si="6"/>
        <v>0</v>
      </c>
      <c r="AC51" s="183">
        <f t="shared" si="6"/>
        <v>408.5</v>
      </c>
    </row>
    <row r="52" spans="1:34" s="14" customFormat="1" ht="13.5" customHeight="1" thickBot="1" x14ac:dyDescent="0.4">
      <c r="A52" s="1210"/>
      <c r="B52" s="1256"/>
      <c r="C52" s="1372"/>
      <c r="D52" s="1367"/>
      <c r="E52" s="184"/>
      <c r="F52" s="185"/>
      <c r="G52" s="185"/>
      <c r="H52" s="185"/>
      <c r="I52" s="185"/>
      <c r="J52" s="186"/>
      <c r="K52" s="187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279"/>
    </row>
    <row r="53" spans="1:34" s="14" customFormat="1" ht="19.5" customHeight="1" thickBot="1" x14ac:dyDescent="0.4">
      <c r="A53" s="1211"/>
      <c r="B53" s="1257"/>
      <c r="C53" s="1373"/>
      <c r="D53" s="1368"/>
      <c r="E53" s="190" t="s">
        <v>44</v>
      </c>
      <c r="F53" s="191"/>
      <c r="G53" s="191"/>
      <c r="H53" s="191"/>
      <c r="I53" s="192"/>
      <c r="J53" s="193"/>
      <c r="K53" s="194">
        <f t="shared" ref="K53:AC53" si="7">K22+K51</f>
        <v>130</v>
      </c>
      <c r="L53" s="194">
        <f t="shared" si="7"/>
        <v>126</v>
      </c>
      <c r="M53" s="194">
        <f t="shared" si="7"/>
        <v>118</v>
      </c>
      <c r="N53" s="194">
        <f t="shared" si="7"/>
        <v>19</v>
      </c>
      <c r="O53" s="194">
        <f t="shared" si="7"/>
        <v>6</v>
      </c>
      <c r="P53" s="194">
        <f t="shared" si="7"/>
        <v>1.5</v>
      </c>
      <c r="Q53" s="194">
        <f t="shared" si="7"/>
        <v>10.5</v>
      </c>
      <c r="R53" s="194">
        <f t="shared" si="7"/>
        <v>0</v>
      </c>
      <c r="S53" s="194">
        <f t="shared" si="7"/>
        <v>0</v>
      </c>
      <c r="T53" s="194">
        <f t="shared" si="7"/>
        <v>160</v>
      </c>
      <c r="U53" s="194">
        <f t="shared" si="7"/>
        <v>25</v>
      </c>
      <c r="V53" s="194">
        <f t="shared" si="7"/>
        <v>0</v>
      </c>
      <c r="W53" s="194">
        <f t="shared" si="7"/>
        <v>0</v>
      </c>
      <c r="X53" s="194">
        <f t="shared" si="7"/>
        <v>0</v>
      </c>
      <c r="Y53" s="194">
        <f t="shared" si="7"/>
        <v>0</v>
      </c>
      <c r="Z53" s="194">
        <f t="shared" si="7"/>
        <v>0</v>
      </c>
      <c r="AA53" s="194">
        <f t="shared" si="7"/>
        <v>0</v>
      </c>
      <c r="AB53" s="252">
        <f t="shared" si="7"/>
        <v>0</v>
      </c>
      <c r="AC53" s="183">
        <f t="shared" si="7"/>
        <v>596</v>
      </c>
      <c r="AD53" s="156"/>
      <c r="AE53" s="156"/>
      <c r="AF53" s="156"/>
      <c r="AH53" s="156"/>
    </row>
    <row r="54" spans="1:34" s="61" customFormat="1" ht="13.9" x14ac:dyDescent="0.4">
      <c r="A54" s="1240" t="s">
        <v>329</v>
      </c>
      <c r="B54" s="1240"/>
      <c r="C54" s="1240"/>
      <c r="D54" s="1240"/>
      <c r="E54" s="1240"/>
      <c r="F54" s="1240"/>
      <c r="G54" s="1240"/>
      <c r="H54" s="1240"/>
      <c r="I54" s="1240"/>
      <c r="J54" s="1240"/>
      <c r="K54" s="1240"/>
      <c r="L54" s="1240"/>
      <c r="M54" s="1240"/>
      <c r="N54" s="1240"/>
      <c r="O54" s="1240"/>
      <c r="P54" s="1240"/>
      <c r="Q54" s="1240"/>
      <c r="R54" s="1240"/>
      <c r="S54" s="1240"/>
      <c r="T54" s="1240"/>
      <c r="U54" s="1240"/>
      <c r="V54" s="1240"/>
      <c r="W54" s="1240"/>
      <c r="X54" s="1240"/>
      <c r="Y54" s="1240"/>
      <c r="Z54" s="1240"/>
      <c r="AA54" s="1240"/>
      <c r="AB54" s="1240"/>
      <c r="AC54" s="1240"/>
    </row>
    <row r="55" spans="1:34" s="61" customFormat="1" ht="13.9" x14ac:dyDescent="0.4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221" t="s">
        <v>353</v>
      </c>
      <c r="R55" s="1221"/>
      <c r="S55" s="1221"/>
      <c r="T55" s="1221"/>
      <c r="U55" s="1221"/>
      <c r="V55" s="1221"/>
      <c r="W55" s="1221"/>
      <c r="X55" s="1221"/>
      <c r="Y55" s="1221"/>
      <c r="Z55" s="1221"/>
      <c r="AA55" s="1221"/>
      <c r="AB55" s="1221"/>
      <c r="AC55" s="1221"/>
    </row>
    <row r="56" spans="1:34" s="61" customFormat="1" ht="13.9" x14ac:dyDescent="0.4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2"/>
      <c r="S56" s="2"/>
      <c r="T56" s="1220" t="s">
        <v>5</v>
      </c>
      <c r="U56" s="1220"/>
      <c r="V56" s="1220"/>
      <c r="W56" s="1220"/>
      <c r="X56" s="1220"/>
      <c r="Y56" s="1220"/>
      <c r="Z56" s="1220"/>
      <c r="AA56" s="2"/>
      <c r="AB56" s="2"/>
      <c r="AC56" s="101"/>
    </row>
    <row r="57" spans="1:34" s="61" customFormat="1" ht="13.9" x14ac:dyDescent="0.4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95" t="s">
        <v>58</v>
      </c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</row>
    <row r="58" spans="1:34" s="61" customFormat="1" ht="13.9" x14ac:dyDescent="0.4">
      <c r="R58" s="208"/>
      <c r="S58" s="211"/>
      <c r="T58" s="61" t="s">
        <v>5</v>
      </c>
      <c r="AB58" s="208"/>
    </row>
    <row r="59" spans="1:34" x14ac:dyDescent="0.35">
      <c r="K59" s="151">
        <f t="shared" ref="K59:AC59" si="8">K13+K41</f>
        <v>120</v>
      </c>
      <c r="L59" s="151">
        <f t="shared" si="8"/>
        <v>120</v>
      </c>
      <c r="M59" s="151">
        <f t="shared" si="8"/>
        <v>118</v>
      </c>
      <c r="N59" s="151">
        <f t="shared" si="8"/>
        <v>19</v>
      </c>
      <c r="O59" s="151">
        <f t="shared" si="8"/>
        <v>6</v>
      </c>
      <c r="P59" s="151">
        <f t="shared" si="8"/>
        <v>0</v>
      </c>
      <c r="Q59" s="151">
        <f t="shared" si="8"/>
        <v>0</v>
      </c>
      <c r="R59" s="151">
        <f t="shared" si="8"/>
        <v>0</v>
      </c>
      <c r="S59" s="151">
        <f t="shared" si="8"/>
        <v>0</v>
      </c>
      <c r="T59" s="151">
        <f t="shared" si="8"/>
        <v>160</v>
      </c>
      <c r="U59" s="151">
        <f t="shared" si="8"/>
        <v>23</v>
      </c>
      <c r="V59" s="151">
        <f t="shared" si="8"/>
        <v>0</v>
      </c>
      <c r="W59" s="151">
        <f t="shared" si="8"/>
        <v>0</v>
      </c>
      <c r="X59" s="151">
        <f t="shared" si="8"/>
        <v>0</v>
      </c>
      <c r="Y59" s="151">
        <f t="shared" si="8"/>
        <v>0</v>
      </c>
      <c r="Z59" s="151">
        <f t="shared" si="8"/>
        <v>0</v>
      </c>
      <c r="AA59" s="151">
        <f t="shared" si="8"/>
        <v>0</v>
      </c>
      <c r="AB59" s="151">
        <f t="shared" si="8"/>
        <v>0</v>
      </c>
      <c r="AC59" s="151">
        <f t="shared" si="8"/>
        <v>566</v>
      </c>
    </row>
    <row r="60" spans="1:34" x14ac:dyDescent="0.35">
      <c r="K60" s="151">
        <f t="shared" ref="K60:AC60" si="9">K16+K44</f>
        <v>10</v>
      </c>
      <c r="L60" s="151">
        <f t="shared" si="9"/>
        <v>6</v>
      </c>
      <c r="M60" s="151">
        <f t="shared" si="9"/>
        <v>0</v>
      </c>
      <c r="N60" s="151">
        <f t="shared" si="9"/>
        <v>0</v>
      </c>
      <c r="O60" s="151">
        <f t="shared" si="9"/>
        <v>0</v>
      </c>
      <c r="P60" s="151">
        <f t="shared" si="9"/>
        <v>1.5</v>
      </c>
      <c r="Q60" s="151">
        <f t="shared" si="9"/>
        <v>10.5</v>
      </c>
      <c r="R60" s="151">
        <f t="shared" si="9"/>
        <v>0</v>
      </c>
      <c r="S60" s="151">
        <f t="shared" si="9"/>
        <v>0</v>
      </c>
      <c r="T60" s="151">
        <f t="shared" si="9"/>
        <v>0</v>
      </c>
      <c r="U60" s="151">
        <f t="shared" si="9"/>
        <v>2</v>
      </c>
      <c r="V60" s="151">
        <f t="shared" si="9"/>
        <v>0</v>
      </c>
      <c r="W60" s="151">
        <f t="shared" si="9"/>
        <v>0</v>
      </c>
      <c r="X60" s="151">
        <f t="shared" si="9"/>
        <v>0</v>
      </c>
      <c r="Y60" s="151">
        <f t="shared" si="9"/>
        <v>0</v>
      </c>
      <c r="Z60" s="151">
        <f t="shared" si="9"/>
        <v>0</v>
      </c>
      <c r="AA60" s="151">
        <f t="shared" si="9"/>
        <v>0</v>
      </c>
      <c r="AB60" s="151">
        <f t="shared" si="9"/>
        <v>0</v>
      </c>
      <c r="AC60" s="151">
        <f t="shared" si="9"/>
        <v>30</v>
      </c>
    </row>
  </sheetData>
  <mergeCells count="46">
    <mergeCell ref="A8:AC8"/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  <mergeCell ref="F32:F33"/>
    <mergeCell ref="A9:A22"/>
    <mergeCell ref="B9:B22"/>
    <mergeCell ref="C9:C22"/>
    <mergeCell ref="D9:D22"/>
    <mergeCell ref="A23:AC23"/>
    <mergeCell ref="A24:AC24"/>
    <mergeCell ref="A32:A33"/>
    <mergeCell ref="B32:B33"/>
    <mergeCell ref="C32:C33"/>
    <mergeCell ref="D32:D33"/>
    <mergeCell ref="E32:E33"/>
    <mergeCell ref="AC32:AC33"/>
    <mergeCell ref="O25:AC25"/>
    <mergeCell ref="T27:Z27"/>
    <mergeCell ref="V30:Y30"/>
    <mergeCell ref="U31:Z31"/>
    <mergeCell ref="G32:G33"/>
    <mergeCell ref="H32:H33"/>
    <mergeCell ref="I32:I33"/>
    <mergeCell ref="J32:J33"/>
    <mergeCell ref="K32:AB32"/>
    <mergeCell ref="Q55:AC55"/>
    <mergeCell ref="T56:Z56"/>
    <mergeCell ref="A34:AC34"/>
    <mergeCell ref="A35:A53"/>
    <mergeCell ref="B35:B53"/>
    <mergeCell ref="C35:C53"/>
    <mergeCell ref="D35:D53"/>
    <mergeCell ref="A54:AC54"/>
  </mergeCells>
  <pageMargins left="0.19685039370078741" right="0.19685039370078741" top="0.78740157480314965" bottom="0.39370078740157483" header="0.31496062992125984" footer="0.31496062992125984"/>
  <pageSetup paperSize="9" scale="75" orientation="landscape" r:id="rId1"/>
  <headerFooter alignWithMargins="0"/>
  <rowBreaks count="1" manualBreakCount="1">
    <brk id="31" max="28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8">
    <tabColor theme="0"/>
  </sheetPr>
  <dimension ref="A1:AJ53"/>
  <sheetViews>
    <sheetView view="pageBreakPreview" topLeftCell="A19" zoomScale="120" zoomScaleNormal="44" zoomScaleSheetLayoutView="120" workbookViewId="0">
      <selection activeCell="C7" sqref="C7:C28"/>
    </sheetView>
  </sheetViews>
  <sheetFormatPr defaultColWidth="9.1328125" defaultRowHeight="24.75" customHeight="1" x14ac:dyDescent="0.35"/>
  <cols>
    <col min="1" max="1" width="4.1328125" style="1" customWidth="1"/>
    <col min="2" max="2" width="12.73046875" style="1" customWidth="1"/>
    <col min="3" max="3" width="9.86328125" style="1" customWidth="1"/>
    <col min="4" max="4" width="4.86328125" style="1" customWidth="1"/>
    <col min="5" max="5" width="34.3984375" style="1" customWidth="1"/>
    <col min="6" max="6" width="4.265625" style="1" bestFit="1" customWidth="1"/>
    <col min="7" max="7" width="5.59765625" style="1" customWidth="1"/>
    <col min="8" max="8" width="6.3984375" style="1" customWidth="1"/>
    <col min="9" max="9" width="3.3984375" style="1" customWidth="1"/>
    <col min="10" max="10" width="4.265625" style="1" bestFit="1" customWidth="1"/>
    <col min="11" max="11" width="6.3984375" style="1" customWidth="1"/>
    <col min="12" max="12" width="6.265625" style="1" customWidth="1"/>
    <col min="13" max="13" width="5.59765625" style="1" customWidth="1"/>
    <col min="14" max="14" width="4.86328125" style="1" customWidth="1"/>
    <col min="15" max="15" width="5.3984375" style="1" customWidth="1"/>
    <col min="16" max="16" width="4" style="1" bestFit="1" customWidth="1"/>
    <col min="17" max="17" width="4.3984375" style="1" customWidth="1"/>
    <col min="18" max="18" width="7.73046875" style="1" customWidth="1"/>
    <col min="19" max="19" width="4.3984375" style="1" customWidth="1"/>
    <col min="20" max="20" width="3.59765625" style="1" customWidth="1"/>
    <col min="21" max="21" width="5" style="1" customWidth="1"/>
    <col min="22" max="22" width="3.86328125" style="1" customWidth="1"/>
    <col min="23" max="23" width="3" style="1" customWidth="1"/>
    <col min="24" max="24" width="4.265625" style="1" customWidth="1"/>
    <col min="25" max="25" width="3.265625" style="1" customWidth="1"/>
    <col min="26" max="26" width="5.73046875" style="1" customWidth="1"/>
    <col min="27" max="27" width="4.3984375" style="1" customWidth="1"/>
    <col min="28" max="28" width="5.3984375" style="1" customWidth="1"/>
    <col min="29" max="29" width="5.8632812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4.75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2" s="5" customFormat="1" ht="21.75" customHeight="1" x14ac:dyDescent="0.35">
      <c r="A2" s="1186" t="s">
        <v>79</v>
      </c>
      <c r="B2" s="1186"/>
      <c r="C2" s="1186"/>
      <c r="D2" s="1186"/>
      <c r="E2" s="1186"/>
      <c r="F2" s="1186"/>
      <c r="G2" s="1186"/>
      <c r="H2" s="1186"/>
      <c r="I2" s="1186"/>
      <c r="J2" s="1186"/>
      <c r="K2" s="1186"/>
      <c r="L2" s="1186"/>
      <c r="M2" s="1186"/>
      <c r="N2" s="1186"/>
      <c r="O2" s="1186"/>
      <c r="P2" s="1186"/>
      <c r="Q2" s="1186"/>
      <c r="R2" s="1186"/>
      <c r="S2" s="1186"/>
      <c r="T2" s="1186"/>
      <c r="U2" s="1186"/>
      <c r="V2" s="1186"/>
      <c r="W2" s="1186"/>
      <c r="X2" s="1186"/>
      <c r="Y2" s="1186"/>
      <c r="Z2" s="1186"/>
      <c r="AA2" s="1186"/>
      <c r="AB2" s="1186"/>
      <c r="AC2" s="1186"/>
    </row>
    <row r="3" spans="1:32" s="5" customFormat="1" ht="24.75" customHeight="1" thickBot="1" x14ac:dyDescent="0.4">
      <c r="A3" s="77"/>
      <c r="B3" s="77"/>
      <c r="C3" s="77"/>
      <c r="D3" s="77"/>
      <c r="E3" s="77"/>
      <c r="F3" s="77"/>
      <c r="G3" s="118" t="s">
        <v>296</v>
      </c>
      <c r="H3" s="118"/>
      <c r="I3" s="118"/>
      <c r="J3" s="118"/>
      <c r="K3" s="118"/>
      <c r="L3" s="118"/>
      <c r="M3" s="118"/>
      <c r="N3" s="118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32" ht="24.75" customHeight="1" x14ac:dyDescent="0.45">
      <c r="A4" s="1188" t="s">
        <v>9</v>
      </c>
      <c r="B4" s="1190" t="s">
        <v>10</v>
      </c>
      <c r="C4" s="1190" t="s">
        <v>11</v>
      </c>
      <c r="D4" s="1192" t="s">
        <v>12</v>
      </c>
      <c r="E4" s="1194" t="s">
        <v>8</v>
      </c>
      <c r="F4" s="1196" t="s">
        <v>0</v>
      </c>
      <c r="G4" s="1198" t="s">
        <v>3</v>
      </c>
      <c r="H4" s="1200" t="s">
        <v>13</v>
      </c>
      <c r="I4" s="1196" t="s">
        <v>1</v>
      </c>
      <c r="J4" s="1202" t="s">
        <v>14</v>
      </c>
      <c r="K4" s="1204" t="s">
        <v>15</v>
      </c>
      <c r="L4" s="1205"/>
      <c r="M4" s="1205"/>
      <c r="N4" s="1205"/>
      <c r="O4" s="1205"/>
      <c r="P4" s="1205"/>
      <c r="Q4" s="1205"/>
      <c r="R4" s="1205"/>
      <c r="S4" s="1205"/>
      <c r="T4" s="1205"/>
      <c r="U4" s="1205"/>
      <c r="V4" s="1205"/>
      <c r="W4" s="1205"/>
      <c r="X4" s="1205"/>
      <c r="Y4" s="1205"/>
      <c r="Z4" s="1205"/>
      <c r="AA4" s="1205"/>
      <c r="AB4" s="1205"/>
      <c r="AC4" s="1218" t="s">
        <v>16</v>
      </c>
      <c r="AD4" s="9"/>
      <c r="AE4" s="9"/>
      <c r="AF4" s="9"/>
    </row>
    <row r="5" spans="1:32" s="12" customFormat="1" ht="84" customHeight="1" thickBot="1" x14ac:dyDescent="0.35">
      <c r="A5" s="1189"/>
      <c r="B5" s="1191"/>
      <c r="C5" s="1191"/>
      <c r="D5" s="1193"/>
      <c r="E5" s="1195"/>
      <c r="F5" s="1197"/>
      <c r="G5" s="1199"/>
      <c r="H5" s="1201"/>
      <c r="I5" s="1197"/>
      <c r="J5" s="1203"/>
      <c r="K5" s="790" t="s">
        <v>17</v>
      </c>
      <c r="L5" s="791" t="s">
        <v>18</v>
      </c>
      <c r="M5" s="791" t="s">
        <v>19</v>
      </c>
      <c r="N5" s="791" t="s">
        <v>20</v>
      </c>
      <c r="O5" s="791" t="s">
        <v>21</v>
      </c>
      <c r="P5" s="791" t="s">
        <v>22</v>
      </c>
      <c r="Q5" s="791" t="s">
        <v>88</v>
      </c>
      <c r="R5" s="791" t="s">
        <v>63</v>
      </c>
      <c r="S5" s="791" t="s">
        <v>23</v>
      </c>
      <c r="T5" s="791" t="s">
        <v>24</v>
      </c>
      <c r="U5" s="791" t="s">
        <v>25</v>
      </c>
      <c r="V5" s="791" t="s">
        <v>26</v>
      </c>
      <c r="W5" s="791" t="s">
        <v>27</v>
      </c>
      <c r="X5" s="791" t="s">
        <v>28</v>
      </c>
      <c r="Y5" s="791" t="s">
        <v>29</v>
      </c>
      <c r="Z5" s="791" t="s">
        <v>30</v>
      </c>
      <c r="AA5" s="791" t="s">
        <v>31</v>
      </c>
      <c r="AB5" s="791" t="s">
        <v>32</v>
      </c>
      <c r="AC5" s="1219"/>
    </row>
    <row r="6" spans="1:32" s="14" customFormat="1" ht="15" customHeight="1" thickBot="1" x14ac:dyDescent="0.4">
      <c r="A6" s="1222" t="s">
        <v>33</v>
      </c>
      <c r="B6" s="1223"/>
      <c r="C6" s="1223"/>
      <c r="D6" s="1223"/>
      <c r="E6" s="1223"/>
      <c r="F6" s="1223"/>
      <c r="G6" s="1223"/>
      <c r="H6" s="1223"/>
      <c r="I6" s="1223"/>
      <c r="J6" s="1223"/>
      <c r="K6" s="1223"/>
      <c r="L6" s="1223"/>
      <c r="M6" s="1223"/>
      <c r="N6" s="1223"/>
      <c r="O6" s="1223"/>
      <c r="P6" s="1223"/>
      <c r="Q6" s="1223"/>
      <c r="R6" s="1223"/>
      <c r="S6" s="1223"/>
      <c r="T6" s="1223"/>
      <c r="U6" s="1223"/>
      <c r="V6" s="1223"/>
      <c r="W6" s="1223"/>
      <c r="X6" s="1223"/>
      <c r="Y6" s="1223"/>
      <c r="Z6" s="1223"/>
      <c r="AA6" s="1223"/>
      <c r="AB6" s="1223"/>
      <c r="AC6" s="1224"/>
    </row>
    <row r="7" spans="1:32" s="14" customFormat="1" ht="31.5" customHeight="1" x14ac:dyDescent="0.4">
      <c r="A7" s="1361">
        <v>9</v>
      </c>
      <c r="B7" s="1362" t="s">
        <v>52</v>
      </c>
      <c r="C7" s="1363" t="s">
        <v>318</v>
      </c>
      <c r="D7" s="1364">
        <v>0.5</v>
      </c>
      <c r="E7" s="849" t="s">
        <v>234</v>
      </c>
      <c r="F7" s="460" t="s">
        <v>94</v>
      </c>
      <c r="G7" s="460" t="s">
        <v>232</v>
      </c>
      <c r="H7" s="759" t="s">
        <v>119</v>
      </c>
      <c r="I7" s="460">
        <v>3</v>
      </c>
      <c r="J7" s="696">
        <v>6</v>
      </c>
      <c r="K7" s="697">
        <v>8</v>
      </c>
      <c r="L7" s="760">
        <v>8</v>
      </c>
      <c r="M7" s="697"/>
      <c r="N7" s="697">
        <v>1</v>
      </c>
      <c r="O7" s="697">
        <v>0.5</v>
      </c>
      <c r="P7" s="697"/>
      <c r="Q7" s="697"/>
      <c r="R7" s="697"/>
      <c r="S7" s="697"/>
      <c r="T7" s="697"/>
      <c r="U7" s="697">
        <v>1</v>
      </c>
      <c r="V7" s="697"/>
      <c r="W7" s="697"/>
      <c r="X7" s="761"/>
      <c r="Y7" s="460"/>
      <c r="Z7" s="460"/>
      <c r="AA7" s="460"/>
      <c r="AB7" s="463"/>
      <c r="AC7" s="447">
        <f t="shared" ref="AC7:AC17" si="0">SUM(K7:AB7)</f>
        <v>18.5</v>
      </c>
    </row>
    <row r="8" spans="1:32" s="14" customFormat="1" ht="27.75" customHeight="1" x14ac:dyDescent="0.4">
      <c r="A8" s="1252"/>
      <c r="B8" s="1256"/>
      <c r="C8" s="1259"/>
      <c r="D8" s="1263"/>
      <c r="E8" s="837" t="s">
        <v>234</v>
      </c>
      <c r="F8" s="444" t="s">
        <v>94</v>
      </c>
      <c r="G8" s="444" t="s">
        <v>96</v>
      </c>
      <c r="H8" s="768" t="s">
        <v>118</v>
      </c>
      <c r="I8" s="444">
        <v>4</v>
      </c>
      <c r="J8" s="571">
        <v>9</v>
      </c>
      <c r="K8" s="769">
        <v>8</v>
      </c>
      <c r="L8" s="769">
        <v>8</v>
      </c>
      <c r="M8" s="769"/>
      <c r="N8" s="769">
        <v>1</v>
      </c>
      <c r="O8" s="769">
        <v>1</v>
      </c>
      <c r="P8" s="769"/>
      <c r="Q8" s="770"/>
      <c r="R8" s="769"/>
      <c r="S8" s="769"/>
      <c r="T8" s="769"/>
      <c r="U8" s="769">
        <v>1</v>
      </c>
      <c r="V8" s="769"/>
      <c r="W8" s="764"/>
      <c r="X8" s="766"/>
      <c r="Y8" s="766"/>
      <c r="Z8" s="766"/>
      <c r="AA8" s="766"/>
      <c r="AB8" s="767"/>
      <c r="AC8" s="446">
        <f t="shared" si="0"/>
        <v>19</v>
      </c>
    </row>
    <row r="9" spans="1:32" s="14" customFormat="1" ht="18" customHeight="1" x14ac:dyDescent="0.4">
      <c r="A9" s="1252"/>
      <c r="B9" s="1256"/>
      <c r="C9" s="1259"/>
      <c r="D9" s="1263"/>
      <c r="E9" s="837" t="s">
        <v>103</v>
      </c>
      <c r="F9" s="444" t="s">
        <v>94</v>
      </c>
      <c r="G9" s="444" t="s">
        <v>96</v>
      </c>
      <c r="H9" s="768" t="s">
        <v>237</v>
      </c>
      <c r="I9" s="444" t="s">
        <v>125</v>
      </c>
      <c r="J9" s="571">
        <v>16</v>
      </c>
      <c r="K9" s="769">
        <v>24</v>
      </c>
      <c r="L9" s="769">
        <v>16</v>
      </c>
      <c r="M9" s="769"/>
      <c r="N9" s="769">
        <v>4</v>
      </c>
      <c r="O9" s="769">
        <v>2</v>
      </c>
      <c r="P9" s="769"/>
      <c r="Q9" s="770"/>
      <c r="R9" s="769"/>
      <c r="S9" s="769"/>
      <c r="T9" s="769"/>
      <c r="U9" s="769">
        <v>2</v>
      </c>
      <c r="V9" s="769"/>
      <c r="W9" s="764"/>
      <c r="X9" s="766"/>
      <c r="Y9" s="766"/>
      <c r="Z9" s="766"/>
      <c r="AA9" s="766"/>
      <c r="AB9" s="767"/>
      <c r="AC9" s="446">
        <f t="shared" si="0"/>
        <v>48</v>
      </c>
    </row>
    <row r="10" spans="1:32" s="14" customFormat="1" ht="18" customHeight="1" x14ac:dyDescent="0.4">
      <c r="A10" s="1252"/>
      <c r="B10" s="1256"/>
      <c r="C10" s="1259"/>
      <c r="D10" s="1263"/>
      <c r="E10" s="817" t="s">
        <v>97</v>
      </c>
      <c r="F10" s="444" t="s">
        <v>94</v>
      </c>
      <c r="G10" s="444" t="s">
        <v>109</v>
      </c>
      <c r="H10" s="762" t="s">
        <v>219</v>
      </c>
      <c r="I10" s="578">
        <v>1</v>
      </c>
      <c r="J10" s="763">
        <v>44</v>
      </c>
      <c r="K10" s="805"/>
      <c r="L10" s="805"/>
      <c r="M10" s="805"/>
      <c r="N10" s="805"/>
      <c r="O10" s="805"/>
      <c r="P10" s="805"/>
      <c r="Q10" s="806"/>
      <c r="R10" s="805"/>
      <c r="S10" s="805"/>
      <c r="T10" s="805"/>
      <c r="U10" s="805">
        <v>4</v>
      </c>
      <c r="V10" s="805"/>
      <c r="W10" s="764"/>
      <c r="X10" s="766"/>
      <c r="Y10" s="766"/>
      <c r="Z10" s="766"/>
      <c r="AA10" s="766"/>
      <c r="AB10" s="767"/>
      <c r="AC10" s="446">
        <f t="shared" si="0"/>
        <v>4</v>
      </c>
    </row>
    <row r="11" spans="1:32" s="14" customFormat="1" ht="18" customHeight="1" x14ac:dyDescent="0.4">
      <c r="A11" s="1252"/>
      <c r="B11" s="1256"/>
      <c r="C11" s="1259"/>
      <c r="D11" s="1263"/>
      <c r="E11" s="817" t="s">
        <v>97</v>
      </c>
      <c r="F11" s="444" t="s">
        <v>94</v>
      </c>
      <c r="G11" s="444" t="s">
        <v>108</v>
      </c>
      <c r="H11" s="762" t="s">
        <v>223</v>
      </c>
      <c r="I11" s="578">
        <v>1</v>
      </c>
      <c r="J11" s="763">
        <v>15</v>
      </c>
      <c r="K11" s="805"/>
      <c r="L11" s="805"/>
      <c r="M11" s="805"/>
      <c r="N11" s="805"/>
      <c r="O11" s="805"/>
      <c r="P11" s="805"/>
      <c r="Q11" s="806"/>
      <c r="R11" s="805"/>
      <c r="S11" s="805"/>
      <c r="T11" s="805"/>
      <c r="U11" s="805">
        <v>1</v>
      </c>
      <c r="V11" s="805"/>
      <c r="W11" s="764"/>
      <c r="X11" s="766"/>
      <c r="Y11" s="766"/>
      <c r="Z11" s="766"/>
      <c r="AA11" s="766"/>
      <c r="AB11" s="767"/>
      <c r="AC11" s="446">
        <f t="shared" si="0"/>
        <v>1</v>
      </c>
    </row>
    <row r="12" spans="1:32" s="14" customFormat="1" ht="14.25" customHeight="1" x14ac:dyDescent="0.4">
      <c r="A12" s="1252"/>
      <c r="B12" s="1256"/>
      <c r="C12" s="1259"/>
      <c r="D12" s="1263"/>
      <c r="E12" s="817" t="s">
        <v>97</v>
      </c>
      <c r="F12" s="444" t="s">
        <v>94</v>
      </c>
      <c r="G12" s="444" t="s">
        <v>96</v>
      </c>
      <c r="H12" s="762" t="s">
        <v>222</v>
      </c>
      <c r="I12" s="578">
        <v>1</v>
      </c>
      <c r="J12" s="763">
        <v>10</v>
      </c>
      <c r="K12" s="765"/>
      <c r="L12" s="765"/>
      <c r="M12" s="765"/>
      <c r="N12" s="765"/>
      <c r="O12" s="765"/>
      <c r="P12" s="765"/>
      <c r="Q12" s="765"/>
      <c r="R12" s="765"/>
      <c r="S12" s="765"/>
      <c r="T12" s="765"/>
      <c r="U12" s="765">
        <v>1</v>
      </c>
      <c r="V12" s="765"/>
      <c r="W12" s="764"/>
      <c r="X12" s="766"/>
      <c r="Y12" s="766"/>
      <c r="Z12" s="766"/>
      <c r="AA12" s="766"/>
      <c r="AB12" s="767"/>
      <c r="AC12" s="446">
        <f t="shared" si="0"/>
        <v>1</v>
      </c>
    </row>
    <row r="13" spans="1:32" s="14" customFormat="1" ht="14.25" customHeight="1" x14ac:dyDescent="0.4">
      <c r="A13" s="1252"/>
      <c r="B13" s="1256"/>
      <c r="C13" s="1259"/>
      <c r="D13" s="1263"/>
      <c r="E13" s="817" t="s">
        <v>100</v>
      </c>
      <c r="F13" s="444" t="s">
        <v>94</v>
      </c>
      <c r="G13" s="444" t="s">
        <v>232</v>
      </c>
      <c r="H13" s="762" t="s">
        <v>119</v>
      </c>
      <c r="I13" s="578" t="s">
        <v>90</v>
      </c>
      <c r="J13" s="763">
        <v>6</v>
      </c>
      <c r="K13" s="765"/>
      <c r="L13" s="765"/>
      <c r="M13" s="765"/>
      <c r="N13" s="765"/>
      <c r="O13" s="765"/>
      <c r="P13" s="765"/>
      <c r="Q13" s="765"/>
      <c r="R13" s="765"/>
      <c r="S13" s="765"/>
      <c r="T13" s="765" t="s">
        <v>71</v>
      </c>
      <c r="U13" s="765">
        <v>1</v>
      </c>
      <c r="V13" s="765"/>
      <c r="W13" s="764"/>
      <c r="X13" s="766"/>
      <c r="Y13" s="766"/>
      <c r="Z13" s="766"/>
      <c r="AA13" s="766"/>
      <c r="AB13" s="767"/>
      <c r="AC13" s="446">
        <f t="shared" si="0"/>
        <v>1</v>
      </c>
    </row>
    <row r="14" spans="1:32" s="14" customFormat="1" ht="14.25" customHeight="1" x14ac:dyDescent="0.4">
      <c r="A14" s="1252"/>
      <c r="B14" s="1256"/>
      <c r="C14" s="1259"/>
      <c r="D14" s="1263"/>
      <c r="E14" s="817" t="s">
        <v>100</v>
      </c>
      <c r="F14" s="444" t="s">
        <v>94</v>
      </c>
      <c r="G14" s="444" t="s">
        <v>96</v>
      </c>
      <c r="H14" s="762" t="s">
        <v>118</v>
      </c>
      <c r="I14" s="578">
        <v>4</v>
      </c>
      <c r="J14" s="763">
        <v>9</v>
      </c>
      <c r="K14" s="765"/>
      <c r="L14" s="765"/>
      <c r="M14" s="765"/>
      <c r="N14" s="765"/>
      <c r="O14" s="765"/>
      <c r="P14" s="765"/>
      <c r="Q14" s="765"/>
      <c r="R14" s="765"/>
      <c r="S14" s="765"/>
      <c r="T14" s="765" t="s">
        <v>71</v>
      </c>
      <c r="U14" s="765">
        <v>1</v>
      </c>
      <c r="V14" s="765"/>
      <c r="W14" s="764"/>
      <c r="X14" s="766"/>
      <c r="Y14" s="766"/>
      <c r="Z14" s="766"/>
      <c r="AA14" s="766"/>
      <c r="AB14" s="767"/>
      <c r="AC14" s="446">
        <f t="shared" si="0"/>
        <v>1</v>
      </c>
    </row>
    <row r="15" spans="1:32" s="14" customFormat="1" ht="14.25" customHeight="1" x14ac:dyDescent="0.4">
      <c r="A15" s="1252"/>
      <c r="B15" s="1256"/>
      <c r="C15" s="1259"/>
      <c r="D15" s="1263"/>
      <c r="E15" s="817" t="s">
        <v>187</v>
      </c>
      <c r="F15" s="444" t="s">
        <v>94</v>
      </c>
      <c r="G15" s="444" t="s">
        <v>96</v>
      </c>
      <c r="H15" s="762" t="s">
        <v>237</v>
      </c>
      <c r="I15" s="578" t="s">
        <v>125</v>
      </c>
      <c r="J15" s="763">
        <v>16</v>
      </c>
      <c r="K15" s="765"/>
      <c r="L15" s="765"/>
      <c r="M15" s="765"/>
      <c r="N15" s="765"/>
      <c r="O15" s="765">
        <v>2</v>
      </c>
      <c r="P15" s="765"/>
      <c r="Q15" s="765"/>
      <c r="R15" s="765"/>
      <c r="S15" s="765"/>
      <c r="T15" s="765" t="s">
        <v>71</v>
      </c>
      <c r="U15" s="765">
        <v>2</v>
      </c>
      <c r="V15" s="765"/>
      <c r="W15" s="764"/>
      <c r="X15" s="766"/>
      <c r="Y15" s="766"/>
      <c r="Z15" s="766"/>
      <c r="AA15" s="766"/>
      <c r="AB15" s="767"/>
      <c r="AC15" s="446">
        <f t="shared" si="0"/>
        <v>4</v>
      </c>
    </row>
    <row r="16" spans="1:32" s="14" customFormat="1" ht="14.25" customHeight="1" x14ac:dyDescent="0.4">
      <c r="A16" s="1252"/>
      <c r="B16" s="1256"/>
      <c r="C16" s="1259"/>
      <c r="D16" s="1263"/>
      <c r="E16" s="817" t="s">
        <v>104</v>
      </c>
      <c r="F16" s="444" t="s">
        <v>94</v>
      </c>
      <c r="G16" s="444" t="s">
        <v>96</v>
      </c>
      <c r="H16" s="762" t="s">
        <v>237</v>
      </c>
      <c r="I16" s="578" t="s">
        <v>125</v>
      </c>
      <c r="J16" s="763">
        <v>16</v>
      </c>
      <c r="K16" s="765"/>
      <c r="L16" s="765"/>
      <c r="M16" s="765"/>
      <c r="N16" s="765"/>
      <c r="O16" s="765"/>
      <c r="P16" s="765"/>
      <c r="Q16" s="765"/>
      <c r="R16" s="765"/>
      <c r="S16" s="765"/>
      <c r="T16" s="765"/>
      <c r="U16" s="765">
        <v>2</v>
      </c>
      <c r="V16" s="765"/>
      <c r="W16" s="764"/>
      <c r="X16" s="766"/>
      <c r="Y16" s="766"/>
      <c r="Z16" s="766"/>
      <c r="AA16" s="766"/>
      <c r="AB16" s="767"/>
      <c r="AC16" s="446">
        <f t="shared" si="0"/>
        <v>2</v>
      </c>
    </row>
    <row r="17" spans="1:32" s="14" customFormat="1" ht="14.25" customHeight="1" x14ac:dyDescent="0.4">
      <c r="A17" s="1252"/>
      <c r="B17" s="1256"/>
      <c r="C17" s="1259"/>
      <c r="D17" s="1263"/>
      <c r="E17" s="817" t="s">
        <v>106</v>
      </c>
      <c r="F17" s="444" t="s">
        <v>94</v>
      </c>
      <c r="G17" s="444" t="s">
        <v>96</v>
      </c>
      <c r="H17" s="762" t="s">
        <v>237</v>
      </c>
      <c r="I17" s="578" t="s">
        <v>125</v>
      </c>
      <c r="J17" s="763">
        <v>16</v>
      </c>
      <c r="K17" s="765"/>
      <c r="L17" s="765"/>
      <c r="M17" s="765"/>
      <c r="N17" s="765"/>
      <c r="O17" s="765"/>
      <c r="P17" s="765"/>
      <c r="Q17" s="765"/>
      <c r="R17" s="765"/>
      <c r="S17" s="765"/>
      <c r="T17" s="765"/>
      <c r="U17" s="765">
        <v>1</v>
      </c>
      <c r="V17" s="765"/>
      <c r="W17" s="764"/>
      <c r="X17" s="766"/>
      <c r="Y17" s="766"/>
      <c r="Z17" s="766"/>
      <c r="AA17" s="766"/>
      <c r="AB17" s="767"/>
      <c r="AC17" s="446">
        <f t="shared" si="0"/>
        <v>1</v>
      </c>
    </row>
    <row r="18" spans="1:32" s="14" customFormat="1" ht="18" customHeight="1" x14ac:dyDescent="0.35">
      <c r="A18" s="1252"/>
      <c r="B18" s="1256"/>
      <c r="C18" s="1259"/>
      <c r="D18" s="1263"/>
      <c r="E18" s="931" t="s">
        <v>41</v>
      </c>
      <c r="F18" s="932"/>
      <c r="G18" s="933"/>
      <c r="H18" s="932"/>
      <c r="I18" s="932"/>
      <c r="J18" s="934"/>
      <c r="K18" s="935">
        <f>SUM(K7:K17)</f>
        <v>40</v>
      </c>
      <c r="L18" s="935">
        <f t="shared" ref="L18:AC18" si="1">SUM(L7:L17)</f>
        <v>32</v>
      </c>
      <c r="M18" s="935">
        <f t="shared" si="1"/>
        <v>0</v>
      </c>
      <c r="N18" s="935">
        <f t="shared" si="1"/>
        <v>6</v>
      </c>
      <c r="O18" s="935">
        <f t="shared" si="1"/>
        <v>5.5</v>
      </c>
      <c r="P18" s="935">
        <f t="shared" si="1"/>
        <v>0</v>
      </c>
      <c r="Q18" s="935">
        <f t="shared" si="1"/>
        <v>0</v>
      </c>
      <c r="R18" s="935">
        <f t="shared" si="1"/>
        <v>0</v>
      </c>
      <c r="S18" s="935">
        <f t="shared" si="1"/>
        <v>0</v>
      </c>
      <c r="T18" s="935">
        <f t="shared" si="1"/>
        <v>0</v>
      </c>
      <c r="U18" s="935">
        <f t="shared" si="1"/>
        <v>17</v>
      </c>
      <c r="V18" s="935">
        <f t="shared" si="1"/>
        <v>0</v>
      </c>
      <c r="W18" s="935">
        <f t="shared" si="1"/>
        <v>0</v>
      </c>
      <c r="X18" s="935">
        <f t="shared" si="1"/>
        <v>0</v>
      </c>
      <c r="Y18" s="935">
        <f t="shared" si="1"/>
        <v>0</v>
      </c>
      <c r="Z18" s="935">
        <f t="shared" si="1"/>
        <v>0</v>
      </c>
      <c r="AA18" s="935">
        <f t="shared" si="1"/>
        <v>0</v>
      </c>
      <c r="AB18" s="935">
        <f t="shared" si="1"/>
        <v>0</v>
      </c>
      <c r="AC18" s="935">
        <f t="shared" si="1"/>
        <v>100.5</v>
      </c>
    </row>
    <row r="19" spans="1:32" s="14" customFormat="1" ht="18" customHeight="1" x14ac:dyDescent="0.35">
      <c r="A19" s="1375"/>
      <c r="B19" s="1256"/>
      <c r="C19" s="1376"/>
      <c r="D19" s="1263"/>
      <c r="E19" s="952" t="s">
        <v>98</v>
      </c>
      <c r="F19" s="715" t="s">
        <v>243</v>
      </c>
      <c r="G19" s="929" t="s">
        <v>247</v>
      </c>
      <c r="H19" s="715" t="s">
        <v>246</v>
      </c>
      <c r="I19" s="715" t="s">
        <v>180</v>
      </c>
      <c r="J19" s="930" t="s">
        <v>265</v>
      </c>
      <c r="K19" s="949">
        <v>4</v>
      </c>
      <c r="L19" s="949">
        <v>2</v>
      </c>
      <c r="M19" s="949"/>
      <c r="N19" s="949"/>
      <c r="O19" s="949"/>
      <c r="P19" s="951">
        <v>0.5</v>
      </c>
      <c r="Q19" s="949"/>
      <c r="R19" s="949"/>
      <c r="S19" s="949"/>
      <c r="T19" s="949"/>
      <c r="U19" s="949">
        <v>1</v>
      </c>
      <c r="V19" s="949"/>
      <c r="W19" s="949"/>
      <c r="X19" s="949"/>
      <c r="Y19" s="949"/>
      <c r="Z19" s="949"/>
      <c r="AA19" s="949"/>
      <c r="AB19" s="950"/>
      <c r="AC19" s="936">
        <f>SUM(K19:AB19)</f>
        <v>7.5</v>
      </c>
    </row>
    <row r="20" spans="1:32" s="14" customFormat="1" ht="27" customHeight="1" x14ac:dyDescent="0.35">
      <c r="A20" s="1375"/>
      <c r="B20" s="1256"/>
      <c r="C20" s="1376"/>
      <c r="D20" s="1263"/>
      <c r="E20" s="952" t="s">
        <v>323</v>
      </c>
      <c r="F20" s="715" t="s">
        <v>243</v>
      </c>
      <c r="G20" s="929" t="s">
        <v>247</v>
      </c>
      <c r="H20" s="715" t="s">
        <v>246</v>
      </c>
      <c r="I20" s="715" t="s">
        <v>180</v>
      </c>
      <c r="J20" s="930" t="s">
        <v>265</v>
      </c>
      <c r="K20" s="949">
        <v>6</v>
      </c>
      <c r="L20" s="949">
        <v>4</v>
      </c>
      <c r="M20" s="949"/>
      <c r="N20" s="949"/>
      <c r="O20" s="949"/>
      <c r="P20" s="951">
        <v>1</v>
      </c>
      <c r="Q20" s="949"/>
      <c r="R20" s="949"/>
      <c r="S20" s="949"/>
      <c r="T20" s="949"/>
      <c r="U20" s="949">
        <v>1</v>
      </c>
      <c r="V20" s="949"/>
      <c r="W20" s="949"/>
      <c r="X20" s="949"/>
      <c r="Y20" s="949"/>
      <c r="Z20" s="949"/>
      <c r="AA20" s="949"/>
      <c r="AB20" s="950"/>
      <c r="AC20" s="936">
        <f>SUM(K20:AB20)</f>
        <v>12</v>
      </c>
    </row>
    <row r="21" spans="1:32" s="14" customFormat="1" ht="24" customHeight="1" x14ac:dyDescent="0.4">
      <c r="A21" s="1253"/>
      <c r="B21" s="1256"/>
      <c r="C21" s="1260"/>
      <c r="D21" s="1262"/>
      <c r="E21" s="826" t="s">
        <v>161</v>
      </c>
      <c r="F21" s="564" t="s">
        <v>243</v>
      </c>
      <c r="G21" s="547" t="s">
        <v>108</v>
      </c>
      <c r="H21" s="565" t="s">
        <v>248</v>
      </c>
      <c r="I21" s="565" t="s">
        <v>125</v>
      </c>
      <c r="J21" s="775" t="s">
        <v>217</v>
      </c>
      <c r="K21" s="546">
        <v>4</v>
      </c>
      <c r="L21" s="546">
        <v>4</v>
      </c>
      <c r="M21" s="546"/>
      <c r="N21" s="546">
        <v>1</v>
      </c>
      <c r="O21" s="546">
        <v>0.5</v>
      </c>
      <c r="P21" s="546"/>
      <c r="Q21" s="546"/>
      <c r="R21" s="546"/>
      <c r="S21" s="546"/>
      <c r="T21" s="546"/>
      <c r="U21" s="546">
        <v>2</v>
      </c>
      <c r="V21" s="776"/>
      <c r="W21" s="776"/>
      <c r="X21" s="776"/>
      <c r="Y21" s="776"/>
      <c r="Z21" s="776"/>
      <c r="AA21" s="776"/>
      <c r="AB21" s="777"/>
      <c r="AC21" s="446">
        <f>SUM(K21:AB21)</f>
        <v>11.5</v>
      </c>
    </row>
    <row r="22" spans="1:32" s="14" customFormat="1" ht="16.5" customHeight="1" thickBot="1" x14ac:dyDescent="0.4">
      <c r="A22" s="1253"/>
      <c r="B22" s="1256"/>
      <c r="C22" s="1260"/>
      <c r="D22" s="1262"/>
      <c r="E22" s="590" t="s">
        <v>35</v>
      </c>
      <c r="F22" s="591"/>
      <c r="G22" s="591"/>
      <c r="H22" s="591"/>
      <c r="I22" s="591"/>
      <c r="J22" s="778"/>
      <c r="K22" s="593">
        <f>SUM(K19:K21)</f>
        <v>14</v>
      </c>
      <c r="L22" s="593">
        <f t="shared" ref="L22:AC22" si="2">SUM(L19:L21)</f>
        <v>10</v>
      </c>
      <c r="M22" s="593">
        <f t="shared" si="2"/>
        <v>0</v>
      </c>
      <c r="N22" s="593">
        <f t="shared" si="2"/>
        <v>1</v>
      </c>
      <c r="O22" s="593">
        <f t="shared" si="2"/>
        <v>0.5</v>
      </c>
      <c r="P22" s="946">
        <f t="shared" si="2"/>
        <v>1.5</v>
      </c>
      <c r="Q22" s="593">
        <f t="shared" si="2"/>
        <v>0</v>
      </c>
      <c r="R22" s="593">
        <f t="shared" si="2"/>
        <v>0</v>
      </c>
      <c r="S22" s="593">
        <f t="shared" si="2"/>
        <v>0</v>
      </c>
      <c r="T22" s="593">
        <f t="shared" si="2"/>
        <v>0</v>
      </c>
      <c r="U22" s="593">
        <f t="shared" si="2"/>
        <v>4</v>
      </c>
      <c r="V22" s="593">
        <f t="shared" si="2"/>
        <v>0</v>
      </c>
      <c r="W22" s="593">
        <f t="shared" si="2"/>
        <v>0</v>
      </c>
      <c r="X22" s="593">
        <f t="shared" si="2"/>
        <v>0</v>
      </c>
      <c r="Y22" s="593">
        <f t="shared" si="2"/>
        <v>0</v>
      </c>
      <c r="Z22" s="593">
        <f t="shared" si="2"/>
        <v>0</v>
      </c>
      <c r="AA22" s="593">
        <f t="shared" si="2"/>
        <v>0</v>
      </c>
      <c r="AB22" s="593">
        <f t="shared" si="2"/>
        <v>0</v>
      </c>
      <c r="AC22" s="593">
        <f t="shared" si="2"/>
        <v>31</v>
      </c>
    </row>
    <row r="23" spans="1:32" s="14" customFormat="1" ht="9" customHeight="1" x14ac:dyDescent="0.35">
      <c r="A23" s="1253"/>
      <c r="B23" s="1256"/>
      <c r="C23" s="1260"/>
      <c r="D23" s="1262"/>
      <c r="E23" s="594"/>
      <c r="F23" s="510" t="s">
        <v>7</v>
      </c>
      <c r="G23" s="510"/>
      <c r="H23" s="510"/>
      <c r="I23" s="510"/>
      <c r="J23" s="779"/>
      <c r="K23" s="596"/>
      <c r="L23" s="597"/>
      <c r="M23" s="597"/>
      <c r="N23" s="597"/>
      <c r="O23" s="597"/>
      <c r="P23" s="597"/>
      <c r="Q23" s="597"/>
      <c r="R23" s="597"/>
      <c r="S23" s="597"/>
      <c r="T23" s="597"/>
      <c r="U23" s="597"/>
      <c r="V23" s="597"/>
      <c r="W23" s="597"/>
      <c r="X23" s="597"/>
      <c r="Y23" s="597"/>
      <c r="Z23" s="597"/>
      <c r="AA23" s="597"/>
      <c r="AB23" s="598"/>
      <c r="AC23" s="447"/>
    </row>
    <row r="24" spans="1:32" s="14" customFormat="1" ht="18" customHeight="1" thickBot="1" x14ac:dyDescent="0.4">
      <c r="A24" s="1253"/>
      <c r="B24" s="1256"/>
      <c r="C24" s="1260"/>
      <c r="D24" s="1262"/>
      <c r="E24" s="599" t="s">
        <v>36</v>
      </c>
      <c r="F24" s="600"/>
      <c r="G24" s="600"/>
      <c r="H24" s="600"/>
      <c r="I24" s="600"/>
      <c r="J24" s="780"/>
      <c r="K24" s="602">
        <v>0</v>
      </c>
      <c r="L24" s="603">
        <v>0</v>
      </c>
      <c r="M24" s="603">
        <v>0</v>
      </c>
      <c r="N24" s="603">
        <v>0</v>
      </c>
      <c r="O24" s="603">
        <v>0</v>
      </c>
      <c r="P24" s="603">
        <v>0</v>
      </c>
      <c r="Q24" s="603">
        <v>0</v>
      </c>
      <c r="R24" s="603">
        <v>0</v>
      </c>
      <c r="S24" s="603">
        <v>0</v>
      </c>
      <c r="T24" s="603">
        <v>0</v>
      </c>
      <c r="U24" s="603">
        <v>0</v>
      </c>
      <c r="V24" s="603">
        <v>0</v>
      </c>
      <c r="W24" s="603">
        <v>0</v>
      </c>
      <c r="X24" s="603">
        <v>0</v>
      </c>
      <c r="Y24" s="603">
        <v>0</v>
      </c>
      <c r="Z24" s="603">
        <v>0</v>
      </c>
      <c r="AA24" s="603">
        <v>0</v>
      </c>
      <c r="AB24" s="781">
        <v>0</v>
      </c>
      <c r="AC24" s="782">
        <v>0</v>
      </c>
    </row>
    <row r="25" spans="1:32" s="14" customFormat="1" ht="17.25" customHeight="1" x14ac:dyDescent="0.35">
      <c r="A25" s="1253"/>
      <c r="B25" s="1256"/>
      <c r="C25" s="1260"/>
      <c r="D25" s="1262"/>
      <c r="E25" s="606" t="s">
        <v>34</v>
      </c>
      <c r="F25" s="510"/>
      <c r="G25" s="510" t="s">
        <v>37</v>
      </c>
      <c r="H25" s="510"/>
      <c r="I25" s="510"/>
      <c r="J25" s="783"/>
      <c r="K25" s="607">
        <v>0</v>
      </c>
      <c r="L25" s="607">
        <v>0</v>
      </c>
      <c r="M25" s="607">
        <v>0</v>
      </c>
      <c r="N25" s="607">
        <v>0</v>
      </c>
      <c r="O25" s="607">
        <v>0</v>
      </c>
      <c r="P25" s="607">
        <v>0</v>
      </c>
      <c r="Q25" s="607">
        <v>0</v>
      </c>
      <c r="R25" s="607">
        <v>0</v>
      </c>
      <c r="S25" s="607">
        <v>0</v>
      </c>
      <c r="T25" s="607">
        <v>0</v>
      </c>
      <c r="U25" s="607">
        <v>0</v>
      </c>
      <c r="V25" s="607">
        <v>0</v>
      </c>
      <c r="W25" s="607">
        <v>0</v>
      </c>
      <c r="X25" s="607">
        <v>0</v>
      </c>
      <c r="Y25" s="607">
        <v>0</v>
      </c>
      <c r="Z25" s="607">
        <v>0</v>
      </c>
      <c r="AA25" s="607">
        <v>0</v>
      </c>
      <c r="AB25" s="784">
        <v>0</v>
      </c>
      <c r="AC25" s="784">
        <v>0</v>
      </c>
    </row>
    <row r="26" spans="1:32" s="14" customFormat="1" ht="20.25" customHeight="1" x14ac:dyDescent="0.35">
      <c r="A26" s="1253"/>
      <c r="B26" s="1256"/>
      <c r="C26" s="1260"/>
      <c r="D26" s="1262"/>
      <c r="E26" s="610" t="s">
        <v>38</v>
      </c>
      <c r="F26" s="565"/>
      <c r="G26" s="565"/>
      <c r="H26" s="565"/>
      <c r="I26" s="565"/>
      <c r="J26" s="775"/>
      <c r="K26" s="448">
        <v>0</v>
      </c>
      <c r="L26" s="448">
        <v>0</v>
      </c>
      <c r="M26" s="448">
        <v>0</v>
      </c>
      <c r="N26" s="448">
        <v>0</v>
      </c>
      <c r="O26" s="448">
        <v>0</v>
      </c>
      <c r="P26" s="448">
        <v>0</v>
      </c>
      <c r="Q26" s="448">
        <v>0</v>
      </c>
      <c r="R26" s="448">
        <v>0</v>
      </c>
      <c r="S26" s="448">
        <v>0</v>
      </c>
      <c r="T26" s="448">
        <v>0</v>
      </c>
      <c r="U26" s="448">
        <v>0</v>
      </c>
      <c r="V26" s="448">
        <v>0</v>
      </c>
      <c r="W26" s="448">
        <v>0</v>
      </c>
      <c r="X26" s="448">
        <v>0</v>
      </c>
      <c r="Y26" s="448">
        <v>0</v>
      </c>
      <c r="Z26" s="448">
        <v>0</v>
      </c>
      <c r="AA26" s="448">
        <v>0</v>
      </c>
      <c r="AB26" s="785">
        <v>0</v>
      </c>
      <c r="AC26" s="785">
        <v>0</v>
      </c>
    </row>
    <row r="27" spans="1:32" s="14" customFormat="1" ht="17.25" customHeight="1" thickBot="1" x14ac:dyDescent="0.4">
      <c r="A27" s="1253"/>
      <c r="B27" s="1256"/>
      <c r="C27" s="1260"/>
      <c r="D27" s="1262"/>
      <c r="E27" s="612" t="s">
        <v>39</v>
      </c>
      <c r="F27" s="613"/>
      <c r="G27" s="613"/>
      <c r="H27" s="613"/>
      <c r="I27" s="613"/>
      <c r="J27" s="786"/>
      <c r="K27" s="615">
        <v>0</v>
      </c>
      <c r="L27" s="615">
        <v>0</v>
      </c>
      <c r="M27" s="615">
        <v>0</v>
      </c>
      <c r="N27" s="615">
        <v>0</v>
      </c>
      <c r="O27" s="615">
        <v>0</v>
      </c>
      <c r="P27" s="615">
        <v>0</v>
      </c>
      <c r="Q27" s="615">
        <v>0</v>
      </c>
      <c r="R27" s="615">
        <v>0</v>
      </c>
      <c r="S27" s="615">
        <v>0</v>
      </c>
      <c r="T27" s="615">
        <v>0</v>
      </c>
      <c r="U27" s="615">
        <v>0</v>
      </c>
      <c r="V27" s="615">
        <v>0</v>
      </c>
      <c r="W27" s="615">
        <v>0</v>
      </c>
      <c r="X27" s="615">
        <v>0</v>
      </c>
      <c r="Y27" s="615">
        <v>0</v>
      </c>
      <c r="Z27" s="615">
        <v>0</v>
      </c>
      <c r="AA27" s="615">
        <v>0</v>
      </c>
      <c r="AB27" s="782">
        <v>0</v>
      </c>
      <c r="AC27" s="782">
        <v>0</v>
      </c>
    </row>
    <row r="28" spans="1:32" s="14" customFormat="1" ht="15.75" customHeight="1" thickBot="1" x14ac:dyDescent="0.4">
      <c r="A28" s="1254"/>
      <c r="B28" s="1257"/>
      <c r="C28" s="1261"/>
      <c r="D28" s="1264"/>
      <c r="E28" s="617" t="s">
        <v>40</v>
      </c>
      <c r="F28" s="618"/>
      <c r="G28" s="618"/>
      <c r="H28" s="618"/>
      <c r="I28" s="618"/>
      <c r="J28" s="787"/>
      <c r="K28" s="620">
        <f t="shared" ref="K28:AC28" si="3">K18+K22</f>
        <v>54</v>
      </c>
      <c r="L28" s="620">
        <f t="shared" si="3"/>
        <v>42</v>
      </c>
      <c r="M28" s="620">
        <f t="shared" si="3"/>
        <v>0</v>
      </c>
      <c r="N28" s="620">
        <f t="shared" si="3"/>
        <v>7</v>
      </c>
      <c r="O28" s="620">
        <f t="shared" si="3"/>
        <v>6</v>
      </c>
      <c r="P28" s="620">
        <f t="shared" si="3"/>
        <v>1.5</v>
      </c>
      <c r="Q28" s="620">
        <f t="shared" si="3"/>
        <v>0</v>
      </c>
      <c r="R28" s="620">
        <f t="shared" si="3"/>
        <v>0</v>
      </c>
      <c r="S28" s="620">
        <f t="shared" si="3"/>
        <v>0</v>
      </c>
      <c r="T28" s="620">
        <f t="shared" si="3"/>
        <v>0</v>
      </c>
      <c r="U28" s="620">
        <f t="shared" si="3"/>
        <v>21</v>
      </c>
      <c r="V28" s="620">
        <f t="shared" si="3"/>
        <v>0</v>
      </c>
      <c r="W28" s="620">
        <f t="shared" si="3"/>
        <v>0</v>
      </c>
      <c r="X28" s="620">
        <f t="shared" si="3"/>
        <v>0</v>
      </c>
      <c r="Y28" s="620">
        <f t="shared" si="3"/>
        <v>0</v>
      </c>
      <c r="Z28" s="620">
        <f t="shared" si="3"/>
        <v>0</v>
      </c>
      <c r="AA28" s="620">
        <f t="shared" si="3"/>
        <v>0</v>
      </c>
      <c r="AB28" s="788">
        <f t="shared" si="3"/>
        <v>0</v>
      </c>
      <c r="AC28" s="984">
        <f t="shared" si="3"/>
        <v>131.5</v>
      </c>
    </row>
    <row r="29" spans="1:32" s="61" customFormat="1" ht="17.25" customHeight="1" x14ac:dyDescent="0.4">
      <c r="A29" s="1265" t="s">
        <v>317</v>
      </c>
      <c r="B29" s="1265"/>
      <c r="C29" s="1265"/>
      <c r="D29" s="1265"/>
      <c r="E29" s="1265"/>
      <c r="F29" s="1265"/>
      <c r="G29" s="1265"/>
      <c r="H29" s="1265"/>
      <c r="I29" s="1265"/>
      <c r="J29" s="1265"/>
      <c r="K29" s="1265"/>
      <c r="L29" s="1265"/>
      <c r="M29" s="1265"/>
      <c r="N29" s="1265"/>
      <c r="O29" s="1265"/>
      <c r="P29" s="1265"/>
      <c r="Q29" s="1265"/>
      <c r="R29" s="1265"/>
      <c r="S29" s="1265"/>
      <c r="T29" s="1265"/>
      <c r="U29" s="1265"/>
      <c r="V29" s="1265"/>
      <c r="W29" s="1265"/>
      <c r="X29" s="1265"/>
      <c r="Y29" s="1265"/>
      <c r="Z29" s="1265"/>
      <c r="AA29" s="1265"/>
      <c r="AB29" s="1265"/>
      <c r="AC29" s="1265"/>
    </row>
    <row r="30" spans="1:32" s="61" customFormat="1" ht="12" customHeight="1" thickBot="1" x14ac:dyDescent="0.45">
      <c r="A30" s="789"/>
      <c r="B30" s="789"/>
      <c r="C30" s="789"/>
      <c r="D30" s="789"/>
      <c r="E30" s="789"/>
      <c r="F30" s="789"/>
      <c r="G30" s="789"/>
      <c r="H30" s="789"/>
      <c r="I30" s="789"/>
      <c r="J30" s="789"/>
      <c r="K30" s="789"/>
      <c r="L30" s="789"/>
      <c r="M30" s="789"/>
      <c r="N30" s="789"/>
      <c r="O30" s="1266" t="s">
        <v>353</v>
      </c>
      <c r="P30" s="1266"/>
      <c r="Q30" s="1266"/>
      <c r="R30" s="1266"/>
      <c r="S30" s="1266"/>
      <c r="T30" s="1266"/>
      <c r="U30" s="1266"/>
      <c r="V30" s="1266"/>
      <c r="W30" s="1266"/>
      <c r="X30" s="1266"/>
      <c r="Y30" s="1266"/>
      <c r="Z30" s="1266"/>
      <c r="AA30" s="1266"/>
      <c r="AB30" s="1266"/>
      <c r="AC30" s="1266"/>
    </row>
    <row r="31" spans="1:32" ht="24.75" customHeight="1" x14ac:dyDescent="0.45">
      <c r="A31" s="1188" t="s">
        <v>9</v>
      </c>
      <c r="B31" s="1190" t="s">
        <v>10</v>
      </c>
      <c r="C31" s="1190" t="s">
        <v>11</v>
      </c>
      <c r="D31" s="1192" t="s">
        <v>12</v>
      </c>
      <c r="E31" s="1194" t="s">
        <v>8</v>
      </c>
      <c r="F31" s="1196" t="s">
        <v>0</v>
      </c>
      <c r="G31" s="1198" t="s">
        <v>3</v>
      </c>
      <c r="H31" s="1200" t="s">
        <v>13</v>
      </c>
      <c r="I31" s="1196" t="s">
        <v>1</v>
      </c>
      <c r="J31" s="1202" t="s">
        <v>14</v>
      </c>
      <c r="K31" s="1204" t="s">
        <v>15</v>
      </c>
      <c r="L31" s="1205"/>
      <c r="M31" s="1205"/>
      <c r="N31" s="1205"/>
      <c r="O31" s="1205"/>
      <c r="P31" s="1205"/>
      <c r="Q31" s="1205"/>
      <c r="R31" s="1205"/>
      <c r="S31" s="1205"/>
      <c r="T31" s="1205"/>
      <c r="U31" s="1205"/>
      <c r="V31" s="1205"/>
      <c r="W31" s="1205"/>
      <c r="X31" s="1205"/>
      <c r="Y31" s="1205"/>
      <c r="Z31" s="1205"/>
      <c r="AA31" s="1205"/>
      <c r="AB31" s="1205"/>
      <c r="AC31" s="1218" t="s">
        <v>16</v>
      </c>
      <c r="AD31" s="9"/>
      <c r="AE31" s="9"/>
      <c r="AF31" s="9"/>
    </row>
    <row r="32" spans="1:32" s="12" customFormat="1" ht="94.5" customHeight="1" thickBot="1" x14ac:dyDescent="0.35">
      <c r="A32" s="1189"/>
      <c r="B32" s="1191"/>
      <c r="C32" s="1191"/>
      <c r="D32" s="1193"/>
      <c r="E32" s="1195"/>
      <c r="F32" s="1197"/>
      <c r="G32" s="1199"/>
      <c r="H32" s="1201"/>
      <c r="I32" s="1197"/>
      <c r="J32" s="1203"/>
      <c r="K32" s="161" t="s">
        <v>17</v>
      </c>
      <c r="L32" s="160" t="s">
        <v>18</v>
      </c>
      <c r="M32" s="160" t="s">
        <v>19</v>
      </c>
      <c r="N32" s="160" t="s">
        <v>20</v>
      </c>
      <c r="O32" s="160" t="s">
        <v>21</v>
      </c>
      <c r="P32" s="160" t="s">
        <v>22</v>
      </c>
      <c r="Q32" s="160" t="s">
        <v>88</v>
      </c>
      <c r="R32" s="160" t="s">
        <v>63</v>
      </c>
      <c r="S32" s="160" t="s">
        <v>23</v>
      </c>
      <c r="T32" s="160" t="s">
        <v>24</v>
      </c>
      <c r="U32" s="160" t="s">
        <v>25</v>
      </c>
      <c r="V32" s="160" t="s">
        <v>26</v>
      </c>
      <c r="W32" s="160" t="s">
        <v>27</v>
      </c>
      <c r="X32" s="160" t="s">
        <v>28</v>
      </c>
      <c r="Y32" s="160" t="s">
        <v>29</v>
      </c>
      <c r="Z32" s="160" t="s">
        <v>30</v>
      </c>
      <c r="AA32" s="160" t="s">
        <v>31</v>
      </c>
      <c r="AB32" s="160" t="s">
        <v>32</v>
      </c>
      <c r="AC32" s="1219"/>
    </row>
    <row r="33" spans="1:34" s="14" customFormat="1" ht="18" customHeight="1" x14ac:dyDescent="0.35">
      <c r="A33" s="1242" t="s">
        <v>4</v>
      </c>
      <c r="B33" s="1239"/>
      <c r="C33" s="1239"/>
      <c r="D33" s="1239"/>
      <c r="E33" s="1239"/>
      <c r="F33" s="1239"/>
      <c r="G33" s="1239"/>
      <c r="H33" s="1239"/>
      <c r="I33" s="1239"/>
      <c r="J33" s="1239"/>
      <c r="K33" s="1239"/>
      <c r="L33" s="1239"/>
      <c r="M33" s="1239"/>
      <c r="N33" s="1239"/>
      <c r="O33" s="1239"/>
      <c r="P33" s="1239"/>
      <c r="Q33" s="1239"/>
      <c r="R33" s="1239"/>
      <c r="S33" s="1239"/>
      <c r="T33" s="1239"/>
      <c r="U33" s="1239"/>
      <c r="V33" s="1239"/>
      <c r="W33" s="1239"/>
      <c r="X33" s="1239"/>
      <c r="Y33" s="1239"/>
      <c r="Z33" s="1239"/>
      <c r="AA33" s="1239"/>
      <c r="AB33" s="1239"/>
      <c r="AC33" s="1243"/>
    </row>
    <row r="34" spans="1:34" s="14" customFormat="1" ht="16.5" customHeight="1" x14ac:dyDescent="0.4">
      <c r="A34" s="1225">
        <v>9</v>
      </c>
      <c r="B34" s="1226" t="s">
        <v>52</v>
      </c>
      <c r="C34" s="1226" t="s">
        <v>318</v>
      </c>
      <c r="D34" s="1227">
        <v>0.5</v>
      </c>
      <c r="E34" s="817"/>
      <c r="F34" s="74"/>
      <c r="G34" s="74"/>
      <c r="H34" s="241"/>
      <c r="I34" s="74"/>
      <c r="J34" s="259"/>
      <c r="K34" s="345"/>
      <c r="L34" s="345"/>
      <c r="M34" s="345"/>
      <c r="N34" s="345"/>
      <c r="O34" s="345"/>
      <c r="P34" s="344"/>
      <c r="Q34" s="345"/>
      <c r="R34" s="345"/>
      <c r="S34" s="345"/>
      <c r="T34" s="345"/>
      <c r="U34" s="345"/>
      <c r="V34" s="345"/>
      <c r="W34" s="345"/>
      <c r="X34" s="345"/>
      <c r="Y34" s="345"/>
      <c r="Z34" s="345"/>
      <c r="AA34" s="345"/>
      <c r="AB34" s="717"/>
      <c r="AC34" s="83">
        <f>SUM(K34:AB34)</f>
        <v>0</v>
      </c>
    </row>
    <row r="35" spans="1:34" s="14" customFormat="1" ht="15.75" customHeight="1" thickBot="1" x14ac:dyDescent="0.4">
      <c r="A35" s="1210"/>
      <c r="B35" s="1213"/>
      <c r="C35" s="1213"/>
      <c r="D35" s="1216"/>
      <c r="E35" s="85" t="s">
        <v>41</v>
      </c>
      <c r="F35" s="86"/>
      <c r="G35" s="86"/>
      <c r="H35" s="86"/>
      <c r="I35" s="86"/>
      <c r="J35" s="87"/>
      <c r="K35" s="88">
        <f t="shared" ref="K35:AC35" si="4">SUM(K34:K34)</f>
        <v>0</v>
      </c>
      <c r="L35" s="88">
        <f t="shared" si="4"/>
        <v>0</v>
      </c>
      <c r="M35" s="88">
        <f t="shared" si="4"/>
        <v>0</v>
      </c>
      <c r="N35" s="88">
        <f t="shared" si="4"/>
        <v>0</v>
      </c>
      <c r="O35" s="88">
        <f t="shared" si="4"/>
        <v>0</v>
      </c>
      <c r="P35" s="88">
        <f t="shared" si="4"/>
        <v>0</v>
      </c>
      <c r="Q35" s="88">
        <f t="shared" si="4"/>
        <v>0</v>
      </c>
      <c r="R35" s="88">
        <f t="shared" si="4"/>
        <v>0</v>
      </c>
      <c r="S35" s="88">
        <f t="shared" si="4"/>
        <v>0</v>
      </c>
      <c r="T35" s="88">
        <f t="shared" si="4"/>
        <v>0</v>
      </c>
      <c r="U35" s="88">
        <f t="shared" si="4"/>
        <v>0</v>
      </c>
      <c r="V35" s="88">
        <f t="shared" si="4"/>
        <v>0</v>
      </c>
      <c r="W35" s="88">
        <f t="shared" si="4"/>
        <v>0</v>
      </c>
      <c r="X35" s="88">
        <f t="shared" si="4"/>
        <v>0</v>
      </c>
      <c r="Y35" s="88">
        <f t="shared" si="4"/>
        <v>0</v>
      </c>
      <c r="Z35" s="88">
        <f t="shared" si="4"/>
        <v>0</v>
      </c>
      <c r="AA35" s="88">
        <f t="shared" si="4"/>
        <v>0</v>
      </c>
      <c r="AB35" s="88">
        <f t="shared" si="4"/>
        <v>0</v>
      </c>
      <c r="AC35" s="88">
        <f t="shared" si="4"/>
        <v>0</v>
      </c>
    </row>
    <row r="36" spans="1:34" s="14" customFormat="1" ht="15" customHeight="1" x14ac:dyDescent="0.35">
      <c r="A36" s="1210"/>
      <c r="B36" s="1213"/>
      <c r="C36" s="1213"/>
      <c r="D36" s="1216"/>
      <c r="E36" s="981"/>
      <c r="F36" s="423"/>
      <c r="G36" s="980"/>
      <c r="H36" s="423"/>
      <c r="I36" s="423"/>
      <c r="J36" s="443"/>
      <c r="K36" s="425"/>
      <c r="L36" s="425"/>
      <c r="M36" s="425"/>
      <c r="N36" s="425"/>
      <c r="O36" s="425"/>
      <c r="P36" s="425"/>
      <c r="Q36" s="425"/>
      <c r="R36" s="425"/>
      <c r="S36" s="425"/>
      <c r="T36" s="425"/>
      <c r="U36" s="425"/>
      <c r="V36" s="425"/>
      <c r="W36" s="425"/>
      <c r="X36" s="425"/>
      <c r="Y36" s="425"/>
      <c r="Z36" s="425"/>
      <c r="AA36" s="425"/>
      <c r="AB36" s="499"/>
      <c r="AC36" s="83">
        <f>SUM(K36:AB36)</f>
        <v>0</v>
      </c>
    </row>
    <row r="37" spans="1:34" s="14" customFormat="1" ht="17.25" customHeight="1" thickBot="1" x14ac:dyDescent="0.4">
      <c r="A37" s="1210"/>
      <c r="B37" s="1213"/>
      <c r="C37" s="1213"/>
      <c r="D37" s="1216"/>
      <c r="E37" s="85" t="s">
        <v>35</v>
      </c>
      <c r="F37" s="86"/>
      <c r="G37" s="86"/>
      <c r="H37" s="86"/>
      <c r="I37" s="86"/>
      <c r="J37" s="87"/>
      <c r="K37" s="88">
        <f t="shared" ref="K37:AC37" si="5">SUM(K36:K36)</f>
        <v>0</v>
      </c>
      <c r="L37" s="88">
        <f t="shared" si="5"/>
        <v>0</v>
      </c>
      <c r="M37" s="88">
        <f t="shared" si="5"/>
        <v>0</v>
      </c>
      <c r="N37" s="88">
        <f t="shared" si="5"/>
        <v>0</v>
      </c>
      <c r="O37" s="88">
        <f t="shared" si="5"/>
        <v>0</v>
      </c>
      <c r="P37" s="88">
        <f t="shared" si="5"/>
        <v>0</v>
      </c>
      <c r="Q37" s="88">
        <f t="shared" si="5"/>
        <v>0</v>
      </c>
      <c r="R37" s="88">
        <f t="shared" si="5"/>
        <v>0</v>
      </c>
      <c r="S37" s="88">
        <f t="shared" si="5"/>
        <v>0</v>
      </c>
      <c r="T37" s="88">
        <f t="shared" si="5"/>
        <v>0</v>
      </c>
      <c r="U37" s="88">
        <f t="shared" si="5"/>
        <v>0</v>
      </c>
      <c r="V37" s="88">
        <f t="shared" si="5"/>
        <v>0</v>
      </c>
      <c r="W37" s="88">
        <f t="shared" si="5"/>
        <v>0</v>
      </c>
      <c r="X37" s="88">
        <f t="shared" si="5"/>
        <v>0</v>
      </c>
      <c r="Y37" s="88">
        <f t="shared" si="5"/>
        <v>0</v>
      </c>
      <c r="Z37" s="88">
        <f t="shared" si="5"/>
        <v>0</v>
      </c>
      <c r="AA37" s="88">
        <f t="shared" si="5"/>
        <v>0</v>
      </c>
      <c r="AB37" s="88">
        <f t="shared" si="5"/>
        <v>0</v>
      </c>
      <c r="AC37" s="88">
        <f t="shared" si="5"/>
        <v>0</v>
      </c>
    </row>
    <row r="38" spans="1:34" s="14" customFormat="1" ht="12" customHeight="1" x14ac:dyDescent="0.35">
      <c r="A38" s="1210"/>
      <c r="B38" s="1213"/>
      <c r="C38" s="1213"/>
      <c r="D38" s="1216"/>
      <c r="E38" s="955" t="s">
        <v>36</v>
      </c>
      <c r="F38" s="45"/>
      <c r="G38" s="45"/>
      <c r="H38" s="45"/>
      <c r="I38" s="45"/>
      <c r="J38" s="242"/>
      <c r="K38" s="218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  <c r="Z38" s="224"/>
      <c r="AA38" s="224"/>
      <c r="AB38" s="225"/>
      <c r="AC38" s="119"/>
    </row>
    <row r="39" spans="1:34" s="14" customFormat="1" ht="15" customHeight="1" x14ac:dyDescent="0.35">
      <c r="A39" s="1210"/>
      <c r="B39" s="1213"/>
      <c r="C39" s="1213"/>
      <c r="D39" s="1216"/>
      <c r="E39" s="956" t="s">
        <v>34</v>
      </c>
      <c r="F39" s="957"/>
      <c r="G39" s="957"/>
      <c r="H39" s="957"/>
      <c r="I39" s="957"/>
      <c r="J39" s="958"/>
      <c r="K39" s="959">
        <v>0</v>
      </c>
      <c r="L39" s="960">
        <v>0</v>
      </c>
      <c r="M39" s="960">
        <v>0</v>
      </c>
      <c r="N39" s="960">
        <v>0</v>
      </c>
      <c r="O39" s="960">
        <v>0</v>
      </c>
      <c r="P39" s="960">
        <v>0</v>
      </c>
      <c r="Q39" s="960">
        <v>0</v>
      </c>
      <c r="R39" s="960">
        <v>0</v>
      </c>
      <c r="S39" s="960">
        <v>0</v>
      </c>
      <c r="T39" s="960">
        <v>0</v>
      </c>
      <c r="U39" s="960">
        <v>0</v>
      </c>
      <c r="V39" s="960">
        <v>0</v>
      </c>
      <c r="W39" s="960">
        <v>0</v>
      </c>
      <c r="X39" s="960">
        <v>0</v>
      </c>
      <c r="Y39" s="960">
        <v>0</v>
      </c>
      <c r="Z39" s="960">
        <v>0</v>
      </c>
      <c r="AA39" s="960">
        <v>0</v>
      </c>
      <c r="AB39" s="961">
        <v>0</v>
      </c>
      <c r="AC39" s="962">
        <v>0</v>
      </c>
    </row>
    <row r="40" spans="1:34" s="14" customFormat="1" ht="20.25" customHeight="1" x14ac:dyDescent="0.35">
      <c r="A40" s="1210"/>
      <c r="B40" s="1213"/>
      <c r="C40" s="1213"/>
      <c r="D40" s="1216"/>
      <c r="E40" s="953" t="s">
        <v>38</v>
      </c>
      <c r="F40" s="47"/>
      <c r="G40" s="47" t="s">
        <v>37</v>
      </c>
      <c r="H40" s="47"/>
      <c r="I40" s="47"/>
      <c r="J40" s="954"/>
      <c r="K40" s="171">
        <v>0</v>
      </c>
      <c r="L40" s="172">
        <v>0</v>
      </c>
      <c r="M40" s="172">
        <v>0</v>
      </c>
      <c r="N40" s="172">
        <v>0</v>
      </c>
      <c r="O40" s="172">
        <v>0</v>
      </c>
      <c r="P40" s="172">
        <v>0</v>
      </c>
      <c r="Q40" s="172">
        <v>0</v>
      </c>
      <c r="R40" s="172">
        <v>0</v>
      </c>
      <c r="S40" s="172">
        <v>0</v>
      </c>
      <c r="T40" s="172">
        <v>0</v>
      </c>
      <c r="U40" s="172">
        <v>0</v>
      </c>
      <c r="V40" s="172">
        <v>0</v>
      </c>
      <c r="W40" s="172">
        <v>0</v>
      </c>
      <c r="X40" s="172">
        <v>0</v>
      </c>
      <c r="Y40" s="172">
        <v>0</v>
      </c>
      <c r="Z40" s="172">
        <v>0</v>
      </c>
      <c r="AA40" s="172">
        <v>0</v>
      </c>
      <c r="AB40" s="173">
        <v>0</v>
      </c>
      <c r="AC40" s="277">
        <v>0</v>
      </c>
    </row>
    <row r="41" spans="1:34" s="14" customFormat="1" ht="18.75" customHeight="1" x14ac:dyDescent="0.35">
      <c r="A41" s="1210"/>
      <c r="B41" s="1213"/>
      <c r="C41" s="1213"/>
      <c r="D41" s="1216"/>
      <c r="E41" s="174" t="s">
        <v>42</v>
      </c>
      <c r="F41" s="144"/>
      <c r="G41" s="144"/>
      <c r="H41" s="144"/>
      <c r="I41" s="144"/>
      <c r="J41" s="355"/>
      <c r="K41" s="176">
        <v>0</v>
      </c>
      <c r="L41" s="177">
        <v>0</v>
      </c>
      <c r="M41" s="177">
        <v>0</v>
      </c>
      <c r="N41" s="177">
        <v>0</v>
      </c>
      <c r="O41" s="177">
        <v>0</v>
      </c>
      <c r="P41" s="177">
        <v>0</v>
      </c>
      <c r="Q41" s="177">
        <v>0</v>
      </c>
      <c r="R41" s="177">
        <v>0</v>
      </c>
      <c r="S41" s="177">
        <v>0</v>
      </c>
      <c r="T41" s="177">
        <v>0</v>
      </c>
      <c r="U41" s="177">
        <v>0</v>
      </c>
      <c r="V41" s="177">
        <v>0</v>
      </c>
      <c r="W41" s="177">
        <v>0</v>
      </c>
      <c r="X41" s="177">
        <v>0</v>
      </c>
      <c r="Y41" s="177">
        <v>0</v>
      </c>
      <c r="Z41" s="177">
        <v>0</v>
      </c>
      <c r="AA41" s="177">
        <v>0</v>
      </c>
      <c r="AB41" s="178">
        <v>0</v>
      </c>
      <c r="AC41" s="148">
        <v>0</v>
      </c>
    </row>
    <row r="42" spans="1:34" s="14" customFormat="1" ht="18.75" customHeight="1" x14ac:dyDescent="0.35">
      <c r="A42" s="1210"/>
      <c r="B42" s="1213"/>
      <c r="C42" s="1213"/>
      <c r="D42" s="1216"/>
      <c r="E42" s="300" t="s">
        <v>39</v>
      </c>
      <c r="F42" s="144"/>
      <c r="G42" s="144"/>
      <c r="H42" s="144"/>
      <c r="I42" s="144"/>
      <c r="J42" s="355"/>
      <c r="K42" s="176">
        <v>0</v>
      </c>
      <c r="L42" s="177">
        <v>0</v>
      </c>
      <c r="M42" s="177">
        <v>0</v>
      </c>
      <c r="N42" s="177">
        <v>0</v>
      </c>
      <c r="O42" s="177">
        <v>0</v>
      </c>
      <c r="P42" s="177">
        <v>0</v>
      </c>
      <c r="Q42" s="177">
        <v>0</v>
      </c>
      <c r="R42" s="177">
        <v>0</v>
      </c>
      <c r="S42" s="177">
        <v>0</v>
      </c>
      <c r="T42" s="177">
        <v>0</v>
      </c>
      <c r="U42" s="177">
        <v>0</v>
      </c>
      <c r="V42" s="177">
        <v>0</v>
      </c>
      <c r="W42" s="177">
        <v>0</v>
      </c>
      <c r="X42" s="177">
        <v>0</v>
      </c>
      <c r="Y42" s="177">
        <v>0</v>
      </c>
      <c r="Z42" s="177">
        <v>0</v>
      </c>
      <c r="AA42" s="177">
        <v>0</v>
      </c>
      <c r="AB42" s="178">
        <v>0</v>
      </c>
      <c r="AC42" s="148">
        <v>0</v>
      </c>
    </row>
    <row r="43" spans="1:34" s="14" customFormat="1" ht="17.25" customHeight="1" thickBot="1" x14ac:dyDescent="0.4">
      <c r="A43" s="1210"/>
      <c r="B43" s="1213"/>
      <c r="C43" s="1213"/>
      <c r="D43" s="1216"/>
      <c r="E43" s="925"/>
      <c r="F43" s="98"/>
      <c r="G43" s="98"/>
      <c r="H43" s="98"/>
      <c r="I43" s="98"/>
      <c r="J43" s="356"/>
      <c r="K43" s="176">
        <v>0</v>
      </c>
      <c r="L43" s="177">
        <v>0</v>
      </c>
      <c r="M43" s="177">
        <v>0</v>
      </c>
      <c r="N43" s="177">
        <v>0</v>
      </c>
      <c r="O43" s="177">
        <v>0</v>
      </c>
      <c r="P43" s="177">
        <v>0</v>
      </c>
      <c r="Q43" s="177">
        <v>0</v>
      </c>
      <c r="R43" s="177">
        <v>0</v>
      </c>
      <c r="S43" s="177">
        <v>0</v>
      </c>
      <c r="T43" s="177">
        <v>0</v>
      </c>
      <c r="U43" s="177">
        <v>0</v>
      </c>
      <c r="V43" s="177">
        <v>0</v>
      </c>
      <c r="W43" s="177">
        <v>0</v>
      </c>
      <c r="X43" s="177">
        <v>0</v>
      </c>
      <c r="Y43" s="177">
        <v>0</v>
      </c>
      <c r="Z43" s="177">
        <v>0</v>
      </c>
      <c r="AA43" s="177">
        <v>0</v>
      </c>
      <c r="AB43" s="178">
        <v>0</v>
      </c>
      <c r="AC43" s="148">
        <v>0</v>
      </c>
    </row>
    <row r="44" spans="1:34" s="14" customFormat="1" ht="17.25" customHeight="1" thickBot="1" x14ac:dyDescent="0.4">
      <c r="A44" s="1210"/>
      <c r="B44" s="1213"/>
      <c r="C44" s="1213"/>
      <c r="D44" s="1216"/>
      <c r="E44" s="301" t="s">
        <v>43</v>
      </c>
      <c r="F44" s="181"/>
      <c r="G44" s="181"/>
      <c r="H44" s="181"/>
      <c r="I44" s="181"/>
      <c r="J44" s="357"/>
      <c r="K44" s="183">
        <f t="shared" ref="K44:AC44" si="6">K35+K37</f>
        <v>0</v>
      </c>
      <c r="L44" s="233">
        <f t="shared" si="6"/>
        <v>0</v>
      </c>
      <c r="M44" s="233">
        <f t="shared" si="6"/>
        <v>0</v>
      </c>
      <c r="N44" s="233">
        <f t="shared" si="6"/>
        <v>0</v>
      </c>
      <c r="O44" s="233">
        <f t="shared" si="6"/>
        <v>0</v>
      </c>
      <c r="P44" s="233">
        <f t="shared" si="6"/>
        <v>0</v>
      </c>
      <c r="Q44" s="233">
        <f t="shared" si="6"/>
        <v>0</v>
      </c>
      <c r="R44" s="233">
        <f t="shared" si="6"/>
        <v>0</v>
      </c>
      <c r="S44" s="233">
        <f t="shared" si="6"/>
        <v>0</v>
      </c>
      <c r="T44" s="233">
        <f t="shared" si="6"/>
        <v>0</v>
      </c>
      <c r="U44" s="233">
        <f t="shared" si="6"/>
        <v>0</v>
      </c>
      <c r="V44" s="233">
        <f t="shared" si="6"/>
        <v>0</v>
      </c>
      <c r="W44" s="233">
        <f t="shared" si="6"/>
        <v>0</v>
      </c>
      <c r="X44" s="233">
        <f t="shared" si="6"/>
        <v>0</v>
      </c>
      <c r="Y44" s="233">
        <f t="shared" si="6"/>
        <v>0</v>
      </c>
      <c r="Z44" s="233">
        <f t="shared" si="6"/>
        <v>0</v>
      </c>
      <c r="AA44" s="233">
        <f t="shared" si="6"/>
        <v>0</v>
      </c>
      <c r="AB44" s="234">
        <f t="shared" si="6"/>
        <v>0</v>
      </c>
      <c r="AC44" s="197">
        <f t="shared" si="6"/>
        <v>0</v>
      </c>
    </row>
    <row r="45" spans="1:34" s="14" customFormat="1" ht="13.5" customHeight="1" thickBot="1" x14ac:dyDescent="0.4">
      <c r="A45" s="1210"/>
      <c r="B45" s="1213"/>
      <c r="C45" s="1213"/>
      <c r="D45" s="1216"/>
      <c r="E45" s="924"/>
      <c r="F45" s="185"/>
      <c r="G45" s="185"/>
      <c r="H45" s="185"/>
      <c r="I45" s="185"/>
      <c r="J45" s="186"/>
      <c r="K45" s="187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261"/>
      <c r="AC45" s="278"/>
    </row>
    <row r="46" spans="1:34" s="14" customFormat="1" ht="16.5" customHeight="1" thickBot="1" x14ac:dyDescent="0.4">
      <c r="A46" s="1211"/>
      <c r="B46" s="1214"/>
      <c r="C46" s="1214"/>
      <c r="D46" s="1217"/>
      <c r="E46" s="190" t="s">
        <v>44</v>
      </c>
      <c r="F46" s="191"/>
      <c r="G46" s="191"/>
      <c r="H46" s="191"/>
      <c r="I46" s="192"/>
      <c r="J46" s="193"/>
      <c r="K46" s="194">
        <f t="shared" ref="K46:AC46" si="7">K28+K44</f>
        <v>54</v>
      </c>
      <c r="L46" s="194">
        <f t="shared" si="7"/>
        <v>42</v>
      </c>
      <c r="M46" s="194">
        <f t="shared" si="7"/>
        <v>0</v>
      </c>
      <c r="N46" s="194">
        <f t="shared" si="7"/>
        <v>7</v>
      </c>
      <c r="O46" s="194">
        <f t="shared" si="7"/>
        <v>6</v>
      </c>
      <c r="P46" s="194">
        <f t="shared" si="7"/>
        <v>1.5</v>
      </c>
      <c r="Q46" s="194">
        <f t="shared" si="7"/>
        <v>0</v>
      </c>
      <c r="R46" s="194">
        <f t="shared" si="7"/>
        <v>0</v>
      </c>
      <c r="S46" s="194">
        <f t="shared" si="7"/>
        <v>0</v>
      </c>
      <c r="T46" s="194">
        <f t="shared" si="7"/>
        <v>0</v>
      </c>
      <c r="U46" s="194">
        <f t="shared" si="7"/>
        <v>21</v>
      </c>
      <c r="V46" s="194">
        <f t="shared" si="7"/>
        <v>0</v>
      </c>
      <c r="W46" s="194">
        <f t="shared" si="7"/>
        <v>0</v>
      </c>
      <c r="X46" s="194">
        <f t="shared" si="7"/>
        <v>0</v>
      </c>
      <c r="Y46" s="194">
        <f t="shared" si="7"/>
        <v>0</v>
      </c>
      <c r="Z46" s="194">
        <f t="shared" si="7"/>
        <v>0</v>
      </c>
      <c r="AA46" s="194">
        <f t="shared" si="7"/>
        <v>0</v>
      </c>
      <c r="AB46" s="194">
        <f t="shared" si="7"/>
        <v>0</v>
      </c>
      <c r="AC46" s="194">
        <f t="shared" si="7"/>
        <v>131.5</v>
      </c>
      <c r="AD46" s="156"/>
      <c r="AE46" s="156"/>
      <c r="AF46" s="156"/>
      <c r="AH46" s="156"/>
    </row>
    <row r="47" spans="1:34" s="61" customFormat="1" ht="17.25" customHeight="1" x14ac:dyDescent="0.4">
      <c r="A47" s="101" t="s">
        <v>347</v>
      </c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</row>
    <row r="48" spans="1:34" s="61" customFormat="1" ht="18.75" customHeight="1" x14ac:dyDescent="0.4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184" t="s">
        <v>353</v>
      </c>
      <c r="P48" s="1184"/>
      <c r="Q48" s="1184"/>
      <c r="R48" s="1184"/>
      <c r="S48" s="1184"/>
      <c r="T48" s="1184"/>
      <c r="U48" s="1184"/>
      <c r="V48" s="1184"/>
      <c r="W48" s="1184"/>
      <c r="X48" s="1184"/>
      <c r="Y48" s="1184"/>
      <c r="Z48" s="1184"/>
      <c r="AA48" s="1184"/>
      <c r="AB48" s="1184"/>
      <c r="AC48" s="1184"/>
    </row>
    <row r="49" spans="1:36" s="61" customFormat="1" ht="18" customHeight="1" x14ac:dyDescent="0.4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2"/>
      <c r="S49" s="2"/>
      <c r="T49" s="1220" t="s">
        <v>5</v>
      </c>
      <c r="U49" s="1220"/>
      <c r="V49" s="1220"/>
      <c r="W49" s="1220"/>
      <c r="X49" s="1220"/>
      <c r="Y49" s="1220"/>
      <c r="Z49" s="1220"/>
      <c r="AA49" s="2"/>
      <c r="AB49" s="2"/>
      <c r="AC49" s="101"/>
    </row>
    <row r="50" spans="1:36" s="61" customFormat="1" ht="18" customHeight="1" x14ac:dyDescent="0.4">
      <c r="A50" s="101"/>
      <c r="B50" s="101"/>
      <c r="C50" s="101"/>
      <c r="D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95" t="s">
        <v>58</v>
      </c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</row>
    <row r="51" spans="1:36" s="61" customFormat="1" ht="14.25" customHeight="1" x14ac:dyDescent="0.4">
      <c r="E51" s="1"/>
      <c r="R51" s="208"/>
      <c r="S51" s="211"/>
      <c r="T51" s="211"/>
      <c r="U51" s="1220" t="s">
        <v>5</v>
      </c>
      <c r="V51" s="1220"/>
      <c r="W51" s="1220"/>
      <c r="X51" s="1220"/>
      <c r="Y51" s="1220"/>
      <c r="Z51" s="1220"/>
      <c r="AA51" s="3"/>
      <c r="AB51" s="208"/>
    </row>
    <row r="52" spans="1:36" s="1" customFormat="1" ht="24.75" customHeight="1" x14ac:dyDescent="0.35"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F52" s="211"/>
      <c r="AG52" s="211"/>
      <c r="AH52" s="211"/>
      <c r="AI52" s="211"/>
      <c r="AJ52" s="211"/>
    </row>
    <row r="53" spans="1:36" s="1" customFormat="1" ht="24.75" customHeight="1" x14ac:dyDescent="0.35"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F53" s="211"/>
      <c r="AG53" s="211"/>
      <c r="AH53" s="211"/>
      <c r="AI53" s="211"/>
      <c r="AJ53" s="211"/>
    </row>
  </sheetData>
  <mergeCells count="41">
    <mergeCell ref="C34:C46"/>
    <mergeCell ref="A33:AC33"/>
    <mergeCell ref="A31:A32"/>
    <mergeCell ref="E31:E32"/>
    <mergeCell ref="D34:D46"/>
    <mergeCell ref="A34:A46"/>
    <mergeCell ref="B34:B46"/>
    <mergeCell ref="U51:Z51"/>
    <mergeCell ref="I31:I32"/>
    <mergeCell ref="J31:J32"/>
    <mergeCell ref="K31:AB31"/>
    <mergeCell ref="G31:G32"/>
    <mergeCell ref="O48:AC48"/>
    <mergeCell ref="H31:H32"/>
    <mergeCell ref="T49:Z49"/>
    <mergeCell ref="A29:AC29"/>
    <mergeCell ref="AC31:AC32"/>
    <mergeCell ref="A7:A28"/>
    <mergeCell ref="D7:D28"/>
    <mergeCell ref="F4:F5"/>
    <mergeCell ref="C7:C28"/>
    <mergeCell ref="F31:F32"/>
    <mergeCell ref="A6:AC6"/>
    <mergeCell ref="C31:C32"/>
    <mergeCell ref="D31:D32"/>
    <mergeCell ref="B7:B28"/>
    <mergeCell ref="O30:AC30"/>
    <mergeCell ref="B31:B32"/>
    <mergeCell ref="A1:AC1"/>
    <mergeCell ref="A2:AC2"/>
    <mergeCell ref="A4:A5"/>
    <mergeCell ref="B4:B5"/>
    <mergeCell ref="C4:C5"/>
    <mergeCell ref="J4:J5"/>
    <mergeCell ref="AC4:AC5"/>
    <mergeCell ref="D4:D5"/>
    <mergeCell ref="I4:I5"/>
    <mergeCell ref="G4:G5"/>
    <mergeCell ref="K4:AB4"/>
    <mergeCell ref="E4:E5"/>
    <mergeCell ref="H4:H5"/>
  </mergeCells>
  <pageMargins left="0.19685039370078741" right="0.19685039370078741" top="0.78740157480314965" bottom="0.39370078740157483" header="0.31496062992125984" footer="0.31496062992125984"/>
  <pageSetup paperSize="9" scale="80" orientation="landscape" r:id="rId1"/>
  <headerFooter alignWithMargins="0"/>
  <rowBreaks count="1" manualBreakCount="1">
    <brk id="30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AH51"/>
  <sheetViews>
    <sheetView view="pageBreakPreview" topLeftCell="A7" zoomScale="120" zoomScaleNormal="75" zoomScaleSheetLayoutView="120" workbookViewId="0">
      <selection activeCell="C19" sqref="C19"/>
    </sheetView>
  </sheetViews>
  <sheetFormatPr defaultColWidth="9.1328125" defaultRowHeight="12.75" x14ac:dyDescent="0.35"/>
  <cols>
    <col min="1" max="1" width="4.1328125" style="1" customWidth="1"/>
    <col min="2" max="2" width="13" style="1" customWidth="1"/>
    <col min="3" max="3" width="9.86328125" style="1" customWidth="1"/>
    <col min="4" max="4" width="4.86328125" style="1" customWidth="1"/>
    <col min="5" max="5" width="37.86328125" style="1" customWidth="1"/>
    <col min="6" max="6" width="4.265625" style="1" bestFit="1" customWidth="1"/>
    <col min="7" max="7" width="5.86328125" style="1" customWidth="1"/>
    <col min="8" max="8" width="7.73046875" style="1" customWidth="1"/>
    <col min="9" max="9" width="3.59765625" style="1" customWidth="1"/>
    <col min="10" max="10" width="4.265625" style="1" bestFit="1" customWidth="1"/>
    <col min="11" max="11" width="5.59765625" style="1" bestFit="1" customWidth="1"/>
    <col min="12" max="12" width="6.265625" style="1" customWidth="1"/>
    <col min="13" max="13" width="3.59765625" style="1" bestFit="1" customWidth="1"/>
    <col min="14" max="14" width="4.3984375" style="1" customWidth="1"/>
    <col min="15" max="15" width="5.3984375" style="1" customWidth="1"/>
    <col min="16" max="16" width="4.59765625" style="1" bestFit="1" customWidth="1"/>
    <col min="17" max="17" width="5.73046875" style="1" customWidth="1"/>
    <col min="18" max="18" width="6.59765625" style="1" customWidth="1"/>
    <col min="19" max="19" width="5.73046875" style="1" customWidth="1"/>
    <col min="20" max="20" width="3.59765625" style="1" customWidth="1"/>
    <col min="21" max="21" width="5" style="1" customWidth="1"/>
    <col min="22" max="22" width="4.1328125" style="1" customWidth="1"/>
    <col min="23" max="23" width="3" style="1" customWidth="1"/>
    <col min="24" max="24" width="3.59765625" style="1" customWidth="1"/>
    <col min="25" max="25" width="4.1328125" style="1" customWidth="1"/>
    <col min="26" max="26" width="4.3984375" style="1" customWidth="1"/>
    <col min="27" max="27" width="3.86328125" style="1" customWidth="1"/>
    <col min="28" max="28" width="4.86328125" style="1" customWidth="1"/>
    <col min="29" max="29" width="6.3984375" style="1" customWidth="1"/>
    <col min="30" max="30" width="6.1328125" style="1" customWidth="1"/>
    <col min="31" max="31" width="4.3984375" style="1" customWidth="1"/>
    <col min="32" max="32" width="5.1328125" style="211" customWidth="1"/>
    <col min="33" max="33" width="6.86328125" style="211" customWidth="1"/>
    <col min="34" max="34" width="6.265625" style="211" customWidth="1"/>
    <col min="35" max="16384" width="9.1328125" style="211"/>
  </cols>
  <sheetData>
    <row r="1" spans="1:32" s="5" customFormat="1" ht="21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2" s="5" customFormat="1" ht="21" customHeight="1" x14ac:dyDescent="0.35">
      <c r="A2" s="1186" t="s">
        <v>79</v>
      </c>
      <c r="B2" s="1186"/>
      <c r="C2" s="1186"/>
      <c r="D2" s="1186"/>
      <c r="E2" s="1186"/>
      <c r="F2" s="1186"/>
      <c r="G2" s="1186"/>
      <c r="H2" s="1186"/>
      <c r="I2" s="1186"/>
      <c r="J2" s="1186"/>
      <c r="K2" s="1186"/>
      <c r="L2" s="1186"/>
      <c r="M2" s="1186"/>
      <c r="N2" s="1186"/>
      <c r="O2" s="1186"/>
      <c r="P2" s="1186"/>
      <c r="Q2" s="1186"/>
      <c r="R2" s="1186"/>
      <c r="S2" s="1186"/>
      <c r="T2" s="1186"/>
      <c r="U2" s="1186"/>
      <c r="V2" s="1186"/>
      <c r="W2" s="1186"/>
      <c r="X2" s="1186"/>
      <c r="Y2" s="1186"/>
      <c r="Z2" s="1186"/>
      <c r="AA2" s="1186"/>
      <c r="AB2" s="1186"/>
      <c r="AC2" s="1186"/>
    </row>
    <row r="3" spans="1:32" s="5" customFormat="1" ht="21" customHeight="1" x14ac:dyDescent="0.35">
      <c r="A3" s="1186" t="s">
        <v>297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  <c r="M3" s="1186"/>
      <c r="N3" s="1186"/>
      <c r="O3" s="1186"/>
      <c r="P3" s="1186"/>
      <c r="Q3" s="1186"/>
      <c r="R3" s="1186"/>
      <c r="S3" s="1186"/>
      <c r="T3" s="1186"/>
      <c r="U3" s="1186"/>
      <c r="V3" s="1186"/>
      <c r="W3" s="1186"/>
      <c r="X3" s="1186"/>
      <c r="Y3" s="1186"/>
      <c r="Z3" s="1186"/>
      <c r="AA3" s="1186"/>
      <c r="AB3" s="1186"/>
      <c r="AC3" s="1186"/>
    </row>
    <row r="4" spans="1:32" ht="12.75" customHeight="1" thickBot="1" x14ac:dyDescent="0.5">
      <c r="A4" s="1187"/>
      <c r="B4" s="1187"/>
      <c r="C4" s="1187"/>
      <c r="D4" s="1187"/>
      <c r="E4" s="1187"/>
      <c r="F4" s="1187"/>
      <c r="G4" s="1187"/>
      <c r="H4" s="1187"/>
      <c r="I4" s="1187"/>
      <c r="J4" s="1187"/>
      <c r="K4" s="1187"/>
      <c r="L4" s="1187"/>
      <c r="M4" s="1187"/>
      <c r="N4" s="1187"/>
      <c r="O4" s="1187"/>
      <c r="P4" s="1187"/>
      <c r="Q4" s="1187"/>
      <c r="R4" s="1187"/>
      <c r="S4" s="1187"/>
      <c r="T4" s="1187"/>
      <c r="U4" s="1187"/>
      <c r="V4" s="1187"/>
      <c r="W4" s="1187"/>
      <c r="X4" s="1187"/>
      <c r="Y4" s="1187"/>
      <c r="Z4" s="1187"/>
      <c r="AA4" s="1187"/>
      <c r="AB4" s="1187"/>
      <c r="AC4" s="1187"/>
      <c r="AD4" s="9"/>
      <c r="AE4" s="9"/>
      <c r="AF4" s="9"/>
    </row>
    <row r="5" spans="1:32" ht="14.25" customHeight="1" x14ac:dyDescent="0.45">
      <c r="A5" s="1188" t="s">
        <v>9</v>
      </c>
      <c r="B5" s="1190" t="s">
        <v>10</v>
      </c>
      <c r="C5" s="1190" t="s">
        <v>11</v>
      </c>
      <c r="D5" s="1192" t="s">
        <v>12</v>
      </c>
      <c r="E5" s="1194" t="s">
        <v>8</v>
      </c>
      <c r="F5" s="1196" t="s">
        <v>0</v>
      </c>
      <c r="G5" s="1198" t="s">
        <v>3</v>
      </c>
      <c r="H5" s="1200" t="s">
        <v>13</v>
      </c>
      <c r="I5" s="1196" t="s">
        <v>1</v>
      </c>
      <c r="J5" s="1202" t="s">
        <v>14</v>
      </c>
      <c r="K5" s="1204" t="s">
        <v>15</v>
      </c>
      <c r="L5" s="1205"/>
      <c r="M5" s="1205"/>
      <c r="N5" s="1205"/>
      <c r="O5" s="1205"/>
      <c r="P5" s="1205"/>
      <c r="Q5" s="1205"/>
      <c r="R5" s="1205"/>
      <c r="S5" s="1205"/>
      <c r="T5" s="1205"/>
      <c r="U5" s="1205"/>
      <c r="V5" s="1205"/>
      <c r="W5" s="1205"/>
      <c r="X5" s="1205"/>
      <c r="Y5" s="1205"/>
      <c r="Z5" s="1205"/>
      <c r="AA5" s="1205"/>
      <c r="AB5" s="1205"/>
      <c r="AC5" s="1218" t="s">
        <v>16</v>
      </c>
      <c r="AD5" s="9"/>
      <c r="AE5" s="9"/>
      <c r="AF5" s="9"/>
    </row>
    <row r="6" spans="1:32" s="12" customFormat="1" ht="116.25" customHeight="1" thickBot="1" x14ac:dyDescent="0.35">
      <c r="A6" s="1189"/>
      <c r="B6" s="1191"/>
      <c r="C6" s="1191"/>
      <c r="D6" s="1193"/>
      <c r="E6" s="1195"/>
      <c r="F6" s="1197"/>
      <c r="G6" s="1199"/>
      <c r="H6" s="1201"/>
      <c r="I6" s="1197"/>
      <c r="J6" s="1203"/>
      <c r="K6" s="161" t="s">
        <v>17</v>
      </c>
      <c r="L6" s="160" t="s">
        <v>18</v>
      </c>
      <c r="M6" s="160" t="s">
        <v>19</v>
      </c>
      <c r="N6" s="160" t="s">
        <v>20</v>
      </c>
      <c r="O6" s="160" t="s">
        <v>21</v>
      </c>
      <c r="P6" s="160" t="s">
        <v>22</v>
      </c>
      <c r="Q6" s="160" t="s">
        <v>110</v>
      </c>
      <c r="R6" s="160" t="s">
        <v>63</v>
      </c>
      <c r="S6" s="160" t="s">
        <v>23</v>
      </c>
      <c r="T6" s="160" t="s">
        <v>24</v>
      </c>
      <c r="U6" s="160" t="s">
        <v>25</v>
      </c>
      <c r="V6" s="160" t="s">
        <v>26</v>
      </c>
      <c r="W6" s="160" t="s">
        <v>27</v>
      </c>
      <c r="X6" s="160" t="s">
        <v>28</v>
      </c>
      <c r="Y6" s="160" t="s">
        <v>29</v>
      </c>
      <c r="Z6" s="160" t="s">
        <v>30</v>
      </c>
      <c r="AA6" s="160" t="s">
        <v>31</v>
      </c>
      <c r="AB6" s="160" t="s">
        <v>32</v>
      </c>
      <c r="AC6" s="1219"/>
    </row>
    <row r="7" spans="1:32" s="14" customFormat="1" ht="13.5" customHeight="1" thickBot="1" x14ac:dyDescent="0.4">
      <c r="A7" s="1206" t="s">
        <v>33</v>
      </c>
      <c r="B7" s="1207"/>
      <c r="C7" s="1207"/>
      <c r="D7" s="1207"/>
      <c r="E7" s="1207"/>
      <c r="F7" s="1207"/>
      <c r="G7" s="1207"/>
      <c r="H7" s="1207"/>
      <c r="I7" s="1207"/>
      <c r="J7" s="1207"/>
      <c r="K7" s="1207"/>
      <c r="L7" s="1207"/>
      <c r="M7" s="1207"/>
      <c r="N7" s="1207"/>
      <c r="O7" s="1207"/>
      <c r="P7" s="1207"/>
      <c r="Q7" s="1207"/>
      <c r="R7" s="1207"/>
      <c r="S7" s="1207"/>
      <c r="T7" s="1207"/>
      <c r="U7" s="1207"/>
      <c r="V7" s="1207"/>
      <c r="W7" s="1207"/>
      <c r="X7" s="1207"/>
      <c r="Y7" s="1207"/>
      <c r="Z7" s="1207"/>
      <c r="AA7" s="1207"/>
      <c r="AB7" s="1207"/>
      <c r="AC7" s="1208"/>
    </row>
    <row r="8" spans="1:32" s="14" customFormat="1" ht="18" customHeight="1" x14ac:dyDescent="0.4">
      <c r="A8" s="1209">
        <v>8</v>
      </c>
      <c r="B8" s="1212" t="s">
        <v>342</v>
      </c>
      <c r="C8" s="1212" t="s">
        <v>331</v>
      </c>
      <c r="D8" s="1215">
        <v>0.5</v>
      </c>
      <c r="E8" s="853"/>
      <c r="F8" s="74"/>
      <c r="G8" s="74"/>
      <c r="H8" s="96"/>
      <c r="I8" s="74"/>
      <c r="J8" s="239"/>
      <c r="K8" s="75"/>
      <c r="L8" s="74"/>
      <c r="M8" s="74"/>
      <c r="N8" s="74"/>
      <c r="O8" s="74"/>
      <c r="P8" s="343"/>
      <c r="Q8" s="74"/>
      <c r="R8" s="74"/>
      <c r="S8" s="74"/>
      <c r="T8" s="74"/>
      <c r="U8" s="74"/>
      <c r="V8" s="74"/>
      <c r="W8" s="237"/>
      <c r="X8" s="237"/>
      <c r="Y8" s="237"/>
      <c r="Z8" s="237"/>
      <c r="AA8" s="237"/>
      <c r="AB8" s="238"/>
      <c r="AC8" s="103">
        <f>SUM(K8:AB8)</f>
        <v>0</v>
      </c>
    </row>
    <row r="9" spans="1:32" s="14" customFormat="1" ht="18" customHeight="1" x14ac:dyDescent="0.4">
      <c r="A9" s="1210"/>
      <c r="B9" s="1213"/>
      <c r="C9" s="1213"/>
      <c r="D9" s="1216"/>
      <c r="E9" s="853"/>
      <c r="F9" s="74"/>
      <c r="G9" s="74"/>
      <c r="H9" s="47"/>
      <c r="I9" s="255"/>
      <c r="J9" s="409"/>
      <c r="K9" s="75"/>
      <c r="L9" s="74"/>
      <c r="M9" s="74"/>
      <c r="N9" s="74"/>
      <c r="O9" s="74"/>
      <c r="P9" s="343"/>
      <c r="Q9" s="74"/>
      <c r="R9" s="74"/>
      <c r="S9" s="74"/>
      <c r="T9" s="74"/>
      <c r="U9" s="255"/>
      <c r="V9" s="255"/>
      <c r="W9" s="255"/>
      <c r="X9" s="255"/>
      <c r="Y9" s="255"/>
      <c r="Z9" s="255"/>
      <c r="AA9" s="255"/>
      <c r="AB9" s="387"/>
      <c r="AC9" s="83">
        <f>SUM(K9:AB9)</f>
        <v>0</v>
      </c>
    </row>
    <row r="10" spans="1:32" s="14" customFormat="1" ht="13.5" customHeight="1" x14ac:dyDescent="0.35">
      <c r="A10" s="1210"/>
      <c r="B10" s="1213"/>
      <c r="C10" s="1213"/>
      <c r="D10" s="1216"/>
      <c r="E10" s="346" t="s">
        <v>41</v>
      </c>
      <c r="F10" s="347"/>
      <c r="G10" s="347"/>
      <c r="H10" s="347"/>
      <c r="I10" s="347"/>
      <c r="J10" s="348"/>
      <c r="K10" s="349">
        <f t="shared" ref="K10:AC10" si="0">SUM(K8:K9)</f>
        <v>0</v>
      </c>
      <c r="L10" s="349">
        <f t="shared" si="0"/>
        <v>0</v>
      </c>
      <c r="M10" s="349">
        <f t="shared" si="0"/>
        <v>0</v>
      </c>
      <c r="N10" s="349">
        <f t="shared" si="0"/>
        <v>0</v>
      </c>
      <c r="O10" s="349">
        <f t="shared" si="0"/>
        <v>0</v>
      </c>
      <c r="P10" s="349">
        <f t="shared" si="0"/>
        <v>0</v>
      </c>
      <c r="Q10" s="349">
        <f t="shared" si="0"/>
        <v>0</v>
      </c>
      <c r="R10" s="349">
        <f t="shared" si="0"/>
        <v>0</v>
      </c>
      <c r="S10" s="349">
        <f t="shared" si="0"/>
        <v>0</v>
      </c>
      <c r="T10" s="349">
        <f t="shared" si="0"/>
        <v>0</v>
      </c>
      <c r="U10" s="349">
        <f t="shared" si="0"/>
        <v>0</v>
      </c>
      <c r="V10" s="349">
        <f t="shared" si="0"/>
        <v>0</v>
      </c>
      <c r="W10" s="349">
        <f t="shared" si="0"/>
        <v>0</v>
      </c>
      <c r="X10" s="349">
        <f t="shared" si="0"/>
        <v>0</v>
      </c>
      <c r="Y10" s="349">
        <f t="shared" si="0"/>
        <v>0</v>
      </c>
      <c r="Z10" s="349">
        <f t="shared" si="0"/>
        <v>0</v>
      </c>
      <c r="AA10" s="349">
        <f t="shared" si="0"/>
        <v>0</v>
      </c>
      <c r="AB10" s="349">
        <f t="shared" si="0"/>
        <v>0</v>
      </c>
      <c r="AC10" s="349">
        <f t="shared" si="0"/>
        <v>0</v>
      </c>
    </row>
    <row r="11" spans="1:32" s="14" customFormat="1" ht="16.5" customHeight="1" x14ac:dyDescent="0.4">
      <c r="A11" s="1210"/>
      <c r="B11" s="1213"/>
      <c r="C11" s="1213"/>
      <c r="D11" s="1216"/>
      <c r="E11" s="551"/>
      <c r="F11" s="299"/>
      <c r="G11" s="299"/>
      <c r="H11" s="144"/>
      <c r="I11" s="299"/>
      <c r="J11" s="175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483"/>
      <c r="AA11" s="483"/>
      <c r="AB11" s="484"/>
      <c r="AC11" s="149">
        <f>SUM(K11:AB11)</f>
        <v>0</v>
      </c>
    </row>
    <row r="12" spans="1:32" s="14" customFormat="1" ht="13.5" customHeight="1" thickBot="1" x14ac:dyDescent="0.4">
      <c r="A12" s="1210"/>
      <c r="B12" s="1213"/>
      <c r="C12" s="1213"/>
      <c r="D12" s="1216"/>
      <c r="E12" s="280" t="s">
        <v>35</v>
      </c>
      <c r="F12" s="281"/>
      <c r="G12" s="281"/>
      <c r="H12" s="281"/>
      <c r="I12" s="281"/>
      <c r="J12" s="296"/>
      <c r="K12" s="297">
        <f t="shared" ref="K12:AC12" si="1">SUM(K11:K11)</f>
        <v>0</v>
      </c>
      <c r="L12" s="297">
        <f t="shared" si="1"/>
        <v>0</v>
      </c>
      <c r="M12" s="297">
        <f t="shared" si="1"/>
        <v>0</v>
      </c>
      <c r="N12" s="297">
        <f t="shared" si="1"/>
        <v>0</v>
      </c>
      <c r="O12" s="297">
        <f t="shared" si="1"/>
        <v>0</v>
      </c>
      <c r="P12" s="297">
        <f t="shared" si="1"/>
        <v>0</v>
      </c>
      <c r="Q12" s="297">
        <f t="shared" si="1"/>
        <v>0</v>
      </c>
      <c r="R12" s="297">
        <f t="shared" si="1"/>
        <v>0</v>
      </c>
      <c r="S12" s="297">
        <f t="shared" si="1"/>
        <v>0</v>
      </c>
      <c r="T12" s="297">
        <f t="shared" si="1"/>
        <v>0</v>
      </c>
      <c r="U12" s="297">
        <f t="shared" si="1"/>
        <v>0</v>
      </c>
      <c r="V12" s="297">
        <f t="shared" si="1"/>
        <v>0</v>
      </c>
      <c r="W12" s="297">
        <f t="shared" si="1"/>
        <v>0</v>
      </c>
      <c r="X12" s="297">
        <f t="shared" si="1"/>
        <v>0</v>
      </c>
      <c r="Y12" s="297">
        <f t="shared" si="1"/>
        <v>0</v>
      </c>
      <c r="Z12" s="297">
        <f t="shared" si="1"/>
        <v>0</v>
      </c>
      <c r="AA12" s="297">
        <f t="shared" si="1"/>
        <v>0</v>
      </c>
      <c r="AB12" s="297">
        <f t="shared" si="1"/>
        <v>0</v>
      </c>
      <c r="AC12" s="297">
        <f t="shared" si="1"/>
        <v>0</v>
      </c>
    </row>
    <row r="13" spans="1:32" s="14" customFormat="1" ht="13.5" customHeight="1" x14ac:dyDescent="0.35">
      <c r="A13" s="1210"/>
      <c r="B13" s="1213"/>
      <c r="C13" s="1213"/>
      <c r="D13" s="1216"/>
      <c r="E13" s="216"/>
      <c r="F13" s="45" t="s">
        <v>7</v>
      </c>
      <c r="G13" s="45"/>
      <c r="H13" s="45"/>
      <c r="I13" s="45"/>
      <c r="J13" s="242"/>
      <c r="K13" s="218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43"/>
      <c r="AC13" s="103"/>
    </row>
    <row r="14" spans="1:32" s="14" customFormat="1" ht="13.5" customHeight="1" thickBot="1" x14ac:dyDescent="0.4">
      <c r="A14" s="1210"/>
      <c r="B14" s="1213"/>
      <c r="C14" s="1213"/>
      <c r="D14" s="1216"/>
      <c r="E14" s="179" t="s">
        <v>36</v>
      </c>
      <c r="F14" s="98"/>
      <c r="G14" s="98"/>
      <c r="H14" s="98"/>
      <c r="I14" s="98"/>
      <c r="J14" s="712"/>
      <c r="K14" s="168">
        <v>0</v>
      </c>
      <c r="L14" s="162">
        <v>0</v>
      </c>
      <c r="M14" s="162">
        <v>0</v>
      </c>
      <c r="N14" s="162">
        <v>0</v>
      </c>
      <c r="O14" s="162">
        <v>0</v>
      </c>
      <c r="P14" s="162">
        <v>0</v>
      </c>
      <c r="Q14" s="162">
        <v>0</v>
      </c>
      <c r="R14" s="162">
        <v>0</v>
      </c>
      <c r="S14" s="162">
        <v>0</v>
      </c>
      <c r="T14" s="162">
        <v>0</v>
      </c>
      <c r="U14" s="162">
        <v>0</v>
      </c>
      <c r="V14" s="162">
        <v>0</v>
      </c>
      <c r="W14" s="162">
        <v>0</v>
      </c>
      <c r="X14" s="162">
        <v>0</v>
      </c>
      <c r="Y14" s="162">
        <v>0</v>
      </c>
      <c r="Z14" s="162">
        <v>0</v>
      </c>
      <c r="AA14" s="162">
        <v>0</v>
      </c>
      <c r="AB14" s="244">
        <v>0</v>
      </c>
      <c r="AC14" s="163">
        <v>0</v>
      </c>
    </row>
    <row r="15" spans="1:32" s="14" customFormat="1" ht="13.5" customHeight="1" x14ac:dyDescent="0.35">
      <c r="A15" s="1210"/>
      <c r="B15" s="1213"/>
      <c r="C15" s="1213"/>
      <c r="D15" s="1216"/>
      <c r="E15" s="267" t="s">
        <v>38</v>
      </c>
      <c r="F15" s="268"/>
      <c r="G15" s="268"/>
      <c r="H15" s="268"/>
      <c r="I15" s="268"/>
      <c r="J15" s="709"/>
      <c r="K15" s="269">
        <v>0</v>
      </c>
      <c r="L15" s="269">
        <v>0</v>
      </c>
      <c r="M15" s="269">
        <v>0</v>
      </c>
      <c r="N15" s="269">
        <v>0</v>
      </c>
      <c r="O15" s="269">
        <v>0</v>
      </c>
      <c r="P15" s="269">
        <v>0</v>
      </c>
      <c r="Q15" s="269">
        <v>0</v>
      </c>
      <c r="R15" s="269">
        <v>0</v>
      </c>
      <c r="S15" s="269">
        <v>0</v>
      </c>
      <c r="T15" s="269">
        <v>0</v>
      </c>
      <c r="U15" s="269">
        <v>0</v>
      </c>
      <c r="V15" s="269">
        <v>0</v>
      </c>
      <c r="W15" s="269">
        <v>0</v>
      </c>
      <c r="X15" s="269">
        <v>0</v>
      </c>
      <c r="Y15" s="269">
        <v>0</v>
      </c>
      <c r="Z15" s="269">
        <v>0</v>
      </c>
      <c r="AA15" s="269">
        <v>0</v>
      </c>
      <c r="AB15" s="710">
        <v>0</v>
      </c>
      <c r="AC15" s="711">
        <f>SUM(K15:AB15)</f>
        <v>0</v>
      </c>
    </row>
    <row r="16" spans="1:32" s="61" customFormat="1" ht="14.25" thickBot="1" x14ac:dyDescent="0.45">
      <c r="A16" s="1210"/>
      <c r="B16" s="1213"/>
      <c r="C16" s="1213"/>
      <c r="D16" s="1216"/>
      <c r="E16" s="97" t="s">
        <v>39</v>
      </c>
      <c r="F16" s="98"/>
      <c r="G16" s="98"/>
      <c r="H16" s="98"/>
      <c r="I16" s="98"/>
      <c r="J16" s="249"/>
      <c r="K16" s="341">
        <v>0</v>
      </c>
      <c r="L16" s="341">
        <v>0</v>
      </c>
      <c r="M16" s="341">
        <v>0</v>
      </c>
      <c r="N16" s="341">
        <v>0</v>
      </c>
      <c r="O16" s="341">
        <v>0</v>
      </c>
      <c r="P16" s="341">
        <v>0</v>
      </c>
      <c r="Q16" s="341">
        <v>0</v>
      </c>
      <c r="R16" s="341">
        <v>0</v>
      </c>
      <c r="S16" s="341">
        <v>0</v>
      </c>
      <c r="T16" s="341">
        <v>0</v>
      </c>
      <c r="U16" s="341">
        <v>0</v>
      </c>
      <c r="V16" s="341">
        <v>0</v>
      </c>
      <c r="W16" s="341">
        <v>0</v>
      </c>
      <c r="X16" s="341">
        <v>0</v>
      </c>
      <c r="Y16" s="341">
        <v>0</v>
      </c>
      <c r="Z16" s="341">
        <v>0</v>
      </c>
      <c r="AA16" s="341">
        <v>0</v>
      </c>
      <c r="AB16" s="341">
        <v>0</v>
      </c>
      <c r="AC16" s="508">
        <f>SUM(K16:AB16)</f>
        <v>0</v>
      </c>
    </row>
    <row r="17" spans="1:29" s="61" customFormat="1" ht="14.25" thickBot="1" x14ac:dyDescent="0.45">
      <c r="A17" s="1211"/>
      <c r="B17" s="1214"/>
      <c r="C17" s="1214"/>
      <c r="D17" s="1217"/>
      <c r="E17" s="287" t="s">
        <v>40</v>
      </c>
      <c r="F17" s="288"/>
      <c r="G17" s="288"/>
      <c r="H17" s="288"/>
      <c r="I17" s="288"/>
      <c r="J17" s="298"/>
      <c r="K17" s="295">
        <f t="shared" ref="K17:AC17" si="2">K10+K12</f>
        <v>0</v>
      </c>
      <c r="L17" s="295">
        <f t="shared" si="2"/>
        <v>0</v>
      </c>
      <c r="M17" s="295">
        <f t="shared" si="2"/>
        <v>0</v>
      </c>
      <c r="N17" s="295">
        <f t="shared" si="2"/>
        <v>0</v>
      </c>
      <c r="O17" s="295">
        <f t="shared" si="2"/>
        <v>0</v>
      </c>
      <c r="P17" s="878">
        <f t="shared" si="2"/>
        <v>0</v>
      </c>
      <c r="Q17" s="295">
        <f t="shared" si="2"/>
        <v>0</v>
      </c>
      <c r="R17" s="295">
        <f t="shared" si="2"/>
        <v>0</v>
      </c>
      <c r="S17" s="295">
        <f t="shared" si="2"/>
        <v>0</v>
      </c>
      <c r="T17" s="295">
        <f t="shared" si="2"/>
        <v>0</v>
      </c>
      <c r="U17" s="295">
        <f t="shared" si="2"/>
        <v>0</v>
      </c>
      <c r="V17" s="295">
        <f t="shared" si="2"/>
        <v>0</v>
      </c>
      <c r="W17" s="295">
        <f t="shared" si="2"/>
        <v>0</v>
      </c>
      <c r="X17" s="295">
        <f t="shared" si="2"/>
        <v>0</v>
      </c>
      <c r="Y17" s="295">
        <f t="shared" si="2"/>
        <v>0</v>
      </c>
      <c r="Z17" s="295">
        <f t="shared" si="2"/>
        <v>0</v>
      </c>
      <c r="AA17" s="295">
        <f t="shared" si="2"/>
        <v>0</v>
      </c>
      <c r="AB17" s="295">
        <f t="shared" si="2"/>
        <v>0</v>
      </c>
      <c r="AC17" s="295">
        <f t="shared" si="2"/>
        <v>0</v>
      </c>
    </row>
    <row r="18" spans="1:29" s="61" customFormat="1" ht="13.9" x14ac:dyDescent="0.4">
      <c r="A18" s="101" t="s">
        <v>349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</row>
    <row r="19" spans="1:29" s="61" customFormat="1" ht="23.25" customHeight="1" x14ac:dyDescent="0.4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184" t="s">
        <v>353</v>
      </c>
      <c r="O19" s="1184"/>
      <c r="P19" s="1184"/>
      <c r="Q19" s="1184"/>
      <c r="R19" s="1184"/>
      <c r="S19" s="1184"/>
      <c r="T19" s="1184"/>
      <c r="U19" s="1184"/>
      <c r="V19" s="1184"/>
      <c r="W19" s="1184"/>
      <c r="X19" s="1184"/>
      <c r="Y19" s="1184"/>
      <c r="Z19" s="1184"/>
      <c r="AA19" s="1184"/>
      <c r="AB19" s="1184"/>
      <c r="AC19" s="1184"/>
    </row>
    <row r="20" spans="1:29" s="61" customFormat="1" ht="13.9" x14ac:dyDescent="0.4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2"/>
      <c r="S20" s="2"/>
      <c r="T20" s="1220" t="s">
        <v>341</v>
      </c>
      <c r="U20" s="1220"/>
      <c r="V20" s="1220"/>
      <c r="W20" s="1220"/>
      <c r="X20" s="1220"/>
      <c r="Y20" s="1220"/>
      <c r="Z20" s="1220"/>
      <c r="AA20" s="2"/>
      <c r="AB20" s="2"/>
      <c r="AC20" s="101"/>
    </row>
    <row r="21" spans="1:29" s="14" customFormat="1" ht="14.25" thickBot="1" x14ac:dyDescent="0.45">
      <c r="A21" s="207"/>
      <c r="B21" s="207"/>
      <c r="C21" s="207"/>
      <c r="D21" s="207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221" t="s">
        <v>72</v>
      </c>
      <c r="S21" s="1221"/>
      <c r="T21" s="1221"/>
      <c r="U21" s="1221"/>
      <c r="V21" s="1221"/>
      <c r="W21" s="1221"/>
      <c r="X21" s="1221"/>
      <c r="Y21" s="1221"/>
      <c r="Z21" s="1221"/>
      <c r="AA21" s="1221"/>
      <c r="AB21" s="1221"/>
      <c r="AC21" s="101"/>
    </row>
    <row r="22" spans="1:29" s="14" customFormat="1" ht="15" customHeight="1" x14ac:dyDescent="0.3">
      <c r="A22" s="1188" t="s">
        <v>9</v>
      </c>
      <c r="B22" s="1190" t="s">
        <v>10</v>
      </c>
      <c r="C22" s="1190" t="s">
        <v>11</v>
      </c>
      <c r="D22" s="1192" t="s">
        <v>12</v>
      </c>
      <c r="E22" s="1194" t="s">
        <v>8</v>
      </c>
      <c r="F22" s="1196" t="s">
        <v>0</v>
      </c>
      <c r="G22" s="1198" t="s">
        <v>3</v>
      </c>
      <c r="H22" s="1200" t="s">
        <v>13</v>
      </c>
      <c r="I22" s="1196" t="s">
        <v>1</v>
      </c>
      <c r="J22" s="1202" t="s">
        <v>14</v>
      </c>
      <c r="K22" s="1204" t="s">
        <v>15</v>
      </c>
      <c r="L22" s="1205"/>
      <c r="M22" s="1205"/>
      <c r="N22" s="1205"/>
      <c r="O22" s="1205"/>
      <c r="P22" s="1205"/>
      <c r="Q22" s="1205"/>
      <c r="R22" s="1205"/>
      <c r="S22" s="1205"/>
      <c r="T22" s="1205"/>
      <c r="U22" s="1205"/>
      <c r="V22" s="1205"/>
      <c r="W22" s="1205"/>
      <c r="X22" s="1205"/>
      <c r="Y22" s="1205"/>
      <c r="Z22" s="1205"/>
      <c r="AA22" s="1205"/>
      <c r="AB22" s="1205"/>
      <c r="AC22" s="1218" t="s">
        <v>16</v>
      </c>
    </row>
    <row r="23" spans="1:29" s="14" customFormat="1" ht="120.75" customHeight="1" thickBot="1" x14ac:dyDescent="0.4">
      <c r="A23" s="1189"/>
      <c r="B23" s="1191"/>
      <c r="C23" s="1191"/>
      <c r="D23" s="1193"/>
      <c r="E23" s="1195"/>
      <c r="F23" s="1197"/>
      <c r="G23" s="1199"/>
      <c r="H23" s="1201"/>
      <c r="I23" s="1197"/>
      <c r="J23" s="1203"/>
      <c r="K23" s="161" t="s">
        <v>17</v>
      </c>
      <c r="L23" s="160" t="s">
        <v>18</v>
      </c>
      <c r="M23" s="160" t="s">
        <v>19</v>
      </c>
      <c r="N23" s="160" t="s">
        <v>20</v>
      </c>
      <c r="O23" s="160" t="s">
        <v>21</v>
      </c>
      <c r="P23" s="160" t="s">
        <v>22</v>
      </c>
      <c r="Q23" s="160" t="s">
        <v>110</v>
      </c>
      <c r="R23" s="160" t="s">
        <v>63</v>
      </c>
      <c r="S23" s="160" t="s">
        <v>23</v>
      </c>
      <c r="T23" s="160" t="s">
        <v>24</v>
      </c>
      <c r="U23" s="160" t="s">
        <v>25</v>
      </c>
      <c r="V23" s="160" t="s">
        <v>26</v>
      </c>
      <c r="W23" s="160" t="s">
        <v>27</v>
      </c>
      <c r="X23" s="160" t="s">
        <v>28</v>
      </c>
      <c r="Y23" s="160" t="s">
        <v>29</v>
      </c>
      <c r="Z23" s="160" t="s">
        <v>30</v>
      </c>
      <c r="AA23" s="160" t="s">
        <v>31</v>
      </c>
      <c r="AB23" s="160" t="s">
        <v>32</v>
      </c>
      <c r="AC23" s="1219"/>
    </row>
    <row r="24" spans="1:29" s="14" customFormat="1" ht="18.75" customHeight="1" x14ac:dyDescent="0.35">
      <c r="A24" s="1222" t="s">
        <v>82</v>
      </c>
      <c r="B24" s="1223"/>
      <c r="C24" s="1223"/>
      <c r="D24" s="1223"/>
      <c r="E24" s="1223"/>
      <c r="F24" s="1223"/>
      <c r="G24" s="1223"/>
      <c r="H24" s="1223"/>
      <c r="I24" s="1223"/>
      <c r="J24" s="1223"/>
      <c r="K24" s="1223"/>
      <c r="L24" s="1223"/>
      <c r="M24" s="1223"/>
      <c r="N24" s="1223"/>
      <c r="O24" s="1223"/>
      <c r="P24" s="1223"/>
      <c r="Q24" s="1223"/>
      <c r="R24" s="1223"/>
      <c r="S24" s="1223"/>
      <c r="T24" s="1223"/>
      <c r="U24" s="1223"/>
      <c r="V24" s="1223"/>
      <c r="W24" s="1223"/>
      <c r="X24" s="1223"/>
      <c r="Y24" s="1223"/>
      <c r="Z24" s="1223"/>
      <c r="AA24" s="1223"/>
      <c r="AB24" s="1223"/>
      <c r="AC24" s="1224"/>
    </row>
    <row r="25" spans="1:29" s="14" customFormat="1" ht="30.75" customHeight="1" x14ac:dyDescent="0.4">
      <c r="A25" s="1225">
        <v>8</v>
      </c>
      <c r="B25" s="1226" t="s">
        <v>342</v>
      </c>
      <c r="C25" s="1226" t="s">
        <v>338</v>
      </c>
      <c r="D25" s="1227">
        <v>0.5</v>
      </c>
      <c r="E25" s="550" t="s">
        <v>269</v>
      </c>
      <c r="F25" s="324" t="s">
        <v>94</v>
      </c>
      <c r="G25" s="324"/>
      <c r="H25" s="324"/>
      <c r="I25" s="324"/>
      <c r="J25" s="108">
        <v>16</v>
      </c>
      <c r="K25" s="366">
        <v>28</v>
      </c>
      <c r="L25" s="74">
        <v>28</v>
      </c>
      <c r="M25" s="74"/>
      <c r="N25" s="74"/>
      <c r="O25" s="74"/>
      <c r="P25" s="74"/>
      <c r="Q25" s="75"/>
      <c r="R25" s="75"/>
      <c r="S25" s="345"/>
      <c r="T25" s="75"/>
      <c r="U25" s="684">
        <v>2</v>
      </c>
      <c r="V25" s="74"/>
      <c r="W25" s="75"/>
      <c r="X25" s="75"/>
      <c r="Y25" s="75"/>
      <c r="Z25" s="75"/>
      <c r="AA25" s="75"/>
      <c r="AB25" s="394"/>
      <c r="AC25" s="797">
        <f t="shared" ref="AC25:AC31" si="3">SUM(K25:AB25)</f>
        <v>58</v>
      </c>
    </row>
    <row r="26" spans="1:29" s="14" customFormat="1" ht="30.75" customHeight="1" x14ac:dyDescent="0.4">
      <c r="A26" s="1210"/>
      <c r="B26" s="1213"/>
      <c r="C26" s="1213"/>
      <c r="D26" s="1216"/>
      <c r="E26" s="550" t="s">
        <v>269</v>
      </c>
      <c r="F26" s="831" t="s">
        <v>94</v>
      </c>
      <c r="G26" s="831"/>
      <c r="H26" s="445"/>
      <c r="I26" s="831"/>
      <c r="J26" s="479">
        <v>29</v>
      </c>
      <c r="K26" s="75">
        <v>28</v>
      </c>
      <c r="L26" s="345">
        <v>28</v>
      </c>
      <c r="M26" s="75"/>
      <c r="N26" s="75"/>
      <c r="O26" s="75"/>
      <c r="P26" s="75"/>
      <c r="Q26" s="75"/>
      <c r="R26" s="75"/>
      <c r="S26" s="75"/>
      <c r="T26" s="75"/>
      <c r="U26" s="74">
        <v>2</v>
      </c>
      <c r="V26" s="75"/>
      <c r="W26" s="75"/>
      <c r="X26" s="75"/>
      <c r="Y26" s="75"/>
      <c r="Z26" s="75"/>
      <c r="AA26" s="74"/>
      <c r="AB26" s="394"/>
      <c r="AC26" s="797">
        <f t="shared" si="3"/>
        <v>58</v>
      </c>
    </row>
    <row r="27" spans="1:29" s="14" customFormat="1" ht="16.5" customHeight="1" x14ac:dyDescent="0.4">
      <c r="A27" s="1210"/>
      <c r="B27" s="1213"/>
      <c r="C27" s="1213"/>
      <c r="D27" s="1216"/>
      <c r="E27" s="550" t="s">
        <v>276</v>
      </c>
      <c r="F27" s="982" t="s">
        <v>94</v>
      </c>
      <c r="G27" s="831" t="s">
        <v>109</v>
      </c>
      <c r="H27" s="445" t="s">
        <v>150</v>
      </c>
      <c r="I27" s="982">
        <v>4</v>
      </c>
      <c r="J27" s="588">
        <v>16</v>
      </c>
      <c r="K27" s="157"/>
      <c r="L27" s="364"/>
      <c r="M27" s="157"/>
      <c r="N27" s="157"/>
      <c r="O27" s="157"/>
      <c r="P27" s="157"/>
      <c r="Q27" s="157"/>
      <c r="R27" s="157">
        <v>1</v>
      </c>
      <c r="S27" s="157"/>
      <c r="T27" s="157"/>
      <c r="U27" s="157"/>
      <c r="V27" s="157"/>
      <c r="W27" s="157"/>
      <c r="X27" s="157"/>
      <c r="Y27" s="157"/>
      <c r="Z27" s="157"/>
      <c r="AA27" s="157"/>
      <c r="AB27" s="159"/>
      <c r="AC27" s="797">
        <f t="shared" si="3"/>
        <v>1</v>
      </c>
    </row>
    <row r="28" spans="1:29" s="14" customFormat="1" ht="16.5" customHeight="1" x14ac:dyDescent="0.4">
      <c r="A28" s="1210"/>
      <c r="B28" s="1213"/>
      <c r="C28" s="1213"/>
      <c r="D28" s="1216"/>
      <c r="E28" s="550" t="s">
        <v>276</v>
      </c>
      <c r="F28" s="982" t="s">
        <v>94</v>
      </c>
      <c r="G28" s="831" t="s">
        <v>232</v>
      </c>
      <c r="H28" s="445" t="s">
        <v>119</v>
      </c>
      <c r="I28" s="982">
        <v>3</v>
      </c>
      <c r="J28" s="588">
        <v>6</v>
      </c>
      <c r="K28" s="157"/>
      <c r="L28" s="364"/>
      <c r="M28" s="157"/>
      <c r="N28" s="157"/>
      <c r="O28" s="157"/>
      <c r="P28" s="157"/>
      <c r="Q28" s="157"/>
      <c r="R28" s="157">
        <v>0.5</v>
      </c>
      <c r="S28" s="157"/>
      <c r="T28" s="157"/>
      <c r="U28" s="157"/>
      <c r="V28" s="157"/>
      <c r="W28" s="157"/>
      <c r="X28" s="157"/>
      <c r="Y28" s="157"/>
      <c r="Z28" s="157"/>
      <c r="AA28" s="157"/>
      <c r="AB28" s="159"/>
      <c r="AC28" s="797">
        <f t="shared" si="3"/>
        <v>0.5</v>
      </c>
    </row>
    <row r="29" spans="1:29" s="14" customFormat="1" ht="16.5" customHeight="1" x14ac:dyDescent="0.4">
      <c r="A29" s="1210"/>
      <c r="B29" s="1213"/>
      <c r="C29" s="1213"/>
      <c r="D29" s="1216"/>
      <c r="E29" s="550" t="s">
        <v>276</v>
      </c>
      <c r="F29" s="982" t="s">
        <v>94</v>
      </c>
      <c r="G29" s="831" t="s">
        <v>96</v>
      </c>
      <c r="H29" s="445" t="s">
        <v>118</v>
      </c>
      <c r="I29" s="982">
        <v>4</v>
      </c>
      <c r="J29" s="588">
        <v>9</v>
      </c>
      <c r="K29" s="157"/>
      <c r="L29" s="364"/>
      <c r="M29" s="157"/>
      <c r="N29" s="157"/>
      <c r="O29" s="157"/>
      <c r="P29" s="157"/>
      <c r="Q29" s="157"/>
      <c r="R29" s="157">
        <v>0.5</v>
      </c>
      <c r="S29" s="157"/>
      <c r="T29" s="157"/>
      <c r="U29" s="157"/>
      <c r="V29" s="157"/>
      <c r="W29" s="157"/>
      <c r="X29" s="157"/>
      <c r="Y29" s="157"/>
      <c r="Z29" s="157"/>
      <c r="AA29" s="157"/>
      <c r="AB29" s="159"/>
      <c r="AC29" s="797">
        <f t="shared" si="3"/>
        <v>0.5</v>
      </c>
    </row>
    <row r="30" spans="1:29" s="14" customFormat="1" ht="16.5" customHeight="1" x14ac:dyDescent="0.4">
      <c r="A30" s="1210"/>
      <c r="B30" s="1213"/>
      <c r="C30" s="1213"/>
      <c r="D30" s="1216"/>
      <c r="E30" s="550" t="s">
        <v>276</v>
      </c>
      <c r="F30" s="982" t="s">
        <v>94</v>
      </c>
      <c r="G30" s="831" t="s">
        <v>109</v>
      </c>
      <c r="H30" s="445" t="s">
        <v>150</v>
      </c>
      <c r="I30" s="982">
        <v>4</v>
      </c>
      <c r="J30" s="588">
        <v>16</v>
      </c>
      <c r="K30" s="157"/>
      <c r="L30" s="364"/>
      <c r="M30" s="157"/>
      <c r="N30" s="157"/>
      <c r="O30" s="157"/>
      <c r="P30" s="157"/>
      <c r="Q30" s="157"/>
      <c r="R30" s="157">
        <v>1</v>
      </c>
      <c r="S30" s="157"/>
      <c r="T30" s="157"/>
      <c r="U30" s="157"/>
      <c r="V30" s="157"/>
      <c r="W30" s="157"/>
      <c r="X30" s="157"/>
      <c r="Y30" s="157"/>
      <c r="Z30" s="157"/>
      <c r="AA30" s="157"/>
      <c r="AB30" s="159"/>
      <c r="AC30" s="797">
        <f t="shared" si="3"/>
        <v>1</v>
      </c>
    </row>
    <row r="31" spans="1:29" s="14" customFormat="1" ht="17.25" customHeight="1" x14ac:dyDescent="0.4">
      <c r="A31" s="1210"/>
      <c r="B31" s="1213"/>
      <c r="C31" s="1213"/>
      <c r="D31" s="1216"/>
      <c r="E31" s="902"/>
      <c r="F31" s="841"/>
      <c r="G31" s="841"/>
      <c r="H31" s="144"/>
      <c r="I31" s="841"/>
      <c r="J31" s="145"/>
      <c r="K31" s="157"/>
      <c r="L31" s="364"/>
      <c r="M31" s="157"/>
      <c r="N31" s="157"/>
      <c r="O31" s="157"/>
      <c r="P31" s="157"/>
      <c r="Q31" s="157"/>
      <c r="R31" s="364"/>
      <c r="S31" s="364"/>
      <c r="T31" s="157"/>
      <c r="U31" s="157"/>
      <c r="V31" s="157"/>
      <c r="W31" s="157"/>
      <c r="X31" s="157"/>
      <c r="Y31" s="157"/>
      <c r="Z31" s="157"/>
      <c r="AA31" s="157"/>
      <c r="AB31" s="159"/>
      <c r="AC31" s="797">
        <f t="shared" si="3"/>
        <v>0</v>
      </c>
    </row>
    <row r="32" spans="1:29" s="14" customFormat="1" ht="13.5" customHeight="1" thickBot="1" x14ac:dyDescent="0.4">
      <c r="A32" s="1210"/>
      <c r="B32" s="1213"/>
      <c r="C32" s="1213"/>
      <c r="D32" s="1216"/>
      <c r="E32" s="569" t="s">
        <v>41</v>
      </c>
      <c r="F32" s="284"/>
      <c r="G32" s="284"/>
      <c r="H32" s="284"/>
      <c r="I32" s="284"/>
      <c r="J32" s="285"/>
      <c r="K32" s="286">
        <f t="shared" ref="K32:AC32" si="4">SUM(K25:K31)</f>
        <v>56</v>
      </c>
      <c r="L32" s="286">
        <f t="shared" si="4"/>
        <v>56</v>
      </c>
      <c r="M32" s="286">
        <f t="shared" si="4"/>
        <v>0</v>
      </c>
      <c r="N32" s="286">
        <f t="shared" si="4"/>
        <v>0</v>
      </c>
      <c r="O32" s="286">
        <f t="shared" si="4"/>
        <v>0</v>
      </c>
      <c r="P32" s="286">
        <f t="shared" si="4"/>
        <v>0</v>
      </c>
      <c r="Q32" s="286">
        <f t="shared" si="4"/>
        <v>0</v>
      </c>
      <c r="R32" s="286">
        <f t="shared" si="4"/>
        <v>3</v>
      </c>
      <c r="S32" s="286">
        <f t="shared" si="4"/>
        <v>0</v>
      </c>
      <c r="T32" s="286">
        <f t="shared" si="4"/>
        <v>0</v>
      </c>
      <c r="U32" s="286">
        <f t="shared" si="4"/>
        <v>4</v>
      </c>
      <c r="V32" s="286">
        <f t="shared" si="4"/>
        <v>0</v>
      </c>
      <c r="W32" s="286">
        <f t="shared" si="4"/>
        <v>0</v>
      </c>
      <c r="X32" s="286">
        <f t="shared" si="4"/>
        <v>0</v>
      </c>
      <c r="Y32" s="286">
        <f t="shared" si="4"/>
        <v>0</v>
      </c>
      <c r="Z32" s="286">
        <f t="shared" si="4"/>
        <v>0</v>
      </c>
      <c r="AA32" s="286">
        <f t="shared" si="4"/>
        <v>0</v>
      </c>
      <c r="AB32" s="286">
        <f t="shared" si="4"/>
        <v>0</v>
      </c>
      <c r="AC32" s="286">
        <f t="shared" si="4"/>
        <v>119</v>
      </c>
    </row>
    <row r="33" spans="1:34" s="14" customFormat="1" ht="16.5" customHeight="1" x14ac:dyDescent="0.4">
      <c r="A33" s="1210"/>
      <c r="B33" s="1213"/>
      <c r="C33" s="1213"/>
      <c r="D33" s="1216"/>
      <c r="E33" s="570" t="s">
        <v>311</v>
      </c>
      <c r="F33" s="74" t="s">
        <v>243</v>
      </c>
      <c r="G33" s="299" t="s">
        <v>199</v>
      </c>
      <c r="H33" s="423" t="s">
        <v>137</v>
      </c>
      <c r="I33" s="299" t="s">
        <v>125</v>
      </c>
      <c r="J33" s="355" t="s">
        <v>217</v>
      </c>
      <c r="K33" s="480"/>
      <c r="L33" s="425"/>
      <c r="M33" s="425"/>
      <c r="N33" s="425"/>
      <c r="O33" s="425"/>
      <c r="P33" s="425"/>
      <c r="Q33" s="425"/>
      <c r="R33" s="425">
        <v>3</v>
      </c>
      <c r="S33" s="425"/>
      <c r="T33" s="157"/>
      <c r="U33" s="157"/>
      <c r="V33" s="157"/>
      <c r="W33" s="157"/>
      <c r="X33" s="157"/>
      <c r="Y33" s="157"/>
      <c r="Z33" s="385"/>
      <c r="AA33" s="385"/>
      <c r="AB33" s="385"/>
      <c r="AC33" s="485">
        <f>SUM(K33:AB33)</f>
        <v>3</v>
      </c>
    </row>
    <row r="34" spans="1:34" s="14" customFormat="1" ht="13.5" customHeight="1" thickBot="1" x14ac:dyDescent="0.4">
      <c r="A34" s="1210"/>
      <c r="B34" s="1213"/>
      <c r="C34" s="1213"/>
      <c r="D34" s="1216"/>
      <c r="E34" s="481" t="s">
        <v>114</v>
      </c>
      <c r="F34" s="281"/>
      <c r="G34" s="281"/>
      <c r="H34" s="281"/>
      <c r="I34" s="281"/>
      <c r="J34" s="282"/>
      <c r="K34" s="283">
        <f t="shared" ref="K34:AB34" si="5">SUM(K33:K33)</f>
        <v>0</v>
      </c>
      <c r="L34" s="283">
        <f t="shared" si="5"/>
        <v>0</v>
      </c>
      <c r="M34" s="283">
        <f t="shared" si="5"/>
        <v>0</v>
      </c>
      <c r="N34" s="283">
        <f t="shared" si="5"/>
        <v>0</v>
      </c>
      <c r="O34" s="283">
        <f t="shared" si="5"/>
        <v>0</v>
      </c>
      <c r="P34" s="283">
        <f t="shared" si="5"/>
        <v>0</v>
      </c>
      <c r="Q34" s="283">
        <f t="shared" si="5"/>
        <v>0</v>
      </c>
      <c r="R34" s="283">
        <f t="shared" si="5"/>
        <v>3</v>
      </c>
      <c r="S34" s="283">
        <f t="shared" si="5"/>
        <v>0</v>
      </c>
      <c r="T34" s="283">
        <f t="shared" si="5"/>
        <v>0</v>
      </c>
      <c r="U34" s="283">
        <f t="shared" si="5"/>
        <v>0</v>
      </c>
      <c r="V34" s="283">
        <f t="shared" si="5"/>
        <v>0</v>
      </c>
      <c r="W34" s="283">
        <f t="shared" si="5"/>
        <v>0</v>
      </c>
      <c r="X34" s="283">
        <f t="shared" si="5"/>
        <v>0</v>
      </c>
      <c r="Y34" s="283">
        <f t="shared" si="5"/>
        <v>0</v>
      </c>
      <c r="Z34" s="283">
        <f t="shared" si="5"/>
        <v>0</v>
      </c>
      <c r="AA34" s="283">
        <f t="shared" si="5"/>
        <v>0</v>
      </c>
      <c r="AB34" s="283">
        <f t="shared" si="5"/>
        <v>0</v>
      </c>
      <c r="AC34" s="283">
        <f>SUM(K34:AB34)</f>
        <v>3</v>
      </c>
    </row>
    <row r="35" spans="1:34" s="14" customFormat="1" ht="15" customHeight="1" thickBot="1" x14ac:dyDescent="0.4">
      <c r="A35" s="1210"/>
      <c r="B35" s="1213"/>
      <c r="C35" s="1213"/>
      <c r="D35" s="1216"/>
      <c r="E35" s="517"/>
      <c r="F35" s="518"/>
      <c r="G35" s="518"/>
      <c r="H35" s="518"/>
      <c r="I35" s="518"/>
      <c r="J35" s="519"/>
      <c r="K35" s="521"/>
      <c r="L35" s="522"/>
      <c r="M35" s="522"/>
      <c r="N35" s="522"/>
      <c r="O35" s="522"/>
      <c r="P35" s="522"/>
      <c r="Q35" s="522"/>
      <c r="R35" s="522"/>
      <c r="S35" s="522"/>
      <c r="T35" s="522"/>
      <c r="U35" s="522"/>
      <c r="V35" s="522"/>
      <c r="W35" s="522"/>
      <c r="X35" s="522"/>
      <c r="Y35" s="522"/>
      <c r="Z35" s="522"/>
      <c r="AA35" s="522"/>
      <c r="AB35" s="523"/>
      <c r="AC35" s="520">
        <f>SUM(K35:AB35)</f>
        <v>0</v>
      </c>
    </row>
    <row r="36" spans="1:34" s="14" customFormat="1" ht="16.5" customHeight="1" thickBot="1" x14ac:dyDescent="0.4">
      <c r="A36" s="1210"/>
      <c r="B36" s="1213"/>
      <c r="C36" s="1213"/>
      <c r="D36" s="1216"/>
      <c r="E36" s="481" t="s">
        <v>36</v>
      </c>
      <c r="F36" s="281"/>
      <c r="G36" s="281"/>
      <c r="H36" s="281"/>
      <c r="I36" s="281"/>
      <c r="J36" s="282"/>
      <c r="K36" s="283">
        <f>K35</f>
        <v>0</v>
      </c>
      <c r="L36" s="283">
        <f t="shared" ref="L36:AC36" si="6">L35</f>
        <v>0</v>
      </c>
      <c r="M36" s="283">
        <f t="shared" si="6"/>
        <v>0</v>
      </c>
      <c r="N36" s="283">
        <f t="shared" si="6"/>
        <v>0</v>
      </c>
      <c r="O36" s="283">
        <f t="shared" si="6"/>
        <v>0</v>
      </c>
      <c r="P36" s="283">
        <f t="shared" si="6"/>
        <v>0</v>
      </c>
      <c r="Q36" s="283">
        <f t="shared" si="6"/>
        <v>0</v>
      </c>
      <c r="R36" s="283">
        <f t="shared" si="6"/>
        <v>0</v>
      </c>
      <c r="S36" s="283">
        <f t="shared" si="6"/>
        <v>0</v>
      </c>
      <c r="T36" s="283">
        <f t="shared" si="6"/>
        <v>0</v>
      </c>
      <c r="U36" s="283">
        <f t="shared" si="6"/>
        <v>0</v>
      </c>
      <c r="V36" s="283">
        <f t="shared" si="6"/>
        <v>0</v>
      </c>
      <c r="W36" s="283">
        <f t="shared" si="6"/>
        <v>0</v>
      </c>
      <c r="X36" s="283">
        <f t="shared" si="6"/>
        <v>0</v>
      </c>
      <c r="Y36" s="283">
        <f t="shared" si="6"/>
        <v>0</v>
      </c>
      <c r="Z36" s="283">
        <f t="shared" si="6"/>
        <v>0</v>
      </c>
      <c r="AA36" s="283">
        <f t="shared" si="6"/>
        <v>0</v>
      </c>
      <c r="AB36" s="283">
        <f t="shared" si="6"/>
        <v>0</v>
      </c>
      <c r="AC36" s="283">
        <f t="shared" si="6"/>
        <v>0</v>
      </c>
    </row>
    <row r="37" spans="1:34" s="14" customFormat="1" ht="13.5" customHeight="1" x14ac:dyDescent="0.35">
      <c r="A37" s="1210"/>
      <c r="B37" s="1213"/>
      <c r="C37" s="1213"/>
      <c r="D37" s="1216"/>
      <c r="E37" s="441"/>
      <c r="F37" s="45" t="s">
        <v>6</v>
      </c>
      <c r="G37" s="45" t="s">
        <v>37</v>
      </c>
      <c r="H37" s="45"/>
      <c r="I37" s="45"/>
      <c r="J37" s="46"/>
      <c r="K37" s="171">
        <v>0</v>
      </c>
      <c r="L37" s="172">
        <v>0</v>
      </c>
      <c r="M37" s="172">
        <v>0</v>
      </c>
      <c r="N37" s="172">
        <v>0</v>
      </c>
      <c r="O37" s="172">
        <v>0</v>
      </c>
      <c r="P37" s="172">
        <v>0</v>
      </c>
      <c r="Q37" s="172">
        <v>0</v>
      </c>
      <c r="R37" s="172">
        <v>0</v>
      </c>
      <c r="S37" s="172">
        <v>0</v>
      </c>
      <c r="T37" s="172">
        <v>0</v>
      </c>
      <c r="U37" s="172">
        <v>0</v>
      </c>
      <c r="V37" s="172">
        <v>0</v>
      </c>
      <c r="W37" s="172">
        <v>0</v>
      </c>
      <c r="X37" s="172">
        <v>0</v>
      </c>
      <c r="Y37" s="172">
        <v>0</v>
      </c>
      <c r="Z37" s="172">
        <v>0</v>
      </c>
      <c r="AA37" s="172">
        <v>0</v>
      </c>
      <c r="AB37" s="172">
        <v>0</v>
      </c>
      <c r="AC37" s="390">
        <f>SUM(K37:AB37)</f>
        <v>0</v>
      </c>
    </row>
    <row r="38" spans="1:34" s="14" customFormat="1" ht="13.9" x14ac:dyDescent="0.35">
      <c r="A38" s="1210"/>
      <c r="B38" s="1213"/>
      <c r="C38" s="1213"/>
      <c r="D38" s="1216"/>
      <c r="E38" s="174" t="s">
        <v>38</v>
      </c>
      <c r="F38" s="144"/>
      <c r="G38" s="144"/>
      <c r="H38" s="144"/>
      <c r="I38" s="144"/>
      <c r="J38" s="175"/>
      <c r="K38" s="176">
        <v>0</v>
      </c>
      <c r="L38" s="177">
        <v>0</v>
      </c>
      <c r="M38" s="177">
        <v>0</v>
      </c>
      <c r="N38" s="177">
        <v>0</v>
      </c>
      <c r="O38" s="177">
        <v>0</v>
      </c>
      <c r="P38" s="177">
        <v>0</v>
      </c>
      <c r="Q38" s="177">
        <v>0</v>
      </c>
      <c r="R38" s="177">
        <v>0</v>
      </c>
      <c r="S38" s="177">
        <v>0</v>
      </c>
      <c r="T38" s="177">
        <v>0</v>
      </c>
      <c r="U38" s="177">
        <v>0</v>
      </c>
      <c r="V38" s="177">
        <v>0</v>
      </c>
      <c r="W38" s="177">
        <v>0</v>
      </c>
      <c r="X38" s="177">
        <v>0</v>
      </c>
      <c r="Y38" s="177">
        <v>0</v>
      </c>
      <c r="Z38" s="177">
        <v>0</v>
      </c>
      <c r="AA38" s="177">
        <v>0</v>
      </c>
      <c r="AB38" s="177">
        <v>0</v>
      </c>
      <c r="AC38" s="390">
        <f>SUM(K38:AB38)</f>
        <v>0</v>
      </c>
    </row>
    <row r="39" spans="1:34" s="14" customFormat="1" ht="19.5" customHeight="1" x14ac:dyDescent="0.35">
      <c r="A39" s="1210"/>
      <c r="B39" s="1213"/>
      <c r="C39" s="1213"/>
      <c r="D39" s="1216"/>
      <c r="E39" s="174" t="s">
        <v>42</v>
      </c>
      <c r="F39" s="144"/>
      <c r="G39" s="144"/>
      <c r="H39" s="144"/>
      <c r="I39" s="144"/>
      <c r="J39" s="175"/>
      <c r="K39" s="176">
        <v>0</v>
      </c>
      <c r="L39" s="177">
        <v>0</v>
      </c>
      <c r="M39" s="177">
        <v>0</v>
      </c>
      <c r="N39" s="177">
        <v>0</v>
      </c>
      <c r="O39" s="177">
        <v>0</v>
      </c>
      <c r="P39" s="177">
        <v>0</v>
      </c>
      <c r="Q39" s="177">
        <v>0</v>
      </c>
      <c r="R39" s="177">
        <v>0</v>
      </c>
      <c r="S39" s="177">
        <v>0</v>
      </c>
      <c r="T39" s="177">
        <v>0</v>
      </c>
      <c r="U39" s="177">
        <v>0</v>
      </c>
      <c r="V39" s="177">
        <v>0</v>
      </c>
      <c r="W39" s="177">
        <v>0</v>
      </c>
      <c r="X39" s="177">
        <v>0</v>
      </c>
      <c r="Y39" s="177">
        <v>0</v>
      </c>
      <c r="Z39" s="177">
        <v>0</v>
      </c>
      <c r="AA39" s="177">
        <v>0</v>
      </c>
      <c r="AB39" s="177">
        <v>0</v>
      </c>
      <c r="AC39" s="390">
        <f>SUM(K39:AB39)</f>
        <v>0</v>
      </c>
      <c r="AD39" s="156"/>
    </row>
    <row r="40" spans="1:34" s="61" customFormat="1" ht="14.25" thickBot="1" x14ac:dyDescent="0.45">
      <c r="A40" s="1210"/>
      <c r="B40" s="1213"/>
      <c r="C40" s="1213"/>
      <c r="D40" s="1216"/>
      <c r="E40" s="179" t="s">
        <v>39</v>
      </c>
      <c r="F40" s="98"/>
      <c r="G40" s="98"/>
      <c r="H40" s="98"/>
      <c r="I40" s="98"/>
      <c r="J40" s="99"/>
      <c r="K40" s="520">
        <f>K37</f>
        <v>0</v>
      </c>
      <c r="L40" s="516">
        <f t="shared" ref="L40:AC40" si="7">L37</f>
        <v>0</v>
      </c>
      <c r="M40" s="516">
        <f t="shared" si="7"/>
        <v>0</v>
      </c>
      <c r="N40" s="516">
        <f t="shared" si="7"/>
        <v>0</v>
      </c>
      <c r="O40" s="516">
        <f t="shared" si="7"/>
        <v>0</v>
      </c>
      <c r="P40" s="516">
        <f t="shared" si="7"/>
        <v>0</v>
      </c>
      <c r="Q40" s="516">
        <f t="shared" si="7"/>
        <v>0</v>
      </c>
      <c r="R40" s="516">
        <f t="shared" si="7"/>
        <v>0</v>
      </c>
      <c r="S40" s="516">
        <f t="shared" si="7"/>
        <v>0</v>
      </c>
      <c r="T40" s="516">
        <f t="shared" si="7"/>
        <v>0</v>
      </c>
      <c r="U40" s="516">
        <f t="shared" si="7"/>
        <v>0</v>
      </c>
      <c r="V40" s="516">
        <f t="shared" si="7"/>
        <v>0</v>
      </c>
      <c r="W40" s="516">
        <f t="shared" si="7"/>
        <v>0</v>
      </c>
      <c r="X40" s="516">
        <f t="shared" si="7"/>
        <v>0</v>
      </c>
      <c r="Y40" s="516">
        <f t="shared" si="7"/>
        <v>0</v>
      </c>
      <c r="Z40" s="516">
        <f t="shared" si="7"/>
        <v>0</v>
      </c>
      <c r="AA40" s="516">
        <f t="shared" si="7"/>
        <v>0</v>
      </c>
      <c r="AB40" s="516">
        <f t="shared" si="7"/>
        <v>0</v>
      </c>
      <c r="AC40" s="341">
        <f t="shared" si="7"/>
        <v>0</v>
      </c>
    </row>
    <row r="41" spans="1:34" s="61" customFormat="1" ht="14.25" thickBot="1" x14ac:dyDescent="0.45">
      <c r="A41" s="1210"/>
      <c r="B41" s="1213"/>
      <c r="C41" s="1213"/>
      <c r="D41" s="1216"/>
      <c r="E41" s="287" t="s">
        <v>43</v>
      </c>
      <c r="F41" s="288"/>
      <c r="G41" s="288"/>
      <c r="H41" s="288"/>
      <c r="I41" s="288"/>
      <c r="J41" s="289"/>
      <c r="K41" s="290">
        <f t="shared" ref="K41:AC41" si="8">K32+K34</f>
        <v>56</v>
      </c>
      <c r="L41" s="477">
        <f t="shared" si="8"/>
        <v>56</v>
      </c>
      <c r="M41" s="477">
        <f t="shared" si="8"/>
        <v>0</v>
      </c>
      <c r="N41" s="477">
        <f t="shared" si="8"/>
        <v>0</v>
      </c>
      <c r="O41" s="477">
        <f t="shared" si="8"/>
        <v>0</v>
      </c>
      <c r="P41" s="477">
        <f t="shared" si="8"/>
        <v>0</v>
      </c>
      <c r="Q41" s="477">
        <f t="shared" si="8"/>
        <v>0</v>
      </c>
      <c r="R41" s="477">
        <f t="shared" si="8"/>
        <v>6</v>
      </c>
      <c r="S41" s="477">
        <f t="shared" si="8"/>
        <v>0</v>
      </c>
      <c r="T41" s="477">
        <f t="shared" si="8"/>
        <v>0</v>
      </c>
      <c r="U41" s="477">
        <f t="shared" si="8"/>
        <v>4</v>
      </c>
      <c r="V41" s="477">
        <f t="shared" si="8"/>
        <v>0</v>
      </c>
      <c r="W41" s="477">
        <f t="shared" si="8"/>
        <v>0</v>
      </c>
      <c r="X41" s="477">
        <f t="shared" si="8"/>
        <v>0</v>
      </c>
      <c r="Y41" s="477">
        <f t="shared" si="8"/>
        <v>0</v>
      </c>
      <c r="Z41" s="477">
        <f t="shared" si="8"/>
        <v>0</v>
      </c>
      <c r="AA41" s="477">
        <f t="shared" si="8"/>
        <v>0</v>
      </c>
      <c r="AB41" s="545">
        <f t="shared" si="8"/>
        <v>0</v>
      </c>
      <c r="AC41" s="290">
        <f t="shared" si="8"/>
        <v>122</v>
      </c>
      <c r="AE41" s="152"/>
    </row>
    <row r="42" spans="1:34" s="61" customFormat="1" ht="10.5" customHeight="1" thickBot="1" x14ac:dyDescent="0.45">
      <c r="A42" s="1210"/>
      <c r="B42" s="1213"/>
      <c r="C42" s="1213"/>
      <c r="D42" s="1216"/>
      <c r="E42" s="184"/>
      <c r="F42" s="185"/>
      <c r="G42" s="185"/>
      <c r="H42" s="185"/>
      <c r="I42" s="185"/>
      <c r="J42" s="186"/>
      <c r="K42" s="187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278"/>
    </row>
    <row r="43" spans="1:34" s="61" customFormat="1" ht="14.25" thickBot="1" x14ac:dyDescent="0.45">
      <c r="A43" s="1211"/>
      <c r="B43" s="1214"/>
      <c r="C43" s="1214"/>
      <c r="D43" s="1217"/>
      <c r="E43" s="291" t="s">
        <v>44</v>
      </c>
      <c r="F43" s="292"/>
      <c r="G43" s="292"/>
      <c r="H43" s="292"/>
      <c r="I43" s="293"/>
      <c r="J43" s="294"/>
      <c r="K43" s="295">
        <f t="shared" ref="K43:AC43" si="9">K17+K41</f>
        <v>56</v>
      </c>
      <c r="L43" s="295">
        <f t="shared" si="9"/>
        <v>56</v>
      </c>
      <c r="M43" s="295">
        <f t="shared" si="9"/>
        <v>0</v>
      </c>
      <c r="N43" s="295">
        <f t="shared" si="9"/>
        <v>0</v>
      </c>
      <c r="O43" s="295">
        <f t="shared" si="9"/>
        <v>0</v>
      </c>
      <c r="P43" s="295">
        <f t="shared" si="9"/>
        <v>0</v>
      </c>
      <c r="Q43" s="295">
        <f t="shared" si="9"/>
        <v>0</v>
      </c>
      <c r="R43" s="295">
        <f t="shared" si="9"/>
        <v>6</v>
      </c>
      <c r="S43" s="295">
        <f t="shared" si="9"/>
        <v>0</v>
      </c>
      <c r="T43" s="295">
        <f t="shared" si="9"/>
        <v>0</v>
      </c>
      <c r="U43" s="295">
        <f t="shared" si="9"/>
        <v>4</v>
      </c>
      <c r="V43" s="295">
        <f t="shared" si="9"/>
        <v>0</v>
      </c>
      <c r="W43" s="295">
        <f t="shared" si="9"/>
        <v>0</v>
      </c>
      <c r="X43" s="295">
        <f t="shared" si="9"/>
        <v>0</v>
      </c>
      <c r="Y43" s="295">
        <f t="shared" si="9"/>
        <v>0</v>
      </c>
      <c r="Z43" s="295">
        <f t="shared" si="9"/>
        <v>0</v>
      </c>
      <c r="AA43" s="295">
        <f t="shared" si="9"/>
        <v>0</v>
      </c>
      <c r="AB43" s="295">
        <f t="shared" si="9"/>
        <v>0</v>
      </c>
      <c r="AC43" s="486">
        <f t="shared" si="9"/>
        <v>122</v>
      </c>
      <c r="AD43" s="379"/>
    </row>
    <row r="44" spans="1:34" ht="13.9" x14ac:dyDescent="0.4">
      <c r="B44" s="61" t="s">
        <v>349</v>
      </c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</row>
    <row r="45" spans="1:34" ht="13.9" x14ac:dyDescent="0.4">
      <c r="A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221" t="s">
        <v>353</v>
      </c>
      <c r="R45" s="1221"/>
      <c r="S45" s="1221"/>
      <c r="T45" s="1221"/>
      <c r="U45" s="1221"/>
      <c r="V45" s="1221"/>
      <c r="W45" s="1221"/>
      <c r="X45" s="1221"/>
      <c r="Y45" s="1221"/>
      <c r="Z45" s="1221"/>
      <c r="AA45" s="1221"/>
      <c r="AB45" s="1221"/>
      <c r="AC45" s="1221"/>
    </row>
    <row r="46" spans="1:34" ht="13.9" x14ac:dyDescent="0.4"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2"/>
      <c r="S46" s="2"/>
      <c r="T46" s="61" t="s">
        <v>340</v>
      </c>
      <c r="U46" s="61"/>
      <c r="V46" s="61"/>
      <c r="W46" s="61"/>
      <c r="X46" s="61"/>
      <c r="Y46" s="61"/>
      <c r="Z46" s="61"/>
      <c r="AA46" s="2"/>
      <c r="AB46" s="2"/>
      <c r="AC46" s="101"/>
    </row>
    <row r="47" spans="1:34" s="1" customFormat="1" ht="13.9" x14ac:dyDescent="0.4"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95" t="s">
        <v>61</v>
      </c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F47" s="211"/>
      <c r="AG47" s="211"/>
      <c r="AH47" s="211"/>
    </row>
    <row r="48" spans="1:34" s="1" customFormat="1" ht="13.9" x14ac:dyDescent="0.4">
      <c r="T48" s="1220" t="s">
        <v>340</v>
      </c>
      <c r="U48" s="1220"/>
      <c r="V48" s="1220"/>
      <c r="W48" s="1220"/>
      <c r="X48" s="1220"/>
      <c r="Y48" s="1220"/>
      <c r="Z48" s="1220"/>
      <c r="AA48" s="2"/>
      <c r="AF48" s="211"/>
      <c r="AG48" s="211"/>
      <c r="AH48" s="211"/>
    </row>
    <row r="50" spans="11:34" s="1" customFormat="1" x14ac:dyDescent="0.35">
      <c r="K50" s="683"/>
      <c r="L50" s="683"/>
      <c r="M50" s="683"/>
      <c r="N50" s="683"/>
      <c r="O50" s="683"/>
      <c r="P50" s="683"/>
      <c r="Q50" s="683"/>
      <c r="R50" s="683"/>
      <c r="S50" s="683"/>
      <c r="T50" s="683"/>
      <c r="U50" s="683"/>
      <c r="V50" s="683"/>
      <c r="W50" s="683"/>
      <c r="X50" s="683"/>
      <c r="Y50" s="683"/>
      <c r="Z50" s="683"/>
      <c r="AA50" s="683"/>
      <c r="AB50" s="683"/>
      <c r="AC50" s="683"/>
      <c r="AF50" s="211"/>
      <c r="AG50" s="211"/>
      <c r="AH50" s="211"/>
    </row>
    <row r="51" spans="11:34" s="1" customFormat="1" x14ac:dyDescent="0.35">
      <c r="K51" s="683"/>
      <c r="L51" s="683"/>
      <c r="M51" s="683"/>
      <c r="N51" s="683"/>
      <c r="O51" s="683"/>
      <c r="P51" s="683"/>
      <c r="Q51" s="683"/>
      <c r="R51" s="683"/>
      <c r="S51" s="683"/>
      <c r="T51" s="683"/>
      <c r="U51" s="683"/>
      <c r="V51" s="683"/>
      <c r="W51" s="683"/>
      <c r="X51" s="683"/>
      <c r="Y51" s="683"/>
      <c r="Z51" s="683"/>
      <c r="AA51" s="683"/>
      <c r="AB51" s="683"/>
      <c r="AC51" s="683"/>
      <c r="AF51" s="211"/>
      <c r="AG51" s="211"/>
      <c r="AH51" s="211"/>
    </row>
  </sheetData>
  <mergeCells count="43">
    <mergeCell ref="Q45:AC45"/>
    <mergeCell ref="T48:Z48"/>
    <mergeCell ref="I22:I23"/>
    <mergeCell ref="J22:J23"/>
    <mergeCell ref="K22:AB22"/>
    <mergeCell ref="AC22:AC23"/>
    <mergeCell ref="A24:AC24"/>
    <mergeCell ref="A25:A43"/>
    <mergeCell ref="B25:B43"/>
    <mergeCell ref="C25:C43"/>
    <mergeCell ref="D25:D43"/>
    <mergeCell ref="AC5:AC6"/>
    <mergeCell ref="T20:Z20"/>
    <mergeCell ref="R21:AB21"/>
    <mergeCell ref="A22:A23"/>
    <mergeCell ref="B22:B23"/>
    <mergeCell ref="C22:C23"/>
    <mergeCell ref="D22:D23"/>
    <mergeCell ref="E22:E23"/>
    <mergeCell ref="F22:F23"/>
    <mergeCell ref="G22:G23"/>
    <mergeCell ref="H22:H23"/>
    <mergeCell ref="A7:AC7"/>
    <mergeCell ref="A8:A17"/>
    <mergeCell ref="B8:B17"/>
    <mergeCell ref="C8:C17"/>
    <mergeCell ref="D8:D17"/>
    <mergeCell ref="N19:AC19"/>
    <mergeCell ref="A1:AC1"/>
    <mergeCell ref="A2:AC2"/>
    <mergeCell ref="A3:AC3"/>
    <mergeCell ref="A4:AC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</mergeCells>
  <pageMargins left="0.19685039370078741" right="0.19685039370078741" top="0.78740157480314965" bottom="0.39370078740157483" header="0.31496062992125984" footer="0.31496062992125984"/>
  <pageSetup paperSize="9" scale="77" orientation="landscape" verticalDpi="144" r:id="rId1"/>
  <headerFooter alignWithMargins="0"/>
  <rowBreaks count="1" manualBreakCount="1">
    <brk id="21" max="28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45"/>
  <dimension ref="A1:AG63"/>
  <sheetViews>
    <sheetView view="pageBreakPreview" topLeftCell="A6" zoomScaleNormal="100" zoomScaleSheetLayoutView="100" workbookViewId="0">
      <selection activeCell="A7" sqref="A7:A21"/>
    </sheetView>
  </sheetViews>
  <sheetFormatPr defaultColWidth="9.1328125" defaultRowHeight="12.75" x14ac:dyDescent="0.35"/>
  <cols>
    <col min="1" max="1" width="4.1328125" style="1" customWidth="1"/>
    <col min="2" max="2" width="12.86328125" style="1" customWidth="1"/>
    <col min="3" max="3" width="8.1328125" style="1" customWidth="1"/>
    <col min="4" max="4" width="4.3984375" style="1" customWidth="1"/>
    <col min="5" max="5" width="42.59765625" style="1" customWidth="1"/>
    <col min="6" max="6" width="4.265625" style="1" bestFit="1" customWidth="1"/>
    <col min="7" max="7" width="6.265625" style="1" customWidth="1"/>
    <col min="8" max="8" width="7.3984375" style="1" customWidth="1"/>
    <col min="9" max="9" width="3.3984375" style="1" customWidth="1"/>
    <col min="10" max="10" width="4.265625" style="1" bestFit="1" customWidth="1"/>
    <col min="11" max="11" width="4.73046875" style="1" customWidth="1"/>
    <col min="12" max="12" width="6.265625" style="1" customWidth="1"/>
    <col min="13" max="13" width="7.1328125" style="1" customWidth="1"/>
    <col min="14" max="14" width="3.3984375" style="1" customWidth="1"/>
    <col min="15" max="15" width="5.3984375" style="1" customWidth="1"/>
    <col min="16" max="16" width="3.59765625" style="1" customWidth="1"/>
    <col min="17" max="17" width="4.1328125" style="1" customWidth="1"/>
    <col min="18" max="18" width="4.3984375" style="1" customWidth="1"/>
    <col min="19" max="19" width="4.73046875" style="1" customWidth="1"/>
    <col min="20" max="20" width="3" style="1" customWidth="1"/>
    <col min="21" max="21" width="5" style="1" customWidth="1"/>
    <col min="22" max="22" width="3.59765625" style="1" customWidth="1"/>
    <col min="23" max="23" width="3" style="1" customWidth="1"/>
    <col min="24" max="24" width="5.1328125" style="1" customWidth="1"/>
    <col min="25" max="25" width="4.59765625" style="1" customWidth="1"/>
    <col min="26" max="26" width="5.73046875" style="1" customWidth="1"/>
    <col min="27" max="27" width="3.3984375" style="1" customWidth="1"/>
    <col min="28" max="28" width="4.59765625" style="1" customWidth="1"/>
    <col min="29" max="29" width="8.132812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2" s="5" customFormat="1" ht="21" customHeight="1" x14ac:dyDescent="0.35">
      <c r="A2" s="1186" t="s">
        <v>79</v>
      </c>
      <c r="B2" s="1186"/>
      <c r="C2" s="1186"/>
      <c r="D2" s="1186"/>
      <c r="E2" s="1186"/>
      <c r="F2" s="1186"/>
      <c r="G2" s="1186"/>
      <c r="H2" s="1186"/>
      <c r="I2" s="1186"/>
      <c r="J2" s="1186"/>
      <c r="K2" s="1186"/>
      <c r="L2" s="1186"/>
      <c r="M2" s="1186"/>
      <c r="N2" s="1186"/>
      <c r="O2" s="1186"/>
      <c r="P2" s="1186"/>
      <c r="Q2" s="1186"/>
      <c r="R2" s="1186"/>
      <c r="S2" s="1186"/>
      <c r="T2" s="1186"/>
      <c r="U2" s="1186"/>
      <c r="V2" s="1186"/>
      <c r="W2" s="1186"/>
      <c r="X2" s="1186"/>
      <c r="Y2" s="1186"/>
      <c r="Z2" s="1186"/>
      <c r="AA2" s="1186"/>
      <c r="AB2" s="1186"/>
      <c r="AC2" s="1186"/>
    </row>
    <row r="3" spans="1:32" s="5" customFormat="1" ht="21" customHeight="1" thickBot="1" x14ac:dyDescent="0.4">
      <c r="A3" s="77"/>
      <c r="B3" s="77"/>
      <c r="C3" s="77"/>
      <c r="D3" s="77"/>
      <c r="E3" s="77"/>
      <c r="F3" s="77"/>
      <c r="G3" s="1186" t="s">
        <v>296</v>
      </c>
      <c r="H3" s="1186"/>
      <c r="I3" s="1186"/>
      <c r="J3" s="1186"/>
      <c r="K3" s="1186"/>
      <c r="L3" s="1186"/>
      <c r="M3" s="1186"/>
      <c r="N3" s="1186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32" ht="14.25" customHeight="1" x14ac:dyDescent="0.45">
      <c r="A4" s="1188" t="s">
        <v>9</v>
      </c>
      <c r="B4" s="1190" t="s">
        <v>10</v>
      </c>
      <c r="C4" s="1190" t="s">
        <v>11</v>
      </c>
      <c r="D4" s="1192" t="s">
        <v>12</v>
      </c>
      <c r="E4" s="1194" t="s">
        <v>8</v>
      </c>
      <c r="F4" s="1196" t="s">
        <v>0</v>
      </c>
      <c r="G4" s="1198" t="s">
        <v>3</v>
      </c>
      <c r="H4" s="1200" t="s">
        <v>13</v>
      </c>
      <c r="I4" s="1196" t="s">
        <v>1</v>
      </c>
      <c r="J4" s="1202" t="s">
        <v>14</v>
      </c>
      <c r="K4" s="1204" t="s">
        <v>15</v>
      </c>
      <c r="L4" s="1205"/>
      <c r="M4" s="1205"/>
      <c r="N4" s="1205"/>
      <c r="O4" s="1205"/>
      <c r="P4" s="1205"/>
      <c r="Q4" s="1205"/>
      <c r="R4" s="1205"/>
      <c r="S4" s="1205"/>
      <c r="T4" s="1205"/>
      <c r="U4" s="1205"/>
      <c r="V4" s="1205"/>
      <c r="W4" s="1205"/>
      <c r="X4" s="1205"/>
      <c r="Y4" s="1205"/>
      <c r="Z4" s="1205"/>
      <c r="AA4" s="1205"/>
      <c r="AB4" s="1205"/>
      <c r="AC4" s="1218" t="s">
        <v>16</v>
      </c>
      <c r="AD4" s="9"/>
      <c r="AE4" s="9"/>
      <c r="AF4" s="9"/>
    </row>
    <row r="5" spans="1:32" s="12" customFormat="1" ht="105" customHeight="1" thickBot="1" x14ac:dyDescent="0.35">
      <c r="A5" s="1189"/>
      <c r="B5" s="1191"/>
      <c r="C5" s="1191"/>
      <c r="D5" s="1193"/>
      <c r="E5" s="1195"/>
      <c r="F5" s="1197"/>
      <c r="G5" s="1199"/>
      <c r="H5" s="1201"/>
      <c r="I5" s="1197"/>
      <c r="J5" s="1203"/>
      <c r="K5" s="161" t="s">
        <v>17</v>
      </c>
      <c r="L5" s="160" t="s">
        <v>18</v>
      </c>
      <c r="M5" s="160" t="s">
        <v>19</v>
      </c>
      <c r="N5" s="160" t="s">
        <v>20</v>
      </c>
      <c r="O5" s="160" t="s">
        <v>21</v>
      </c>
      <c r="P5" s="160" t="s">
        <v>22</v>
      </c>
      <c r="Q5" s="160" t="s">
        <v>204</v>
      </c>
      <c r="R5" s="395" t="s">
        <v>63</v>
      </c>
      <c r="S5" s="160" t="s">
        <v>23</v>
      </c>
      <c r="T5" s="160" t="s">
        <v>24</v>
      </c>
      <c r="U5" s="160" t="s">
        <v>25</v>
      </c>
      <c r="V5" s="160" t="s">
        <v>26</v>
      </c>
      <c r="W5" s="160" t="s">
        <v>27</v>
      </c>
      <c r="X5" s="160" t="s">
        <v>28</v>
      </c>
      <c r="Y5" s="160" t="s">
        <v>29</v>
      </c>
      <c r="Z5" s="160" t="s">
        <v>30</v>
      </c>
      <c r="AA5" s="160" t="s">
        <v>31</v>
      </c>
      <c r="AB5" s="160" t="s">
        <v>32</v>
      </c>
      <c r="AC5" s="1219"/>
    </row>
    <row r="6" spans="1:32" s="14" customFormat="1" ht="13.5" customHeight="1" thickBot="1" x14ac:dyDescent="0.4">
      <c r="A6" s="1222" t="s">
        <v>33</v>
      </c>
      <c r="B6" s="1223"/>
      <c r="C6" s="1223"/>
      <c r="D6" s="1223"/>
      <c r="E6" s="1223"/>
      <c r="F6" s="1223"/>
      <c r="G6" s="1223"/>
      <c r="H6" s="1223"/>
      <c r="I6" s="1223"/>
      <c r="J6" s="1223"/>
      <c r="K6" s="1223"/>
      <c r="L6" s="1223"/>
      <c r="M6" s="1223"/>
      <c r="N6" s="1223"/>
      <c r="O6" s="1223"/>
      <c r="P6" s="1223"/>
      <c r="Q6" s="1223"/>
      <c r="R6" s="1223"/>
      <c r="S6" s="1223"/>
      <c r="T6" s="1223"/>
      <c r="U6" s="1223"/>
      <c r="V6" s="1223"/>
      <c r="W6" s="1223"/>
      <c r="X6" s="1223"/>
      <c r="Y6" s="1223"/>
      <c r="Z6" s="1223"/>
      <c r="AA6" s="1223"/>
      <c r="AB6" s="1223"/>
      <c r="AC6" s="1224"/>
    </row>
    <row r="7" spans="1:32" s="14" customFormat="1" ht="19.5" customHeight="1" x14ac:dyDescent="0.4">
      <c r="A7" s="1209">
        <v>7</v>
      </c>
      <c r="B7" s="1212" t="s">
        <v>67</v>
      </c>
      <c r="C7" s="1377" t="s">
        <v>85</v>
      </c>
      <c r="D7" s="1379">
        <v>0.62</v>
      </c>
      <c r="E7" s="873" t="s">
        <v>97</v>
      </c>
      <c r="F7" s="342" t="s">
        <v>94</v>
      </c>
      <c r="G7" s="237" t="s">
        <v>109</v>
      </c>
      <c r="H7" s="45" t="s">
        <v>219</v>
      </c>
      <c r="I7" s="237">
        <v>1</v>
      </c>
      <c r="J7" s="386">
        <v>44</v>
      </c>
      <c r="K7" s="793">
        <v>10.66</v>
      </c>
      <c r="L7" s="793"/>
      <c r="M7" s="793">
        <v>48</v>
      </c>
      <c r="N7" s="793">
        <v>11</v>
      </c>
      <c r="O7" s="793">
        <v>2</v>
      </c>
      <c r="P7" s="793"/>
      <c r="Q7" s="793"/>
      <c r="R7" s="793"/>
      <c r="S7" s="793"/>
      <c r="T7" s="793"/>
      <c r="U7" s="793"/>
      <c r="V7" s="237"/>
      <c r="W7" s="237"/>
      <c r="X7" s="237" t="s">
        <v>71</v>
      </c>
      <c r="Y7" s="237" t="s">
        <v>71</v>
      </c>
      <c r="Z7" s="237" t="s">
        <v>71</v>
      </c>
      <c r="AA7" s="237"/>
      <c r="AB7" s="70"/>
      <c r="AC7" s="336">
        <f t="shared" ref="AC7:AC12" si="0">SUM(K7:AB7)</f>
        <v>71.66</v>
      </c>
    </row>
    <row r="8" spans="1:32" s="14" customFormat="1" ht="18.75" customHeight="1" x14ac:dyDescent="0.4">
      <c r="A8" s="1210"/>
      <c r="B8" s="1213"/>
      <c r="C8" s="1233"/>
      <c r="D8" s="1366"/>
      <c r="E8" s="415" t="s">
        <v>97</v>
      </c>
      <c r="F8" s="343" t="s">
        <v>94</v>
      </c>
      <c r="G8" s="255" t="s">
        <v>108</v>
      </c>
      <c r="H8" s="47" t="s">
        <v>223</v>
      </c>
      <c r="I8" s="255">
        <v>1</v>
      </c>
      <c r="J8" s="122">
        <v>15</v>
      </c>
      <c r="K8" s="461">
        <v>10.67</v>
      </c>
      <c r="L8" s="527"/>
      <c r="M8" s="461">
        <v>16</v>
      </c>
      <c r="N8" s="461">
        <v>4</v>
      </c>
      <c r="O8" s="461">
        <v>2</v>
      </c>
      <c r="P8" s="461"/>
      <c r="Q8" s="461"/>
      <c r="R8" s="461"/>
      <c r="S8" s="461"/>
      <c r="T8" s="461"/>
      <c r="U8" s="461"/>
      <c r="V8" s="74"/>
      <c r="W8" s="74"/>
      <c r="X8" s="74"/>
      <c r="Y8" s="74"/>
      <c r="Z8" s="74"/>
      <c r="AA8" s="74"/>
      <c r="AB8" s="262"/>
      <c r="AC8" s="335">
        <f t="shared" si="0"/>
        <v>32.67</v>
      </c>
    </row>
    <row r="9" spans="1:32" s="14" customFormat="1" ht="19.5" customHeight="1" x14ac:dyDescent="0.4">
      <c r="A9" s="1210"/>
      <c r="B9" s="1213"/>
      <c r="C9" s="1233"/>
      <c r="D9" s="1366"/>
      <c r="E9" s="415" t="s">
        <v>97</v>
      </c>
      <c r="F9" s="343" t="s">
        <v>94</v>
      </c>
      <c r="G9" s="255" t="s">
        <v>96</v>
      </c>
      <c r="H9" s="47" t="s">
        <v>222</v>
      </c>
      <c r="I9" s="255">
        <v>1</v>
      </c>
      <c r="J9" s="122">
        <v>10</v>
      </c>
      <c r="K9" s="461">
        <v>10.67</v>
      </c>
      <c r="L9" s="527"/>
      <c r="M9" s="461">
        <v>16</v>
      </c>
      <c r="N9" s="461">
        <v>3</v>
      </c>
      <c r="O9" s="461">
        <v>1</v>
      </c>
      <c r="P9" s="461"/>
      <c r="Q9" s="461"/>
      <c r="R9" s="461"/>
      <c r="S9" s="461"/>
      <c r="T9" s="461"/>
      <c r="U9" s="461"/>
      <c r="V9" s="74"/>
      <c r="W9" s="74"/>
      <c r="X9" s="74"/>
      <c r="Y9" s="74"/>
      <c r="Z9" s="74"/>
      <c r="AA9" s="74"/>
      <c r="AB9" s="262"/>
      <c r="AC9" s="335">
        <f t="shared" si="0"/>
        <v>30.67</v>
      </c>
    </row>
    <row r="10" spans="1:32" s="14" customFormat="1" ht="21" customHeight="1" x14ac:dyDescent="0.4">
      <c r="A10" s="1210"/>
      <c r="B10" s="1213"/>
      <c r="C10" s="1233"/>
      <c r="D10" s="1366"/>
      <c r="E10" s="850" t="s">
        <v>200</v>
      </c>
      <c r="F10" s="299" t="s">
        <v>94</v>
      </c>
      <c r="G10" s="299" t="s">
        <v>96</v>
      </c>
      <c r="H10" s="96" t="s">
        <v>138</v>
      </c>
      <c r="I10" s="144" t="s">
        <v>122</v>
      </c>
      <c r="J10" s="145">
        <v>27</v>
      </c>
      <c r="K10" s="150"/>
      <c r="L10" s="527"/>
      <c r="M10" s="461"/>
      <c r="N10" s="461"/>
      <c r="O10" s="461"/>
      <c r="P10" s="461"/>
      <c r="Q10" s="948">
        <v>13.5</v>
      </c>
      <c r="R10" s="461"/>
      <c r="S10" s="461"/>
      <c r="T10" s="461"/>
      <c r="U10" s="461"/>
      <c r="V10" s="74"/>
      <c r="W10" s="74"/>
      <c r="X10" s="74"/>
      <c r="Y10" s="74"/>
      <c r="Z10" s="74"/>
      <c r="AA10" s="74"/>
      <c r="AB10" s="262"/>
      <c r="AC10" s="530">
        <f t="shared" si="0"/>
        <v>13.5</v>
      </c>
    </row>
    <row r="11" spans="1:32" s="14" customFormat="1" ht="21.75" customHeight="1" x14ac:dyDescent="0.4">
      <c r="A11" s="1210"/>
      <c r="B11" s="1213"/>
      <c r="C11" s="1233"/>
      <c r="D11" s="1366"/>
      <c r="E11" s="850" t="s">
        <v>275</v>
      </c>
      <c r="F11" s="74"/>
      <c r="G11" s="74"/>
      <c r="H11" s="96"/>
      <c r="I11" s="96"/>
      <c r="J11" s="108"/>
      <c r="K11" s="205"/>
      <c r="L11" s="811"/>
      <c r="M11" s="323"/>
      <c r="N11" s="323"/>
      <c r="O11" s="323"/>
      <c r="P11" s="323"/>
      <c r="Q11" s="323"/>
      <c r="R11" s="323">
        <v>6</v>
      </c>
      <c r="S11" s="323"/>
      <c r="T11" s="461"/>
      <c r="U11" s="461"/>
      <c r="V11" s="74"/>
      <c r="W11" s="324"/>
      <c r="X11" s="324"/>
      <c r="Y11" s="324"/>
      <c r="Z11" s="324"/>
      <c r="AA11" s="324"/>
      <c r="AB11" s="513"/>
      <c r="AC11" s="335">
        <f t="shared" si="0"/>
        <v>6</v>
      </c>
    </row>
    <row r="12" spans="1:32" s="14" customFormat="1" ht="18" customHeight="1" x14ac:dyDescent="0.4">
      <c r="A12" s="1210"/>
      <c r="B12" s="1213"/>
      <c r="C12" s="1233"/>
      <c r="D12" s="1366"/>
      <c r="E12" s="438"/>
      <c r="F12" s="74"/>
      <c r="G12" s="74"/>
      <c r="H12" s="96"/>
      <c r="I12" s="74"/>
      <c r="J12" s="108"/>
      <c r="K12" s="75"/>
      <c r="L12" s="75"/>
      <c r="M12" s="75"/>
      <c r="N12" s="75"/>
      <c r="O12" s="75"/>
      <c r="P12" s="74"/>
      <c r="Q12" s="684"/>
      <c r="R12" s="74"/>
      <c r="S12" s="75"/>
      <c r="T12" s="343"/>
      <c r="U12" s="343"/>
      <c r="V12" s="343"/>
      <c r="W12" s="343"/>
      <c r="X12" s="343"/>
      <c r="Y12" s="343"/>
      <c r="Z12" s="504"/>
      <c r="AA12" s="504"/>
      <c r="AB12" s="514"/>
      <c r="AC12" s="335">
        <f t="shared" si="0"/>
        <v>0</v>
      </c>
    </row>
    <row r="13" spans="1:32" s="14" customFormat="1" ht="13.5" customHeight="1" thickBot="1" x14ac:dyDescent="0.4">
      <c r="A13" s="1210"/>
      <c r="B13" s="1213"/>
      <c r="C13" s="1233"/>
      <c r="D13" s="1367"/>
      <c r="E13" s="488" t="s">
        <v>41</v>
      </c>
      <c r="F13" s="86"/>
      <c r="G13" s="86"/>
      <c r="H13" s="86"/>
      <c r="I13" s="86"/>
      <c r="J13" s="381"/>
      <c r="K13" s="88">
        <f t="shared" ref="K13:AC13" si="1">SUM(K7:K12)</f>
        <v>32</v>
      </c>
      <c r="L13" s="88">
        <f t="shared" si="1"/>
        <v>0</v>
      </c>
      <c r="M13" s="88">
        <f t="shared" si="1"/>
        <v>80</v>
      </c>
      <c r="N13" s="88">
        <f t="shared" si="1"/>
        <v>18</v>
      </c>
      <c r="O13" s="88">
        <f t="shared" si="1"/>
        <v>5</v>
      </c>
      <c r="P13" s="88">
        <f t="shared" si="1"/>
        <v>0</v>
      </c>
      <c r="Q13" s="88">
        <f t="shared" si="1"/>
        <v>13.5</v>
      </c>
      <c r="R13" s="88">
        <f t="shared" si="1"/>
        <v>6</v>
      </c>
      <c r="S13" s="88">
        <f t="shared" si="1"/>
        <v>0</v>
      </c>
      <c r="T13" s="88">
        <f t="shared" si="1"/>
        <v>0</v>
      </c>
      <c r="U13" s="88">
        <f t="shared" si="1"/>
        <v>0</v>
      </c>
      <c r="V13" s="88">
        <f t="shared" si="1"/>
        <v>0</v>
      </c>
      <c r="W13" s="88">
        <f t="shared" si="1"/>
        <v>0</v>
      </c>
      <c r="X13" s="88">
        <f t="shared" si="1"/>
        <v>0</v>
      </c>
      <c r="Y13" s="88">
        <f t="shared" si="1"/>
        <v>0</v>
      </c>
      <c r="Z13" s="88">
        <f t="shared" si="1"/>
        <v>0</v>
      </c>
      <c r="AA13" s="88">
        <f t="shared" si="1"/>
        <v>0</v>
      </c>
      <c r="AB13" s="88">
        <f t="shared" si="1"/>
        <v>0</v>
      </c>
      <c r="AC13" s="88">
        <f t="shared" si="1"/>
        <v>154.5</v>
      </c>
    </row>
    <row r="14" spans="1:32" s="14" customFormat="1" ht="15.75" customHeight="1" x14ac:dyDescent="0.4">
      <c r="A14" s="1210"/>
      <c r="B14" s="1213"/>
      <c r="C14" s="1233"/>
      <c r="D14" s="1367"/>
      <c r="E14" s="706"/>
      <c r="F14" s="272"/>
      <c r="G14" s="272"/>
      <c r="H14" s="272"/>
      <c r="I14" s="272"/>
      <c r="J14" s="443"/>
      <c r="K14" s="425"/>
      <c r="L14" s="425"/>
      <c r="M14" s="425"/>
      <c r="N14" s="425"/>
      <c r="O14" s="425"/>
      <c r="P14" s="425"/>
      <c r="Q14" s="150"/>
      <c r="R14" s="150"/>
      <c r="S14" s="150"/>
      <c r="T14" s="150"/>
      <c r="U14" s="150"/>
      <c r="V14" s="150"/>
      <c r="W14" s="150"/>
      <c r="X14" s="707"/>
      <c r="Y14" s="707"/>
      <c r="Z14" s="707"/>
      <c r="AA14" s="707"/>
      <c r="AB14" s="708"/>
      <c r="AC14" s="365">
        <f>SUM(K14:AB14)</f>
        <v>0</v>
      </c>
    </row>
    <row r="15" spans="1:32" s="14" customFormat="1" ht="13.5" customHeight="1" thickBot="1" x14ac:dyDescent="0.4">
      <c r="A15" s="1210"/>
      <c r="B15" s="1213"/>
      <c r="C15" s="1233"/>
      <c r="D15" s="1367"/>
      <c r="E15" s="367" t="s">
        <v>35</v>
      </c>
      <c r="F15" s="368"/>
      <c r="G15" s="368"/>
      <c r="H15" s="368"/>
      <c r="I15" s="368"/>
      <c r="J15" s="381"/>
      <c r="K15" s="380">
        <f t="shared" ref="K15:AC15" si="2">SUM(K14:K14)</f>
        <v>0</v>
      </c>
      <c r="L15" s="380">
        <f t="shared" si="2"/>
        <v>0</v>
      </c>
      <c r="M15" s="380">
        <f t="shared" si="2"/>
        <v>0</v>
      </c>
      <c r="N15" s="380">
        <f t="shared" si="2"/>
        <v>0</v>
      </c>
      <c r="O15" s="380">
        <f t="shared" si="2"/>
        <v>0</v>
      </c>
      <c r="P15" s="380">
        <f t="shared" si="2"/>
        <v>0</v>
      </c>
      <c r="Q15" s="380">
        <f t="shared" si="2"/>
        <v>0</v>
      </c>
      <c r="R15" s="380">
        <f t="shared" si="2"/>
        <v>0</v>
      </c>
      <c r="S15" s="380">
        <f t="shared" si="2"/>
        <v>0</v>
      </c>
      <c r="T15" s="380">
        <f t="shared" si="2"/>
        <v>0</v>
      </c>
      <c r="U15" s="380">
        <f t="shared" si="2"/>
        <v>0</v>
      </c>
      <c r="V15" s="380">
        <f t="shared" si="2"/>
        <v>0</v>
      </c>
      <c r="W15" s="380">
        <f t="shared" si="2"/>
        <v>0</v>
      </c>
      <c r="X15" s="380">
        <f t="shared" si="2"/>
        <v>0</v>
      </c>
      <c r="Y15" s="380">
        <f t="shared" si="2"/>
        <v>0</v>
      </c>
      <c r="Z15" s="380">
        <f t="shared" si="2"/>
        <v>0</v>
      </c>
      <c r="AA15" s="380">
        <f t="shared" si="2"/>
        <v>0</v>
      </c>
      <c r="AB15" s="380">
        <f t="shared" si="2"/>
        <v>0</v>
      </c>
      <c r="AC15" s="380">
        <f t="shared" si="2"/>
        <v>0</v>
      </c>
    </row>
    <row r="16" spans="1:32" s="14" customFormat="1" ht="14.25" customHeight="1" x14ac:dyDescent="0.35">
      <c r="A16" s="1210"/>
      <c r="B16" s="1213"/>
      <c r="C16" s="1233"/>
      <c r="D16" s="1367"/>
      <c r="E16" s="216"/>
      <c r="F16" s="45" t="s">
        <v>7</v>
      </c>
      <c r="G16" s="45"/>
      <c r="H16" s="45"/>
      <c r="I16" s="45"/>
      <c r="J16" s="236"/>
      <c r="K16" s="218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43"/>
      <c r="AC16" s="336"/>
    </row>
    <row r="17" spans="1:32" s="14" customFormat="1" ht="17.25" customHeight="1" thickBot="1" x14ac:dyDescent="0.4">
      <c r="A17" s="1210"/>
      <c r="B17" s="1213"/>
      <c r="C17" s="1233"/>
      <c r="D17" s="1367"/>
      <c r="E17" s="367" t="s">
        <v>36</v>
      </c>
      <c r="F17" s="368"/>
      <c r="G17" s="368"/>
      <c r="H17" s="368"/>
      <c r="I17" s="368"/>
      <c r="J17" s="418"/>
      <c r="K17" s="370">
        <v>0</v>
      </c>
      <c r="L17" s="371">
        <v>0</v>
      </c>
      <c r="M17" s="371">
        <v>0</v>
      </c>
      <c r="N17" s="371">
        <v>0</v>
      </c>
      <c r="O17" s="371">
        <v>0</v>
      </c>
      <c r="P17" s="371">
        <v>0</v>
      </c>
      <c r="Q17" s="371">
        <v>0</v>
      </c>
      <c r="R17" s="371">
        <v>0</v>
      </c>
      <c r="S17" s="371">
        <v>0</v>
      </c>
      <c r="T17" s="371">
        <v>0</v>
      </c>
      <c r="U17" s="371">
        <v>0</v>
      </c>
      <c r="V17" s="371">
        <v>0</v>
      </c>
      <c r="W17" s="371">
        <v>0</v>
      </c>
      <c r="X17" s="371">
        <v>0</v>
      </c>
      <c r="Y17" s="371">
        <v>0</v>
      </c>
      <c r="Z17" s="371">
        <v>0</v>
      </c>
      <c r="AA17" s="371">
        <v>0</v>
      </c>
      <c r="AB17" s="382">
        <v>0</v>
      </c>
      <c r="AC17" s="370">
        <v>0</v>
      </c>
    </row>
    <row r="18" spans="1:32" s="14" customFormat="1" ht="13.5" customHeight="1" x14ac:dyDescent="0.35">
      <c r="A18" s="1210"/>
      <c r="B18" s="1213"/>
      <c r="C18" s="1233"/>
      <c r="D18" s="1367"/>
      <c r="E18" s="222" t="s">
        <v>34</v>
      </c>
      <c r="F18" s="45"/>
      <c r="G18" s="45" t="s">
        <v>37</v>
      </c>
      <c r="H18" s="45"/>
      <c r="I18" s="45"/>
      <c r="J18" s="236"/>
      <c r="K18" s="224">
        <v>0</v>
      </c>
      <c r="L18" s="224">
        <v>0</v>
      </c>
      <c r="M18" s="224">
        <v>0</v>
      </c>
      <c r="N18" s="224">
        <v>0</v>
      </c>
      <c r="O18" s="224">
        <v>0</v>
      </c>
      <c r="P18" s="224">
        <v>0</v>
      </c>
      <c r="Q18" s="224">
        <v>0</v>
      </c>
      <c r="R18" s="224">
        <v>0</v>
      </c>
      <c r="S18" s="224">
        <v>0</v>
      </c>
      <c r="T18" s="224">
        <v>0</v>
      </c>
      <c r="U18" s="224">
        <v>0</v>
      </c>
      <c r="V18" s="224">
        <v>0</v>
      </c>
      <c r="W18" s="224">
        <v>0</v>
      </c>
      <c r="X18" s="224">
        <v>0</v>
      </c>
      <c r="Y18" s="224">
        <v>0</v>
      </c>
      <c r="Z18" s="224">
        <v>0</v>
      </c>
      <c r="AA18" s="224">
        <v>0</v>
      </c>
      <c r="AB18" s="245">
        <v>0</v>
      </c>
      <c r="AC18" s="218">
        <v>0</v>
      </c>
    </row>
    <row r="19" spans="1:32" s="14" customFormat="1" ht="13.5" customHeight="1" x14ac:dyDescent="0.35">
      <c r="A19" s="1210"/>
      <c r="B19" s="1213"/>
      <c r="C19" s="1233"/>
      <c r="D19" s="1367"/>
      <c r="E19" s="226" t="s">
        <v>38</v>
      </c>
      <c r="F19" s="144"/>
      <c r="G19" s="144"/>
      <c r="H19" s="144"/>
      <c r="I19" s="144"/>
      <c r="J19" s="175"/>
      <c r="K19" s="150">
        <v>0</v>
      </c>
      <c r="L19" s="150">
        <v>0</v>
      </c>
      <c r="M19" s="150">
        <v>0</v>
      </c>
      <c r="N19" s="150">
        <v>0</v>
      </c>
      <c r="O19" s="150">
        <v>0</v>
      </c>
      <c r="P19" s="150">
        <v>0</v>
      </c>
      <c r="Q19" s="150">
        <v>0</v>
      </c>
      <c r="R19" s="150">
        <v>0</v>
      </c>
      <c r="S19" s="150">
        <v>0</v>
      </c>
      <c r="T19" s="150">
        <v>0</v>
      </c>
      <c r="U19" s="150">
        <v>0</v>
      </c>
      <c r="V19" s="150">
        <v>0</v>
      </c>
      <c r="W19" s="150">
        <v>0</v>
      </c>
      <c r="X19" s="150">
        <v>0</v>
      </c>
      <c r="Y19" s="150">
        <v>0</v>
      </c>
      <c r="Z19" s="150">
        <v>0</v>
      </c>
      <c r="AA19" s="150">
        <v>0</v>
      </c>
      <c r="AB19" s="247">
        <v>0</v>
      </c>
      <c r="AC19" s="337">
        <v>0</v>
      </c>
    </row>
    <row r="20" spans="1:32" s="14" customFormat="1" ht="13.5" customHeight="1" thickBot="1" x14ac:dyDescent="0.4">
      <c r="A20" s="1210"/>
      <c r="B20" s="1213"/>
      <c r="C20" s="1233"/>
      <c r="D20" s="1367"/>
      <c r="E20" s="97" t="s">
        <v>39</v>
      </c>
      <c r="F20" s="98"/>
      <c r="G20" s="98"/>
      <c r="H20" s="98"/>
      <c r="I20" s="98"/>
      <c r="J20" s="249"/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X20" s="100">
        <v>0</v>
      </c>
      <c r="Y20" s="100">
        <v>0</v>
      </c>
      <c r="Z20" s="100">
        <v>0</v>
      </c>
      <c r="AA20" s="100">
        <v>0</v>
      </c>
      <c r="AB20" s="250">
        <v>0</v>
      </c>
      <c r="AC20" s="168">
        <v>0</v>
      </c>
    </row>
    <row r="21" spans="1:32" s="14" customFormat="1" ht="18" customHeight="1" thickBot="1" x14ac:dyDescent="0.4">
      <c r="A21" s="1211"/>
      <c r="B21" s="1214"/>
      <c r="C21" s="1378"/>
      <c r="D21" s="1368"/>
      <c r="E21" s="180" t="s">
        <v>40</v>
      </c>
      <c r="F21" s="181"/>
      <c r="G21" s="181"/>
      <c r="H21" s="181"/>
      <c r="I21" s="181"/>
      <c r="J21" s="251"/>
      <c r="K21" s="194">
        <f t="shared" ref="K21:AC21" si="3">K13+K15</f>
        <v>32</v>
      </c>
      <c r="L21" s="194">
        <f t="shared" si="3"/>
        <v>0</v>
      </c>
      <c r="M21" s="194">
        <f t="shared" si="3"/>
        <v>80</v>
      </c>
      <c r="N21" s="194">
        <f t="shared" si="3"/>
        <v>18</v>
      </c>
      <c r="O21" s="194">
        <f t="shared" si="3"/>
        <v>5</v>
      </c>
      <c r="P21" s="194">
        <f t="shared" si="3"/>
        <v>0</v>
      </c>
      <c r="Q21" s="194">
        <f t="shared" si="3"/>
        <v>13.5</v>
      </c>
      <c r="R21" s="194">
        <f t="shared" si="3"/>
        <v>6</v>
      </c>
      <c r="S21" s="194">
        <f t="shared" si="3"/>
        <v>0</v>
      </c>
      <c r="T21" s="194">
        <f t="shared" si="3"/>
        <v>0</v>
      </c>
      <c r="U21" s="194">
        <f t="shared" si="3"/>
        <v>0</v>
      </c>
      <c r="V21" s="194">
        <f t="shared" si="3"/>
        <v>0</v>
      </c>
      <c r="W21" s="194">
        <f t="shared" si="3"/>
        <v>0</v>
      </c>
      <c r="X21" s="194">
        <f t="shared" si="3"/>
        <v>0</v>
      </c>
      <c r="Y21" s="194">
        <f t="shared" si="3"/>
        <v>0</v>
      </c>
      <c r="Z21" s="194">
        <f t="shared" si="3"/>
        <v>0</v>
      </c>
      <c r="AA21" s="194">
        <f t="shared" si="3"/>
        <v>0</v>
      </c>
      <c r="AB21" s="194">
        <f t="shared" si="3"/>
        <v>0</v>
      </c>
      <c r="AC21" s="194">
        <f t="shared" si="3"/>
        <v>154.5</v>
      </c>
    </row>
    <row r="22" spans="1:32" s="61" customFormat="1" ht="18.75" customHeight="1" x14ac:dyDescent="0.4">
      <c r="A22" s="1240" t="s">
        <v>317</v>
      </c>
      <c r="B22" s="1240"/>
      <c r="C22" s="1240"/>
      <c r="D22" s="1240"/>
      <c r="E22" s="1240"/>
      <c r="F22" s="1240"/>
      <c r="G22" s="1240"/>
      <c r="H22" s="1240"/>
      <c r="I22" s="1240"/>
      <c r="J22" s="1240"/>
      <c r="K22" s="1240"/>
      <c r="L22" s="1240"/>
      <c r="M22" s="1240"/>
      <c r="N22" s="1240"/>
      <c r="O22" s="1240"/>
      <c r="P22" s="1240"/>
      <c r="Q22" s="1240"/>
      <c r="R22" s="1240"/>
      <c r="S22" s="1240"/>
      <c r="T22" s="1240"/>
      <c r="U22" s="1240"/>
      <c r="V22" s="1240"/>
      <c r="W22" s="1240"/>
      <c r="X22" s="1240"/>
      <c r="Y22" s="1240"/>
      <c r="Z22" s="1240"/>
      <c r="AA22" s="1240"/>
      <c r="AB22" s="1240"/>
      <c r="AC22" s="1240"/>
    </row>
    <row r="23" spans="1:32" s="61" customFormat="1" ht="13.9" x14ac:dyDescent="0.4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95" t="s">
        <v>353</v>
      </c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</row>
    <row r="24" spans="1:32" s="61" customFormat="1" ht="13.9" x14ac:dyDescent="0.4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2"/>
      <c r="S24" s="2"/>
      <c r="T24" s="1220" t="s">
        <v>341</v>
      </c>
      <c r="U24" s="1220"/>
      <c r="V24" s="1220"/>
      <c r="W24" s="1220"/>
      <c r="X24" s="1220"/>
      <c r="Y24" s="1220"/>
      <c r="Z24" s="1220"/>
      <c r="AA24" s="1220"/>
      <c r="AB24" s="2"/>
      <c r="AC24" s="101"/>
    </row>
    <row r="25" spans="1:32" s="61" customFormat="1" ht="13.9" x14ac:dyDescent="0.4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95" t="s">
        <v>59</v>
      </c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101"/>
    </row>
    <row r="26" spans="1:32" s="61" customFormat="1" ht="14.25" thickBot="1" x14ac:dyDescent="0.45">
      <c r="R26" s="208"/>
      <c r="S26" s="211"/>
      <c r="T26" s="1220" t="s">
        <v>341</v>
      </c>
      <c r="U26" s="1220"/>
      <c r="V26" s="1220"/>
      <c r="W26" s="1220"/>
      <c r="X26" s="1220"/>
      <c r="Y26" s="1220"/>
      <c r="Z26" s="1220"/>
      <c r="AA26" s="1220"/>
      <c r="AB26" s="208"/>
    </row>
    <row r="27" spans="1:32" ht="14.25" customHeight="1" x14ac:dyDescent="0.45">
      <c r="A27" s="1188" t="s">
        <v>9</v>
      </c>
      <c r="B27" s="1190" t="s">
        <v>10</v>
      </c>
      <c r="C27" s="1190" t="s">
        <v>11</v>
      </c>
      <c r="D27" s="1192" t="s">
        <v>12</v>
      </c>
      <c r="E27" s="1194" t="s">
        <v>8</v>
      </c>
      <c r="F27" s="1196" t="s">
        <v>0</v>
      </c>
      <c r="G27" s="1198" t="s">
        <v>3</v>
      </c>
      <c r="H27" s="1200" t="s">
        <v>13</v>
      </c>
      <c r="I27" s="1196" t="s">
        <v>1</v>
      </c>
      <c r="J27" s="1202" t="s">
        <v>14</v>
      </c>
      <c r="K27" s="1204" t="s">
        <v>15</v>
      </c>
      <c r="L27" s="1205"/>
      <c r="M27" s="1205"/>
      <c r="N27" s="1205"/>
      <c r="O27" s="1205"/>
      <c r="P27" s="1205"/>
      <c r="Q27" s="1205"/>
      <c r="R27" s="1205"/>
      <c r="S27" s="1205"/>
      <c r="T27" s="1205"/>
      <c r="U27" s="1205"/>
      <c r="V27" s="1205"/>
      <c r="W27" s="1205"/>
      <c r="X27" s="1205"/>
      <c r="Y27" s="1205"/>
      <c r="Z27" s="1205"/>
      <c r="AA27" s="1205"/>
      <c r="AB27" s="1205"/>
      <c r="AC27" s="1218" t="s">
        <v>16</v>
      </c>
      <c r="AD27" s="9"/>
      <c r="AE27" s="9"/>
      <c r="AF27" s="9"/>
    </row>
    <row r="28" spans="1:32" s="12" customFormat="1" ht="116.25" customHeight="1" thickBot="1" x14ac:dyDescent="0.35">
      <c r="A28" s="1189"/>
      <c r="B28" s="1191"/>
      <c r="C28" s="1191"/>
      <c r="D28" s="1193"/>
      <c r="E28" s="1195"/>
      <c r="F28" s="1197"/>
      <c r="G28" s="1199"/>
      <c r="H28" s="1201"/>
      <c r="I28" s="1197"/>
      <c r="J28" s="1203"/>
      <c r="K28" s="161" t="s">
        <v>17</v>
      </c>
      <c r="L28" s="160" t="s">
        <v>18</v>
      </c>
      <c r="M28" s="160" t="s">
        <v>19</v>
      </c>
      <c r="N28" s="160" t="s">
        <v>20</v>
      </c>
      <c r="O28" s="160" t="s">
        <v>21</v>
      </c>
      <c r="P28" s="160" t="s">
        <v>22</v>
      </c>
      <c r="Q28" s="160" t="s">
        <v>204</v>
      </c>
      <c r="R28" s="160" t="s">
        <v>63</v>
      </c>
      <c r="S28" s="160" t="s">
        <v>23</v>
      </c>
      <c r="T28" s="160" t="s">
        <v>24</v>
      </c>
      <c r="U28" s="160" t="s">
        <v>25</v>
      </c>
      <c r="V28" s="160" t="s">
        <v>26</v>
      </c>
      <c r="W28" s="160" t="s">
        <v>27</v>
      </c>
      <c r="X28" s="160" t="s">
        <v>28</v>
      </c>
      <c r="Y28" s="160" t="s">
        <v>29</v>
      </c>
      <c r="Z28" s="160" t="s">
        <v>30</v>
      </c>
      <c r="AA28" s="160" t="s">
        <v>31</v>
      </c>
      <c r="AB28" s="160" t="s">
        <v>32</v>
      </c>
      <c r="AC28" s="1219"/>
    </row>
    <row r="29" spans="1:32" s="14" customFormat="1" ht="13.5" customHeight="1" x14ac:dyDescent="0.35">
      <c r="A29" s="1242" t="s">
        <v>4</v>
      </c>
      <c r="B29" s="1239"/>
      <c r="C29" s="1239"/>
      <c r="D29" s="1239"/>
      <c r="E29" s="1239"/>
      <c r="F29" s="1239"/>
      <c r="G29" s="1239"/>
      <c r="H29" s="1239"/>
      <c r="I29" s="1239"/>
      <c r="J29" s="1239"/>
      <c r="K29" s="1239"/>
      <c r="L29" s="1239"/>
      <c r="M29" s="1239"/>
      <c r="N29" s="1239"/>
      <c r="O29" s="1239"/>
      <c r="P29" s="1239"/>
      <c r="Q29" s="1239"/>
      <c r="R29" s="1239"/>
      <c r="S29" s="1239"/>
      <c r="T29" s="1239"/>
      <c r="U29" s="1239"/>
      <c r="V29" s="1239"/>
      <c r="W29" s="1239"/>
      <c r="X29" s="1239"/>
      <c r="Y29" s="1239"/>
      <c r="Z29" s="1239"/>
      <c r="AA29" s="1239"/>
      <c r="AB29" s="1239"/>
      <c r="AC29" s="1243"/>
    </row>
    <row r="30" spans="1:32" s="235" customFormat="1" ht="19.5" customHeight="1" x14ac:dyDescent="0.4">
      <c r="A30" s="1225">
        <v>7</v>
      </c>
      <c r="B30" s="1226" t="s">
        <v>67</v>
      </c>
      <c r="C30" s="1380" t="s">
        <v>85</v>
      </c>
      <c r="D30" s="1295">
        <v>0.62</v>
      </c>
      <c r="E30" s="475" t="s">
        <v>292</v>
      </c>
      <c r="F30" s="74" t="s">
        <v>94</v>
      </c>
      <c r="G30" s="74" t="s">
        <v>109</v>
      </c>
      <c r="H30" s="74" t="s">
        <v>219</v>
      </c>
      <c r="I30" s="74">
        <v>1</v>
      </c>
      <c r="J30" s="145">
        <v>44</v>
      </c>
      <c r="K30" s="157">
        <v>16</v>
      </c>
      <c r="L30" s="157">
        <v>32</v>
      </c>
      <c r="M30" s="157"/>
      <c r="N30" s="157"/>
      <c r="O30" s="157"/>
      <c r="P30" s="157"/>
      <c r="Q30" s="157"/>
      <c r="R30" s="157"/>
      <c r="S30" s="75"/>
      <c r="T30" s="75"/>
      <c r="U30" s="75"/>
      <c r="V30" s="75"/>
      <c r="W30" s="75"/>
      <c r="X30" s="75"/>
      <c r="Y30" s="75"/>
      <c r="Z30" s="157"/>
      <c r="AA30" s="157"/>
      <c r="AB30" s="159"/>
      <c r="AC30" s="335">
        <f t="shared" ref="AC30:AC38" si="4">SUM(K30:AB30)</f>
        <v>48</v>
      </c>
    </row>
    <row r="31" spans="1:32" s="235" customFormat="1" ht="19.5" customHeight="1" x14ac:dyDescent="0.4">
      <c r="A31" s="1210"/>
      <c r="B31" s="1213"/>
      <c r="C31" s="1381"/>
      <c r="D31" s="1249"/>
      <c r="E31" s="726" t="s">
        <v>185</v>
      </c>
      <c r="F31" s="74" t="s">
        <v>94</v>
      </c>
      <c r="G31" s="74" t="s">
        <v>109</v>
      </c>
      <c r="H31" s="74" t="s">
        <v>134</v>
      </c>
      <c r="I31" s="74">
        <v>2</v>
      </c>
      <c r="J31" s="108">
        <v>38</v>
      </c>
      <c r="K31" s="75">
        <v>24</v>
      </c>
      <c r="L31" s="75"/>
      <c r="M31" s="75">
        <v>42</v>
      </c>
      <c r="N31" s="75">
        <v>9</v>
      </c>
      <c r="O31" s="75">
        <v>2</v>
      </c>
      <c r="P31" s="75"/>
      <c r="Q31" s="75"/>
      <c r="R31" s="75"/>
      <c r="S31" s="75"/>
      <c r="T31" s="75"/>
      <c r="U31" s="75">
        <v>3</v>
      </c>
      <c r="V31" s="75"/>
      <c r="W31" s="75"/>
      <c r="X31" s="75"/>
      <c r="Y31" s="75"/>
      <c r="Z31" s="75"/>
      <c r="AA31" s="75"/>
      <c r="AB31" s="352"/>
      <c r="AC31" s="335">
        <f t="shared" si="4"/>
        <v>80</v>
      </c>
    </row>
    <row r="32" spans="1:32" s="235" customFormat="1" ht="19.5" customHeight="1" x14ac:dyDescent="0.4">
      <c r="A32" s="1210"/>
      <c r="B32" s="1213"/>
      <c r="C32" s="1381"/>
      <c r="D32" s="1249"/>
      <c r="E32" s="475" t="s">
        <v>193</v>
      </c>
      <c r="F32" s="299" t="s">
        <v>94</v>
      </c>
      <c r="G32" s="299" t="s">
        <v>109</v>
      </c>
      <c r="H32" s="299" t="s">
        <v>141</v>
      </c>
      <c r="I32" s="299">
        <v>3</v>
      </c>
      <c r="J32" s="145">
        <v>45</v>
      </c>
      <c r="K32" s="157">
        <v>28</v>
      </c>
      <c r="L32" s="157">
        <v>28</v>
      </c>
      <c r="M32" s="157"/>
      <c r="N32" s="157">
        <v>11</v>
      </c>
      <c r="O32" s="157">
        <v>2</v>
      </c>
      <c r="P32" s="157"/>
      <c r="Q32" s="157"/>
      <c r="R32" s="157"/>
      <c r="S32" s="157"/>
      <c r="T32" s="157"/>
      <c r="U32" s="157">
        <v>3</v>
      </c>
      <c r="V32" s="157"/>
      <c r="W32" s="157"/>
      <c r="X32" s="157"/>
      <c r="Y32" s="157"/>
      <c r="Z32" s="157"/>
      <c r="AA32" s="157"/>
      <c r="AB32" s="159"/>
      <c r="AC32" s="335">
        <f t="shared" si="4"/>
        <v>72</v>
      </c>
    </row>
    <row r="33" spans="1:29" s="235" customFormat="1" ht="18" customHeight="1" x14ac:dyDescent="0.4">
      <c r="A33" s="1210"/>
      <c r="B33" s="1213"/>
      <c r="C33" s="1381"/>
      <c r="D33" s="1249"/>
      <c r="E33" s="475" t="s">
        <v>276</v>
      </c>
      <c r="F33" s="299" t="s">
        <v>94</v>
      </c>
      <c r="G33" s="299" t="s">
        <v>232</v>
      </c>
      <c r="H33" s="299" t="s">
        <v>119</v>
      </c>
      <c r="I33" s="299">
        <v>3</v>
      </c>
      <c r="J33" s="145">
        <v>6</v>
      </c>
      <c r="K33" s="157"/>
      <c r="L33" s="157"/>
      <c r="M33" s="157"/>
      <c r="N33" s="157"/>
      <c r="O33" s="157"/>
      <c r="P33" s="157"/>
      <c r="Q33" s="157"/>
      <c r="R33" s="157">
        <v>0.5</v>
      </c>
      <c r="S33" s="157"/>
      <c r="T33" s="157"/>
      <c r="U33" s="157"/>
      <c r="V33" s="157"/>
      <c r="W33" s="157"/>
      <c r="X33" s="157"/>
      <c r="Y33" s="157"/>
      <c r="Z33" s="157"/>
      <c r="AA33" s="157"/>
      <c r="AB33" s="159"/>
      <c r="AC33" s="335">
        <f t="shared" si="4"/>
        <v>0.5</v>
      </c>
    </row>
    <row r="34" spans="1:29" s="235" customFormat="1" ht="18.75" customHeight="1" x14ac:dyDescent="0.4">
      <c r="A34" s="1210"/>
      <c r="B34" s="1213"/>
      <c r="C34" s="1381"/>
      <c r="D34" s="1249"/>
      <c r="E34" s="475" t="s">
        <v>276</v>
      </c>
      <c r="F34" s="299" t="s">
        <v>94</v>
      </c>
      <c r="G34" s="299" t="s">
        <v>109</v>
      </c>
      <c r="H34" s="299" t="s">
        <v>150</v>
      </c>
      <c r="I34" s="299">
        <v>4</v>
      </c>
      <c r="J34" s="145">
        <v>16</v>
      </c>
      <c r="K34" s="157"/>
      <c r="L34" s="157"/>
      <c r="M34" s="157"/>
      <c r="N34" s="157"/>
      <c r="O34" s="157"/>
      <c r="P34" s="157"/>
      <c r="Q34" s="157"/>
      <c r="R34" s="157">
        <v>1</v>
      </c>
      <c r="S34" s="157"/>
      <c r="T34" s="157"/>
      <c r="U34" s="157"/>
      <c r="V34" s="157"/>
      <c r="W34" s="157"/>
      <c r="X34" s="157"/>
      <c r="Y34" s="157"/>
      <c r="Z34" s="157"/>
      <c r="AA34" s="157"/>
      <c r="AB34" s="159"/>
      <c r="AC34" s="335">
        <f t="shared" si="4"/>
        <v>1</v>
      </c>
    </row>
    <row r="35" spans="1:29" s="235" customFormat="1" ht="18.75" customHeight="1" x14ac:dyDescent="0.4">
      <c r="A35" s="1210"/>
      <c r="B35" s="1213"/>
      <c r="C35" s="1381"/>
      <c r="D35" s="1249"/>
      <c r="E35" s="475" t="s">
        <v>277</v>
      </c>
      <c r="F35" s="299" t="s">
        <v>94</v>
      </c>
      <c r="G35" s="299" t="s">
        <v>108</v>
      </c>
      <c r="H35" s="299" t="s">
        <v>142</v>
      </c>
      <c r="I35" s="299">
        <v>4</v>
      </c>
      <c r="J35" s="145">
        <v>10</v>
      </c>
      <c r="K35" s="157"/>
      <c r="L35" s="157"/>
      <c r="M35" s="157"/>
      <c r="N35" s="157"/>
      <c r="O35" s="157"/>
      <c r="P35" s="157"/>
      <c r="Q35" s="157"/>
      <c r="R35" s="157">
        <v>3</v>
      </c>
      <c r="S35" s="157"/>
      <c r="T35" s="157"/>
      <c r="U35" s="157"/>
      <c r="V35" s="157"/>
      <c r="W35" s="157"/>
      <c r="X35" s="157"/>
      <c r="Y35" s="157"/>
      <c r="Z35" s="157"/>
      <c r="AA35" s="157"/>
      <c r="AB35" s="159"/>
      <c r="AC35" s="335">
        <f t="shared" si="4"/>
        <v>3</v>
      </c>
    </row>
    <row r="36" spans="1:29" s="235" customFormat="1" ht="18.75" customHeight="1" x14ac:dyDescent="0.4">
      <c r="A36" s="1210"/>
      <c r="B36" s="1213"/>
      <c r="C36" s="1381"/>
      <c r="D36" s="1249"/>
      <c r="E36" s="475" t="s">
        <v>202</v>
      </c>
      <c r="F36" s="299" t="s">
        <v>94</v>
      </c>
      <c r="G36" s="299" t="s">
        <v>108</v>
      </c>
      <c r="H36" s="299" t="s">
        <v>142</v>
      </c>
      <c r="I36" s="299">
        <v>4</v>
      </c>
      <c r="J36" s="145">
        <v>10</v>
      </c>
      <c r="K36" s="157"/>
      <c r="L36" s="157"/>
      <c r="M36" s="157"/>
      <c r="N36" s="157"/>
      <c r="O36" s="157"/>
      <c r="P36" s="157"/>
      <c r="Q36" s="157"/>
      <c r="R36" s="157">
        <v>3</v>
      </c>
      <c r="S36" s="157"/>
      <c r="T36" s="157"/>
      <c r="U36" s="157"/>
      <c r="V36" s="157"/>
      <c r="W36" s="157"/>
      <c r="X36" s="157"/>
      <c r="Y36" s="157"/>
      <c r="Z36" s="157"/>
      <c r="AA36" s="157"/>
      <c r="AB36" s="159"/>
      <c r="AC36" s="335">
        <f t="shared" si="4"/>
        <v>3</v>
      </c>
    </row>
    <row r="37" spans="1:29" s="235" customFormat="1" ht="18.75" customHeight="1" x14ac:dyDescent="0.4">
      <c r="A37" s="1210"/>
      <c r="B37" s="1213"/>
      <c r="C37" s="1381"/>
      <c r="D37" s="1249"/>
      <c r="E37" s="475" t="s">
        <v>276</v>
      </c>
      <c r="F37" s="299" t="s">
        <v>94</v>
      </c>
      <c r="G37" s="299" t="s">
        <v>96</v>
      </c>
      <c r="H37" s="299" t="s">
        <v>118</v>
      </c>
      <c r="I37" s="299">
        <v>4</v>
      </c>
      <c r="J37" s="145" t="s">
        <v>265</v>
      </c>
      <c r="K37" s="157"/>
      <c r="L37" s="157"/>
      <c r="M37" s="157"/>
      <c r="N37" s="157"/>
      <c r="O37" s="157"/>
      <c r="P37" s="157"/>
      <c r="Q37" s="157"/>
      <c r="R37" s="157">
        <v>0.5</v>
      </c>
      <c r="S37" s="157"/>
      <c r="T37" s="157"/>
      <c r="U37" s="157"/>
      <c r="V37" s="157"/>
      <c r="W37" s="157"/>
      <c r="X37" s="157"/>
      <c r="Y37" s="157"/>
      <c r="Z37" s="157"/>
      <c r="AA37" s="157"/>
      <c r="AB37" s="159"/>
      <c r="AC37" s="335">
        <f t="shared" si="4"/>
        <v>0.5</v>
      </c>
    </row>
    <row r="38" spans="1:29" s="235" customFormat="1" ht="18.75" customHeight="1" x14ac:dyDescent="0.4">
      <c r="A38" s="1210"/>
      <c r="B38" s="1213"/>
      <c r="C38" s="1381"/>
      <c r="D38" s="1249"/>
      <c r="E38" s="475"/>
      <c r="F38" s="299"/>
      <c r="G38" s="299"/>
      <c r="H38" s="299"/>
      <c r="I38" s="299"/>
      <c r="J38" s="145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9"/>
      <c r="AC38" s="335">
        <f t="shared" si="4"/>
        <v>0</v>
      </c>
    </row>
    <row r="39" spans="1:29" s="14" customFormat="1" ht="13.5" customHeight="1" thickBot="1" x14ac:dyDescent="0.4">
      <c r="A39" s="1210"/>
      <c r="B39" s="1213"/>
      <c r="C39" s="1381"/>
      <c r="D39" s="1249"/>
      <c r="E39" s="85" t="s">
        <v>41</v>
      </c>
      <c r="F39" s="86"/>
      <c r="G39" s="86"/>
      <c r="H39" s="86"/>
      <c r="I39" s="86"/>
      <c r="J39" s="87"/>
      <c r="K39" s="88">
        <f t="shared" ref="K39:AC39" si="5">SUM(K30:K38)</f>
        <v>68</v>
      </c>
      <c r="L39" s="88">
        <f t="shared" si="5"/>
        <v>60</v>
      </c>
      <c r="M39" s="88">
        <f t="shared" si="5"/>
        <v>42</v>
      </c>
      <c r="N39" s="88">
        <f t="shared" si="5"/>
        <v>20</v>
      </c>
      <c r="O39" s="88">
        <f t="shared" si="5"/>
        <v>4</v>
      </c>
      <c r="P39" s="88">
        <f t="shared" si="5"/>
        <v>0</v>
      </c>
      <c r="Q39" s="88">
        <f t="shared" si="5"/>
        <v>0</v>
      </c>
      <c r="R39" s="88">
        <f t="shared" si="5"/>
        <v>8</v>
      </c>
      <c r="S39" s="88">
        <f t="shared" si="5"/>
        <v>0</v>
      </c>
      <c r="T39" s="88">
        <f t="shared" si="5"/>
        <v>0</v>
      </c>
      <c r="U39" s="88">
        <f t="shared" si="5"/>
        <v>6</v>
      </c>
      <c r="V39" s="88">
        <f t="shared" si="5"/>
        <v>0</v>
      </c>
      <c r="W39" s="88">
        <f t="shared" si="5"/>
        <v>0</v>
      </c>
      <c r="X39" s="88">
        <f t="shared" si="5"/>
        <v>0</v>
      </c>
      <c r="Y39" s="88">
        <f t="shared" si="5"/>
        <v>0</v>
      </c>
      <c r="Z39" s="88">
        <f t="shared" si="5"/>
        <v>0</v>
      </c>
      <c r="AA39" s="88">
        <f t="shared" si="5"/>
        <v>0</v>
      </c>
      <c r="AB39" s="88">
        <f t="shared" si="5"/>
        <v>0</v>
      </c>
      <c r="AC39" s="88">
        <f t="shared" si="5"/>
        <v>208</v>
      </c>
    </row>
    <row r="40" spans="1:29" s="14" customFormat="1" ht="18" customHeight="1" x14ac:dyDescent="0.4">
      <c r="A40" s="1210"/>
      <c r="B40" s="1213"/>
      <c r="C40" s="1381"/>
      <c r="D40" s="1249"/>
      <c r="E40" s="912" t="s">
        <v>276</v>
      </c>
      <c r="F40" s="423" t="s">
        <v>243</v>
      </c>
      <c r="G40" s="423" t="s">
        <v>247</v>
      </c>
      <c r="H40" s="423" t="s">
        <v>246</v>
      </c>
      <c r="I40" s="423" t="s">
        <v>180</v>
      </c>
      <c r="J40" s="443"/>
      <c r="K40" s="425"/>
      <c r="L40" s="425"/>
      <c r="M40" s="425"/>
      <c r="N40" s="425"/>
      <c r="O40" s="425"/>
      <c r="P40" s="425"/>
      <c r="Q40" s="425"/>
      <c r="R40" s="1023">
        <v>0.5</v>
      </c>
      <c r="S40" s="425"/>
      <c r="T40" s="425"/>
      <c r="U40" s="425"/>
      <c r="V40" s="425"/>
      <c r="W40" s="425"/>
      <c r="X40" s="425"/>
      <c r="Y40" s="425"/>
      <c r="Z40" s="425"/>
      <c r="AA40" s="425"/>
      <c r="AB40" s="499"/>
      <c r="AC40" s="723">
        <f>SUM(K40:AB40)</f>
        <v>0.5</v>
      </c>
    </row>
    <row r="41" spans="1:29" s="14" customFormat="1" ht="18" customHeight="1" x14ac:dyDescent="0.4">
      <c r="A41" s="1210"/>
      <c r="B41" s="1213"/>
      <c r="C41" s="1381"/>
      <c r="D41" s="1249"/>
      <c r="E41" s="912" t="s">
        <v>202</v>
      </c>
      <c r="F41" s="423" t="s">
        <v>243</v>
      </c>
      <c r="G41" s="423" t="s">
        <v>247</v>
      </c>
      <c r="H41" s="423" t="s">
        <v>246</v>
      </c>
      <c r="I41" s="423" t="s">
        <v>180</v>
      </c>
      <c r="J41" s="443"/>
      <c r="K41" s="425"/>
      <c r="L41" s="425"/>
      <c r="M41" s="425"/>
      <c r="N41" s="425"/>
      <c r="O41" s="425"/>
      <c r="P41" s="425"/>
      <c r="Q41" s="425"/>
      <c r="R41" s="556">
        <v>3</v>
      </c>
      <c r="S41" s="425"/>
      <c r="T41" s="425"/>
      <c r="U41" s="425"/>
      <c r="V41" s="425"/>
      <c r="W41" s="425"/>
      <c r="X41" s="425"/>
      <c r="Y41" s="425"/>
      <c r="Z41" s="425"/>
      <c r="AA41" s="425"/>
      <c r="AB41" s="499"/>
      <c r="AC41" s="722">
        <f>SUM(K41:AB41)</f>
        <v>3</v>
      </c>
    </row>
    <row r="42" spans="1:29" s="14" customFormat="1" ht="18" customHeight="1" x14ac:dyDescent="0.4">
      <c r="A42" s="1210"/>
      <c r="B42" s="1213"/>
      <c r="C42" s="1381"/>
      <c r="D42" s="1249"/>
      <c r="E42" s="912" t="s">
        <v>200</v>
      </c>
      <c r="F42" s="423" t="s">
        <v>243</v>
      </c>
      <c r="G42" s="423" t="s">
        <v>108</v>
      </c>
      <c r="H42" s="423" t="s">
        <v>137</v>
      </c>
      <c r="I42" s="423" t="s">
        <v>122</v>
      </c>
      <c r="J42" s="443" t="s">
        <v>217</v>
      </c>
      <c r="K42" s="425"/>
      <c r="L42" s="425"/>
      <c r="M42" s="425"/>
      <c r="N42" s="425"/>
      <c r="O42" s="425"/>
      <c r="P42" s="425"/>
      <c r="Q42" s="556">
        <v>2.5</v>
      </c>
      <c r="R42" s="556"/>
      <c r="S42" s="425"/>
      <c r="T42" s="425"/>
      <c r="U42" s="425"/>
      <c r="V42" s="425"/>
      <c r="W42" s="425"/>
      <c r="X42" s="425"/>
      <c r="Y42" s="425"/>
      <c r="Z42" s="425"/>
      <c r="AA42" s="425"/>
      <c r="AB42" s="499"/>
      <c r="AC42" s="722">
        <f>SUM(K42:AB42)</f>
        <v>2.5</v>
      </c>
    </row>
    <row r="43" spans="1:29" s="14" customFormat="1" ht="18" customHeight="1" x14ac:dyDescent="0.4">
      <c r="A43" s="1210"/>
      <c r="B43" s="1213"/>
      <c r="C43" s="1381"/>
      <c r="D43" s="1249"/>
      <c r="E43" s="912" t="s">
        <v>311</v>
      </c>
      <c r="F43" s="423" t="s">
        <v>243</v>
      </c>
      <c r="G43" s="423" t="s">
        <v>108</v>
      </c>
      <c r="H43" s="423" t="s">
        <v>137</v>
      </c>
      <c r="I43" s="423" t="s">
        <v>180</v>
      </c>
      <c r="J43" s="443"/>
      <c r="K43" s="425"/>
      <c r="L43" s="425"/>
      <c r="M43" s="425"/>
      <c r="N43" s="425"/>
      <c r="O43" s="425"/>
      <c r="P43" s="425"/>
      <c r="Q43" s="425"/>
      <c r="R43" s="556">
        <v>2</v>
      </c>
      <c r="S43" s="425"/>
      <c r="T43" s="425"/>
      <c r="U43" s="425"/>
      <c r="V43" s="425"/>
      <c r="W43" s="425"/>
      <c r="X43" s="425"/>
      <c r="Y43" s="425"/>
      <c r="Z43" s="425"/>
      <c r="AA43" s="425"/>
      <c r="AB43" s="499"/>
      <c r="AC43" s="723">
        <f>SUM(K43:AB43)</f>
        <v>2</v>
      </c>
    </row>
    <row r="44" spans="1:29" s="14" customFormat="1" ht="13.5" customHeight="1" thickBot="1" x14ac:dyDescent="0.4">
      <c r="A44" s="1210"/>
      <c r="B44" s="1213"/>
      <c r="C44" s="1381"/>
      <c r="D44" s="1249"/>
      <c r="E44" s="482" t="s">
        <v>35</v>
      </c>
      <c r="F44" s="374"/>
      <c r="G44" s="374"/>
      <c r="H44" s="374"/>
      <c r="I44" s="374"/>
      <c r="J44" s="375"/>
      <c r="K44" s="376">
        <f>SUM(K40:K43)</f>
        <v>0</v>
      </c>
      <c r="L44" s="376">
        <f t="shared" ref="L44:AC44" si="6">SUM(L40:L43)</f>
        <v>0</v>
      </c>
      <c r="M44" s="376">
        <f t="shared" si="6"/>
        <v>0</v>
      </c>
      <c r="N44" s="376">
        <f t="shared" si="6"/>
        <v>0</v>
      </c>
      <c r="O44" s="376">
        <f t="shared" si="6"/>
        <v>0</v>
      </c>
      <c r="P44" s="376">
        <f t="shared" si="6"/>
        <v>0</v>
      </c>
      <c r="Q44" s="376">
        <f t="shared" si="6"/>
        <v>2.5</v>
      </c>
      <c r="R44" s="376">
        <f t="shared" si="6"/>
        <v>5.5</v>
      </c>
      <c r="S44" s="376">
        <f t="shared" si="6"/>
        <v>0</v>
      </c>
      <c r="T44" s="376">
        <f t="shared" si="6"/>
        <v>0</v>
      </c>
      <c r="U44" s="376">
        <f t="shared" si="6"/>
        <v>0</v>
      </c>
      <c r="V44" s="376">
        <f t="shared" si="6"/>
        <v>0</v>
      </c>
      <c r="W44" s="376">
        <f t="shared" si="6"/>
        <v>0</v>
      </c>
      <c r="X44" s="376">
        <f t="shared" si="6"/>
        <v>0</v>
      </c>
      <c r="Y44" s="376">
        <f t="shared" si="6"/>
        <v>0</v>
      </c>
      <c r="Z44" s="376">
        <f t="shared" si="6"/>
        <v>0</v>
      </c>
      <c r="AA44" s="376">
        <f t="shared" si="6"/>
        <v>0</v>
      </c>
      <c r="AB44" s="376">
        <f t="shared" si="6"/>
        <v>0</v>
      </c>
      <c r="AC44" s="376">
        <f t="shared" si="6"/>
        <v>8</v>
      </c>
    </row>
    <row r="45" spans="1:29" s="14" customFormat="1" ht="12" customHeight="1" x14ac:dyDescent="0.35">
      <c r="A45" s="1210"/>
      <c r="B45" s="1213"/>
      <c r="C45" s="1381"/>
      <c r="D45" s="1249"/>
      <c r="E45" s="416"/>
      <c r="F45" s="96"/>
      <c r="G45" s="96"/>
      <c r="H45" s="96"/>
      <c r="I45" s="45"/>
      <c r="J45" s="236"/>
      <c r="K45" s="205"/>
      <c r="L45" s="254"/>
      <c r="M45" s="254"/>
      <c r="N45" s="254"/>
      <c r="O45" s="254"/>
      <c r="P45" s="254"/>
      <c r="Q45" s="254"/>
      <c r="R45" s="254"/>
      <c r="S45" s="254"/>
      <c r="T45" s="254"/>
      <c r="U45" s="254"/>
      <c r="V45" s="254"/>
      <c r="W45" s="254"/>
      <c r="X45" s="254"/>
      <c r="Y45" s="254"/>
      <c r="Z45" s="254"/>
      <c r="AA45" s="254"/>
      <c r="AB45" s="256"/>
      <c r="AC45" s="365">
        <f>SUM(K45:AB45)</f>
        <v>0</v>
      </c>
    </row>
    <row r="46" spans="1:29" s="14" customFormat="1" ht="13.5" customHeight="1" thickBot="1" x14ac:dyDescent="0.4">
      <c r="A46" s="1210"/>
      <c r="B46" s="1213"/>
      <c r="C46" s="1381"/>
      <c r="D46" s="1249"/>
      <c r="E46" s="367" t="s">
        <v>36</v>
      </c>
      <c r="F46" s="368"/>
      <c r="G46" s="368"/>
      <c r="H46" s="368"/>
      <c r="I46" s="368"/>
      <c r="J46" s="369"/>
      <c r="K46" s="370">
        <f t="shared" ref="K46:AC46" si="7">SUM(K45:K45)</f>
        <v>0</v>
      </c>
      <c r="L46" s="371">
        <f t="shared" si="7"/>
        <v>0</v>
      </c>
      <c r="M46" s="371">
        <f t="shared" si="7"/>
        <v>0</v>
      </c>
      <c r="N46" s="371">
        <f t="shared" si="7"/>
        <v>0</v>
      </c>
      <c r="O46" s="371">
        <f t="shared" si="7"/>
        <v>0</v>
      </c>
      <c r="P46" s="371">
        <f t="shared" si="7"/>
        <v>0</v>
      </c>
      <c r="Q46" s="371">
        <f t="shared" si="7"/>
        <v>0</v>
      </c>
      <c r="R46" s="371">
        <f t="shared" si="7"/>
        <v>0</v>
      </c>
      <c r="S46" s="371">
        <f t="shared" si="7"/>
        <v>0</v>
      </c>
      <c r="T46" s="371">
        <f t="shared" si="7"/>
        <v>0</v>
      </c>
      <c r="U46" s="371">
        <f t="shared" si="7"/>
        <v>0</v>
      </c>
      <c r="V46" s="371">
        <f t="shared" si="7"/>
        <v>0</v>
      </c>
      <c r="W46" s="371">
        <f t="shared" si="7"/>
        <v>0</v>
      </c>
      <c r="X46" s="371">
        <f t="shared" si="7"/>
        <v>0</v>
      </c>
      <c r="Y46" s="371">
        <f t="shared" si="7"/>
        <v>0</v>
      </c>
      <c r="Z46" s="371">
        <f t="shared" si="7"/>
        <v>0</v>
      </c>
      <c r="AA46" s="371">
        <f t="shared" si="7"/>
        <v>0</v>
      </c>
      <c r="AB46" s="372">
        <f t="shared" si="7"/>
        <v>0</v>
      </c>
      <c r="AC46" s="370">
        <f t="shared" si="7"/>
        <v>0</v>
      </c>
    </row>
    <row r="47" spans="1:29" s="14" customFormat="1" ht="13.5" customHeight="1" x14ac:dyDescent="0.35">
      <c r="A47" s="1210"/>
      <c r="B47" s="1213"/>
      <c r="C47" s="1381"/>
      <c r="D47" s="1249"/>
      <c r="E47" s="170" t="s">
        <v>34</v>
      </c>
      <c r="F47" s="45"/>
      <c r="G47" s="45" t="s">
        <v>37</v>
      </c>
      <c r="H47" s="45"/>
      <c r="I47" s="45"/>
      <c r="J47" s="46"/>
      <c r="K47" s="263">
        <v>0</v>
      </c>
      <c r="L47" s="264">
        <v>0</v>
      </c>
      <c r="M47" s="264">
        <v>0</v>
      </c>
      <c r="N47" s="264">
        <v>0</v>
      </c>
      <c r="O47" s="264">
        <v>0</v>
      </c>
      <c r="P47" s="264">
        <v>0</v>
      </c>
      <c r="Q47" s="264">
        <v>0</v>
      </c>
      <c r="R47" s="264">
        <v>0</v>
      </c>
      <c r="S47" s="264">
        <v>0</v>
      </c>
      <c r="T47" s="264">
        <v>0</v>
      </c>
      <c r="U47" s="264">
        <v>0</v>
      </c>
      <c r="V47" s="264">
        <v>0</v>
      </c>
      <c r="W47" s="264">
        <v>0</v>
      </c>
      <c r="X47" s="264">
        <v>0</v>
      </c>
      <c r="Y47" s="264">
        <v>0</v>
      </c>
      <c r="Z47" s="264">
        <v>0</v>
      </c>
      <c r="AA47" s="264">
        <v>0</v>
      </c>
      <c r="AB47" s="265">
        <v>0</v>
      </c>
      <c r="AC47" s="171">
        <v>0</v>
      </c>
    </row>
    <row r="48" spans="1:29" s="14" customFormat="1" ht="13.5" customHeight="1" x14ac:dyDescent="0.35">
      <c r="A48" s="1210"/>
      <c r="B48" s="1213"/>
      <c r="C48" s="1381"/>
      <c r="D48" s="1249"/>
      <c r="E48" s="174" t="s">
        <v>38</v>
      </c>
      <c r="F48" s="144"/>
      <c r="G48" s="144"/>
      <c r="H48" s="144"/>
      <c r="I48" s="144"/>
      <c r="J48" s="175"/>
      <c r="K48" s="176">
        <v>0</v>
      </c>
      <c r="L48" s="177">
        <v>0</v>
      </c>
      <c r="M48" s="177">
        <v>0</v>
      </c>
      <c r="N48" s="177">
        <v>0</v>
      </c>
      <c r="O48" s="177">
        <v>0</v>
      </c>
      <c r="P48" s="177">
        <v>0</v>
      </c>
      <c r="Q48" s="177">
        <v>0</v>
      </c>
      <c r="R48" s="177">
        <v>0</v>
      </c>
      <c r="S48" s="177">
        <v>0</v>
      </c>
      <c r="T48" s="177">
        <v>0</v>
      </c>
      <c r="U48" s="177">
        <v>0</v>
      </c>
      <c r="V48" s="177">
        <v>0</v>
      </c>
      <c r="W48" s="177">
        <v>0</v>
      </c>
      <c r="X48" s="177">
        <v>0</v>
      </c>
      <c r="Y48" s="177">
        <v>0</v>
      </c>
      <c r="Z48" s="177">
        <v>0</v>
      </c>
      <c r="AA48" s="177">
        <v>0</v>
      </c>
      <c r="AB48" s="178">
        <v>0</v>
      </c>
      <c r="AC48" s="176">
        <v>0</v>
      </c>
    </row>
    <row r="49" spans="1:33" s="14" customFormat="1" ht="13.5" customHeight="1" x14ac:dyDescent="0.35">
      <c r="A49" s="1210"/>
      <c r="B49" s="1213"/>
      <c r="C49" s="1381"/>
      <c r="D49" s="1249"/>
      <c r="E49" s="174" t="s">
        <v>42</v>
      </c>
      <c r="F49" s="144"/>
      <c r="G49" s="144"/>
      <c r="H49" s="144"/>
      <c r="I49" s="144"/>
      <c r="J49" s="175"/>
      <c r="K49" s="176">
        <v>0</v>
      </c>
      <c r="L49" s="177">
        <v>0</v>
      </c>
      <c r="M49" s="177">
        <v>0</v>
      </c>
      <c r="N49" s="177">
        <v>0</v>
      </c>
      <c r="O49" s="177">
        <v>0</v>
      </c>
      <c r="P49" s="177">
        <v>0</v>
      </c>
      <c r="Q49" s="177">
        <v>0</v>
      </c>
      <c r="R49" s="177">
        <v>0</v>
      </c>
      <c r="S49" s="177">
        <v>0</v>
      </c>
      <c r="T49" s="177">
        <v>0</v>
      </c>
      <c r="U49" s="177">
        <v>0</v>
      </c>
      <c r="V49" s="177">
        <v>0</v>
      </c>
      <c r="W49" s="177">
        <v>0</v>
      </c>
      <c r="X49" s="177">
        <v>0</v>
      </c>
      <c r="Y49" s="177">
        <v>0</v>
      </c>
      <c r="Z49" s="177">
        <v>0</v>
      </c>
      <c r="AA49" s="177">
        <v>0</v>
      </c>
      <c r="AB49" s="178">
        <v>0</v>
      </c>
      <c r="AC49" s="176">
        <v>0</v>
      </c>
    </row>
    <row r="50" spans="1:33" s="14" customFormat="1" ht="13.5" customHeight="1" thickBot="1" x14ac:dyDescent="0.4">
      <c r="A50" s="1210"/>
      <c r="B50" s="1213"/>
      <c r="C50" s="1381"/>
      <c r="D50" s="1249"/>
      <c r="E50" s="179" t="s">
        <v>39</v>
      </c>
      <c r="F50" s="98"/>
      <c r="G50" s="98"/>
      <c r="H50" s="98"/>
      <c r="I50" s="98"/>
      <c r="J50" s="99"/>
      <c r="K50" s="168">
        <v>0</v>
      </c>
      <c r="L50" s="162">
        <v>0</v>
      </c>
      <c r="M50" s="162">
        <v>0</v>
      </c>
      <c r="N50" s="162">
        <v>0</v>
      </c>
      <c r="O50" s="162">
        <v>0</v>
      </c>
      <c r="P50" s="162">
        <v>0</v>
      </c>
      <c r="Q50" s="162">
        <v>0</v>
      </c>
      <c r="R50" s="162">
        <v>0</v>
      </c>
      <c r="S50" s="162">
        <v>0</v>
      </c>
      <c r="T50" s="162">
        <v>0</v>
      </c>
      <c r="U50" s="162">
        <v>0</v>
      </c>
      <c r="V50" s="162">
        <v>0</v>
      </c>
      <c r="W50" s="162">
        <v>0</v>
      </c>
      <c r="X50" s="162">
        <v>0</v>
      </c>
      <c r="Y50" s="162">
        <v>0</v>
      </c>
      <c r="Z50" s="162">
        <v>0</v>
      </c>
      <c r="AA50" s="162">
        <v>0</v>
      </c>
      <c r="AB50" s="169">
        <v>0</v>
      </c>
      <c r="AC50" s="176">
        <v>0</v>
      </c>
    </row>
    <row r="51" spans="1:33" s="14" customFormat="1" ht="13.5" customHeight="1" thickBot="1" x14ac:dyDescent="0.4">
      <c r="A51" s="1210"/>
      <c r="B51" s="1213"/>
      <c r="C51" s="1381"/>
      <c r="D51" s="1249"/>
      <c r="E51" s="180" t="s">
        <v>43</v>
      </c>
      <c r="F51" s="181"/>
      <c r="G51" s="181"/>
      <c r="H51" s="181"/>
      <c r="I51" s="181"/>
      <c r="J51" s="182"/>
      <c r="K51" s="183">
        <f t="shared" ref="K51:AC51" si="8">K39+K44</f>
        <v>68</v>
      </c>
      <c r="L51" s="183">
        <f t="shared" si="8"/>
        <v>60</v>
      </c>
      <c r="M51" s="183">
        <f t="shared" si="8"/>
        <v>42</v>
      </c>
      <c r="N51" s="183">
        <f t="shared" si="8"/>
        <v>20</v>
      </c>
      <c r="O51" s="183">
        <f t="shared" si="8"/>
        <v>4</v>
      </c>
      <c r="P51" s="183">
        <f t="shared" si="8"/>
        <v>0</v>
      </c>
      <c r="Q51" s="183">
        <f t="shared" si="8"/>
        <v>2.5</v>
      </c>
      <c r="R51" s="183">
        <f t="shared" si="8"/>
        <v>13.5</v>
      </c>
      <c r="S51" s="183">
        <f t="shared" si="8"/>
        <v>0</v>
      </c>
      <c r="T51" s="183">
        <f t="shared" si="8"/>
        <v>0</v>
      </c>
      <c r="U51" s="183">
        <f t="shared" si="8"/>
        <v>6</v>
      </c>
      <c r="V51" s="183">
        <f t="shared" si="8"/>
        <v>0</v>
      </c>
      <c r="W51" s="183">
        <f t="shared" si="8"/>
        <v>0</v>
      </c>
      <c r="X51" s="183">
        <f t="shared" si="8"/>
        <v>0</v>
      </c>
      <c r="Y51" s="183">
        <f t="shared" si="8"/>
        <v>0</v>
      </c>
      <c r="Z51" s="183">
        <f t="shared" si="8"/>
        <v>0</v>
      </c>
      <c r="AA51" s="183">
        <f t="shared" si="8"/>
        <v>0</v>
      </c>
      <c r="AB51" s="183">
        <f t="shared" si="8"/>
        <v>0</v>
      </c>
      <c r="AC51" s="183">
        <f t="shared" si="8"/>
        <v>216</v>
      </c>
      <c r="AD51" s="156"/>
    </row>
    <row r="52" spans="1:33" s="14" customFormat="1" ht="13.5" customHeight="1" thickBot="1" x14ac:dyDescent="0.4">
      <c r="A52" s="1210"/>
      <c r="B52" s="1213"/>
      <c r="C52" s="1381"/>
      <c r="D52" s="1249"/>
      <c r="E52" s="184"/>
      <c r="F52" s="185"/>
      <c r="G52" s="185"/>
      <c r="H52" s="185"/>
      <c r="I52" s="185"/>
      <c r="J52" s="186"/>
      <c r="K52" s="187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279"/>
    </row>
    <row r="53" spans="1:33" s="14" customFormat="1" ht="19.5" customHeight="1" thickBot="1" x14ac:dyDescent="0.4">
      <c r="A53" s="1211"/>
      <c r="B53" s="1214"/>
      <c r="C53" s="1382"/>
      <c r="D53" s="1250"/>
      <c r="E53" s="190" t="s">
        <v>44</v>
      </c>
      <c r="F53" s="191"/>
      <c r="G53" s="191"/>
      <c r="H53" s="191"/>
      <c r="I53" s="192"/>
      <c r="J53" s="193"/>
      <c r="K53" s="194">
        <f t="shared" ref="K53:AC53" si="9">K21+K51</f>
        <v>100</v>
      </c>
      <c r="L53" s="194">
        <f t="shared" si="9"/>
        <v>60</v>
      </c>
      <c r="M53" s="194">
        <f t="shared" si="9"/>
        <v>122</v>
      </c>
      <c r="N53" s="194">
        <f t="shared" si="9"/>
        <v>38</v>
      </c>
      <c r="O53" s="194">
        <f t="shared" si="9"/>
        <v>9</v>
      </c>
      <c r="P53" s="194">
        <f t="shared" si="9"/>
        <v>0</v>
      </c>
      <c r="Q53" s="807">
        <f t="shared" si="9"/>
        <v>16</v>
      </c>
      <c r="R53" s="194">
        <f t="shared" si="9"/>
        <v>19.5</v>
      </c>
      <c r="S53" s="194">
        <f t="shared" si="9"/>
        <v>0</v>
      </c>
      <c r="T53" s="194">
        <f t="shared" si="9"/>
        <v>0</v>
      </c>
      <c r="U53" s="194">
        <f t="shared" si="9"/>
        <v>6</v>
      </c>
      <c r="V53" s="194">
        <f t="shared" si="9"/>
        <v>0</v>
      </c>
      <c r="W53" s="194">
        <f t="shared" si="9"/>
        <v>0</v>
      </c>
      <c r="X53" s="194">
        <f t="shared" si="9"/>
        <v>0</v>
      </c>
      <c r="Y53" s="194">
        <f t="shared" si="9"/>
        <v>0</v>
      </c>
      <c r="Z53" s="194">
        <f t="shared" si="9"/>
        <v>0</v>
      </c>
      <c r="AA53" s="194">
        <f t="shared" si="9"/>
        <v>0</v>
      </c>
      <c r="AB53" s="194">
        <f t="shared" si="9"/>
        <v>0</v>
      </c>
      <c r="AC53" s="986">
        <f t="shared" si="9"/>
        <v>370.5</v>
      </c>
      <c r="AD53" s="156"/>
      <c r="AE53" s="156"/>
      <c r="AF53" s="156"/>
    </row>
    <row r="54" spans="1:33" s="61" customFormat="1" ht="13.9" x14ac:dyDescent="0.4">
      <c r="A54" s="1240"/>
      <c r="B54" s="1240"/>
      <c r="C54" s="1240"/>
      <c r="D54" s="1240"/>
      <c r="E54" s="1240"/>
      <c r="F54" s="1240"/>
      <c r="G54" s="1240"/>
      <c r="H54" s="1240"/>
      <c r="I54" s="1240"/>
      <c r="J54" s="1240"/>
      <c r="K54" s="1240"/>
      <c r="L54" s="1240"/>
      <c r="M54" s="1240"/>
      <c r="N54" s="1240"/>
      <c r="O54" s="1240"/>
      <c r="P54" s="1240"/>
      <c r="Q54" s="1240"/>
      <c r="R54" s="1240"/>
      <c r="S54" s="1240"/>
      <c r="T54" s="1240"/>
      <c r="U54" s="1240"/>
      <c r="V54" s="1240"/>
      <c r="W54" s="1240"/>
      <c r="X54" s="1240"/>
      <c r="Y54" s="1240"/>
      <c r="Z54" s="1240"/>
      <c r="AA54" s="1240"/>
      <c r="AB54" s="1240"/>
      <c r="AC54" s="1240"/>
      <c r="AF54" s="152"/>
      <c r="AG54" s="152"/>
    </row>
    <row r="55" spans="1:33" s="61" customFormat="1" ht="13.9" x14ac:dyDescent="0.4">
      <c r="A55" s="101" t="s">
        <v>317</v>
      </c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</row>
    <row r="56" spans="1:33" s="61" customFormat="1" ht="13.9" x14ac:dyDescent="0.4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221" t="s">
        <v>353</v>
      </c>
      <c r="R56" s="1221"/>
      <c r="S56" s="1221"/>
      <c r="T56" s="1221"/>
      <c r="U56" s="1221"/>
      <c r="V56" s="1221"/>
      <c r="W56" s="1221"/>
      <c r="X56" s="1221"/>
      <c r="Y56" s="1221"/>
      <c r="Z56" s="1221"/>
      <c r="AA56" s="1221"/>
      <c r="AB56" s="1221"/>
      <c r="AC56" s="1221"/>
    </row>
    <row r="57" spans="1:33" s="61" customFormat="1" ht="13.9" x14ac:dyDescent="0.4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230"/>
      <c r="S57" s="230"/>
      <c r="T57" s="230"/>
      <c r="U57" s="230"/>
      <c r="V57" s="230"/>
      <c r="W57" s="3"/>
      <c r="X57" s="3"/>
      <c r="Y57" s="3"/>
      <c r="Z57" s="230"/>
      <c r="AA57" s="230"/>
      <c r="AB57" s="230"/>
      <c r="AC57" s="101"/>
    </row>
    <row r="58" spans="1:33" s="61" customFormat="1" ht="13.9" x14ac:dyDescent="0.4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2"/>
      <c r="S58" s="2"/>
      <c r="T58" s="1220" t="s">
        <v>341</v>
      </c>
      <c r="U58" s="1220"/>
      <c r="V58" s="1220"/>
      <c r="W58" s="1220"/>
      <c r="X58" s="1220"/>
      <c r="Y58" s="1220"/>
      <c r="Z58" s="1220"/>
      <c r="AA58" s="2"/>
      <c r="AB58" s="2"/>
      <c r="AC58" s="101"/>
    </row>
    <row r="59" spans="1:33" s="61" customFormat="1" ht="13.9" x14ac:dyDescent="0.4">
      <c r="A59" s="101"/>
      <c r="B59" s="101"/>
      <c r="C59" s="101"/>
      <c r="D59" s="101"/>
      <c r="E59" s="101"/>
      <c r="F59" s="101"/>
      <c r="G59" s="101"/>
      <c r="H59" s="101"/>
      <c r="I59" s="363"/>
      <c r="J59" s="101"/>
      <c r="K59" s="101"/>
      <c r="L59" s="101"/>
      <c r="M59" s="101"/>
      <c r="N59" s="101"/>
      <c r="O59" s="101"/>
      <c r="P59" s="101"/>
      <c r="Q59" s="95" t="s">
        <v>60</v>
      </c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</row>
    <row r="60" spans="1:33" s="61" customFormat="1" ht="13.9" x14ac:dyDescent="0.4">
      <c r="R60" s="208"/>
      <c r="S60" s="211"/>
      <c r="T60" s="211"/>
      <c r="U60" s="61" t="s">
        <v>341</v>
      </c>
      <c r="AA60" s="3"/>
      <c r="AB60" s="208"/>
    </row>
    <row r="61" spans="1:33" x14ac:dyDescent="0.35">
      <c r="K61" s="151">
        <f t="shared" ref="K61:AC61" si="10">K13+K39</f>
        <v>100</v>
      </c>
      <c r="L61" s="151">
        <f t="shared" si="10"/>
        <v>60</v>
      </c>
      <c r="M61" s="151">
        <f t="shared" si="10"/>
        <v>122</v>
      </c>
      <c r="N61" s="151">
        <f t="shared" si="10"/>
        <v>38</v>
      </c>
      <c r="O61" s="151">
        <f t="shared" si="10"/>
        <v>9</v>
      </c>
      <c r="P61" s="151">
        <f t="shared" si="10"/>
        <v>0</v>
      </c>
      <c r="Q61" s="151">
        <f t="shared" si="10"/>
        <v>13.5</v>
      </c>
      <c r="R61" s="151">
        <f t="shared" si="10"/>
        <v>14</v>
      </c>
      <c r="S61" s="151">
        <f t="shared" si="10"/>
        <v>0</v>
      </c>
      <c r="T61" s="151">
        <f t="shared" si="10"/>
        <v>0</v>
      </c>
      <c r="U61" s="151">
        <f t="shared" si="10"/>
        <v>6</v>
      </c>
      <c r="V61" s="151">
        <f t="shared" si="10"/>
        <v>0</v>
      </c>
      <c r="W61" s="151">
        <f t="shared" si="10"/>
        <v>0</v>
      </c>
      <c r="X61" s="151">
        <f t="shared" si="10"/>
        <v>0</v>
      </c>
      <c r="Y61" s="151">
        <f t="shared" si="10"/>
        <v>0</v>
      </c>
      <c r="Z61" s="151">
        <f t="shared" si="10"/>
        <v>0</v>
      </c>
      <c r="AA61" s="151">
        <f t="shared" si="10"/>
        <v>0</v>
      </c>
      <c r="AB61" s="151">
        <f t="shared" si="10"/>
        <v>0</v>
      </c>
      <c r="AC61" s="151">
        <f t="shared" si="10"/>
        <v>362.5</v>
      </c>
    </row>
    <row r="62" spans="1:33" x14ac:dyDescent="0.35">
      <c r="K62" s="151">
        <f>K44</f>
        <v>0</v>
      </c>
      <c r="L62" s="151">
        <f t="shared" ref="L62:AC62" si="11">L44</f>
        <v>0</v>
      </c>
      <c r="M62" s="151">
        <f t="shared" si="11"/>
        <v>0</v>
      </c>
      <c r="N62" s="151">
        <f t="shared" si="11"/>
        <v>0</v>
      </c>
      <c r="O62" s="151">
        <f t="shared" si="11"/>
        <v>0</v>
      </c>
      <c r="P62" s="151">
        <f t="shared" si="11"/>
        <v>0</v>
      </c>
      <c r="Q62" s="151">
        <f t="shared" si="11"/>
        <v>2.5</v>
      </c>
      <c r="R62" s="151">
        <f t="shared" si="11"/>
        <v>5.5</v>
      </c>
      <c r="S62" s="151">
        <f t="shared" si="11"/>
        <v>0</v>
      </c>
      <c r="T62" s="151">
        <f t="shared" si="11"/>
        <v>0</v>
      </c>
      <c r="U62" s="151">
        <f t="shared" si="11"/>
        <v>0</v>
      </c>
      <c r="V62" s="151">
        <f t="shared" si="11"/>
        <v>0</v>
      </c>
      <c r="W62" s="151">
        <f t="shared" si="11"/>
        <v>0</v>
      </c>
      <c r="X62" s="151">
        <f t="shared" si="11"/>
        <v>0</v>
      </c>
      <c r="Y62" s="151">
        <f t="shared" si="11"/>
        <v>0</v>
      </c>
      <c r="Z62" s="151">
        <f t="shared" si="11"/>
        <v>0</v>
      </c>
      <c r="AA62" s="151">
        <f t="shared" si="11"/>
        <v>0</v>
      </c>
      <c r="AB62" s="151">
        <f t="shared" si="11"/>
        <v>0</v>
      </c>
      <c r="AC62" s="151">
        <f t="shared" si="11"/>
        <v>8</v>
      </c>
    </row>
    <row r="63" spans="1:33" x14ac:dyDescent="0.35"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</row>
  </sheetData>
  <mergeCells count="43">
    <mergeCell ref="Q56:AC56"/>
    <mergeCell ref="T58:Z58"/>
    <mergeCell ref="A29:AC29"/>
    <mergeCell ref="A30:A53"/>
    <mergeCell ref="B30:B53"/>
    <mergeCell ref="C30:C53"/>
    <mergeCell ref="D30:D53"/>
    <mergeCell ref="A54:AC54"/>
    <mergeCell ref="F27:F28"/>
    <mergeCell ref="T24:AA24"/>
    <mergeCell ref="T26:AA26"/>
    <mergeCell ref="F4:F5"/>
    <mergeCell ref="G27:G28"/>
    <mergeCell ref="H27:H28"/>
    <mergeCell ref="I27:I28"/>
    <mergeCell ref="J27:J28"/>
    <mergeCell ref="K27:AB27"/>
    <mergeCell ref="A6:AC6"/>
    <mergeCell ref="AC27:AC28"/>
    <mergeCell ref="A27:A28"/>
    <mergeCell ref="B27:B28"/>
    <mergeCell ref="C27:C28"/>
    <mergeCell ref="D27:D28"/>
    <mergeCell ref="E27:E28"/>
    <mergeCell ref="A7:A21"/>
    <mergeCell ref="B7:B21"/>
    <mergeCell ref="C7:C21"/>
    <mergeCell ref="D7:D21"/>
    <mergeCell ref="A22:AC22"/>
    <mergeCell ref="A1:AC1"/>
    <mergeCell ref="A2:AC2"/>
    <mergeCell ref="G3:N3"/>
    <mergeCell ref="A4:A5"/>
    <mergeCell ref="B4:B5"/>
    <mergeCell ref="C4:C5"/>
    <mergeCell ref="D4:D5"/>
    <mergeCell ref="E4:E5"/>
    <mergeCell ref="AC4:AC5"/>
    <mergeCell ref="H4:H5"/>
    <mergeCell ref="I4:I5"/>
    <mergeCell ref="J4:J5"/>
    <mergeCell ref="K4:AB4"/>
    <mergeCell ref="G4:G5"/>
  </mergeCells>
  <pageMargins left="0.19685039370078741" right="0.19685039370078741" top="0.78740157480314965" bottom="0.39370078740157483" header="0.31496062992125984" footer="0.31496062992125984"/>
  <pageSetup paperSize="9" scale="78" orientation="landscape" r:id="rId1"/>
  <headerFooter alignWithMargins="0"/>
  <rowBreaks count="1" manualBreakCount="1">
    <brk id="26" max="28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42">
    <tabColor theme="0"/>
  </sheetPr>
  <dimension ref="A1:AH58"/>
  <sheetViews>
    <sheetView view="pageBreakPreview" topLeftCell="A21" zoomScale="110" zoomScaleNormal="100" zoomScaleSheetLayoutView="110" workbookViewId="0">
      <selection activeCell="A30" sqref="A30:A46"/>
    </sheetView>
  </sheetViews>
  <sheetFormatPr defaultColWidth="9.1328125" defaultRowHeight="12.75" x14ac:dyDescent="0.35"/>
  <cols>
    <col min="1" max="1" width="4.1328125" style="1" customWidth="1"/>
    <col min="2" max="2" width="15.86328125" style="1" customWidth="1"/>
    <col min="3" max="3" width="11.86328125" style="1" customWidth="1"/>
    <col min="4" max="4" width="4.86328125" style="1" customWidth="1"/>
    <col min="5" max="5" width="31.8632812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3.86328125" style="1" bestFit="1" customWidth="1"/>
    <col min="14" max="14" width="4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186" t="s">
        <v>79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  <c r="M3" s="1186"/>
      <c r="N3" s="1186"/>
      <c r="O3" s="1186"/>
      <c r="P3" s="1186"/>
      <c r="Q3" s="1186"/>
      <c r="R3" s="1186"/>
      <c r="S3" s="1186"/>
      <c r="T3" s="1186"/>
      <c r="U3" s="1186"/>
      <c r="V3" s="1186"/>
      <c r="W3" s="1186"/>
      <c r="X3" s="1186"/>
      <c r="Y3" s="1186"/>
      <c r="Z3" s="1186"/>
      <c r="AA3" s="1186"/>
      <c r="AB3" s="1186"/>
      <c r="AC3" s="1186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186" t="s">
        <v>296</v>
      </c>
      <c r="H4" s="1186"/>
      <c r="I4" s="1186"/>
      <c r="J4" s="1186"/>
      <c r="K4" s="1186"/>
      <c r="L4" s="1186"/>
      <c r="M4" s="1186"/>
      <c r="N4" s="1186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45">
      <c r="A6" s="1188" t="s">
        <v>9</v>
      </c>
      <c r="B6" s="1190" t="s">
        <v>10</v>
      </c>
      <c r="C6" s="1190" t="s">
        <v>11</v>
      </c>
      <c r="D6" s="1192" t="s">
        <v>12</v>
      </c>
      <c r="E6" s="1194" t="s">
        <v>8</v>
      </c>
      <c r="F6" s="1196" t="s">
        <v>0</v>
      </c>
      <c r="G6" s="1198" t="s">
        <v>3</v>
      </c>
      <c r="H6" s="1200" t="s">
        <v>13</v>
      </c>
      <c r="I6" s="1196" t="s">
        <v>1</v>
      </c>
      <c r="J6" s="1202" t="s">
        <v>14</v>
      </c>
      <c r="K6" s="1204" t="s">
        <v>15</v>
      </c>
      <c r="L6" s="1205"/>
      <c r="M6" s="1205"/>
      <c r="N6" s="1205"/>
      <c r="O6" s="1205"/>
      <c r="P6" s="1205"/>
      <c r="Q6" s="1205"/>
      <c r="R6" s="1205"/>
      <c r="S6" s="1205"/>
      <c r="T6" s="1205"/>
      <c r="U6" s="1205"/>
      <c r="V6" s="1205"/>
      <c r="W6" s="1205"/>
      <c r="X6" s="1205"/>
      <c r="Y6" s="1205"/>
      <c r="Z6" s="1205"/>
      <c r="AA6" s="1205"/>
      <c r="AB6" s="1205"/>
      <c r="AC6" s="1218" t="s">
        <v>16</v>
      </c>
      <c r="AD6" s="9"/>
      <c r="AE6" s="9"/>
      <c r="AF6" s="9"/>
    </row>
    <row r="7" spans="1:32" s="12" customFormat="1" ht="116.25" customHeight="1" thickBot="1" x14ac:dyDescent="0.35">
      <c r="A7" s="1189"/>
      <c r="B7" s="1191"/>
      <c r="C7" s="1191"/>
      <c r="D7" s="1193"/>
      <c r="E7" s="1195"/>
      <c r="F7" s="1197"/>
      <c r="G7" s="1199"/>
      <c r="H7" s="1201"/>
      <c r="I7" s="1197"/>
      <c r="J7" s="1203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88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19"/>
    </row>
    <row r="8" spans="1:32" s="14" customFormat="1" ht="13.5" customHeight="1" x14ac:dyDescent="0.35">
      <c r="A8" s="1222" t="s">
        <v>33</v>
      </c>
      <c r="B8" s="1223"/>
      <c r="C8" s="1223"/>
      <c r="D8" s="1223"/>
      <c r="E8" s="1223"/>
      <c r="F8" s="1223"/>
      <c r="G8" s="1223"/>
      <c r="H8" s="1223"/>
      <c r="I8" s="1223"/>
      <c r="J8" s="1223"/>
      <c r="K8" s="1223"/>
      <c r="L8" s="1223"/>
      <c r="M8" s="1223"/>
      <c r="N8" s="1223"/>
      <c r="O8" s="1223"/>
      <c r="P8" s="1223"/>
      <c r="Q8" s="1223"/>
      <c r="R8" s="1223"/>
      <c r="S8" s="1223"/>
      <c r="T8" s="1223"/>
      <c r="U8" s="1223"/>
      <c r="V8" s="1223"/>
      <c r="W8" s="1223"/>
      <c r="X8" s="1223"/>
      <c r="Y8" s="1223"/>
      <c r="Z8" s="1223"/>
      <c r="AA8" s="1223"/>
      <c r="AB8" s="1223"/>
      <c r="AC8" s="1224"/>
    </row>
    <row r="9" spans="1:32" s="14" customFormat="1" ht="21.75" customHeight="1" x14ac:dyDescent="0.4">
      <c r="A9" s="1228">
        <v>6</v>
      </c>
      <c r="B9" s="1226" t="s">
        <v>81</v>
      </c>
      <c r="C9" s="1231" t="s">
        <v>80</v>
      </c>
      <c r="D9" s="1271">
        <v>0.5</v>
      </c>
      <c r="E9" s="408" t="s">
        <v>144</v>
      </c>
      <c r="F9" s="74" t="s">
        <v>94</v>
      </c>
      <c r="G9" s="74" t="s">
        <v>108</v>
      </c>
      <c r="H9" s="74" t="s">
        <v>139</v>
      </c>
      <c r="I9" s="74">
        <v>3</v>
      </c>
      <c r="J9" s="108">
        <v>8</v>
      </c>
      <c r="K9" s="75">
        <v>24</v>
      </c>
      <c r="L9" s="74">
        <v>16</v>
      </c>
      <c r="M9" s="74"/>
      <c r="N9" s="74">
        <v>2</v>
      </c>
      <c r="O9" s="74">
        <v>1</v>
      </c>
      <c r="P9" s="74"/>
      <c r="Q9" s="74"/>
      <c r="R9" s="74"/>
      <c r="S9" s="74"/>
      <c r="T9" s="74"/>
      <c r="U9" s="74">
        <v>1</v>
      </c>
      <c r="V9" s="74"/>
      <c r="W9" s="75"/>
      <c r="X9" s="75"/>
      <c r="Y9" s="75"/>
      <c r="Z9" s="75"/>
      <c r="AA9" s="67"/>
      <c r="AB9" s="67"/>
      <c r="AC9" s="335">
        <f>SUM(K9:AB9)</f>
        <v>44</v>
      </c>
    </row>
    <row r="10" spans="1:32" s="14" customFormat="1" ht="28.5" customHeight="1" x14ac:dyDescent="0.4">
      <c r="A10" s="1229"/>
      <c r="B10" s="1213"/>
      <c r="C10" s="1232"/>
      <c r="D10" s="1270"/>
      <c r="E10" s="408" t="s">
        <v>151</v>
      </c>
      <c r="F10" s="74" t="s">
        <v>94</v>
      </c>
      <c r="G10" s="74" t="s">
        <v>109</v>
      </c>
      <c r="H10" s="74" t="s">
        <v>141</v>
      </c>
      <c r="I10" s="74">
        <v>3</v>
      </c>
      <c r="J10" s="108">
        <v>45</v>
      </c>
      <c r="K10" s="397">
        <v>24</v>
      </c>
      <c r="L10" s="397">
        <v>32</v>
      </c>
      <c r="M10" s="397"/>
      <c r="N10" s="397">
        <v>11</v>
      </c>
      <c r="O10" s="397">
        <v>2</v>
      </c>
      <c r="P10" s="397"/>
      <c r="Q10" s="397"/>
      <c r="R10" s="397"/>
      <c r="S10" s="397"/>
      <c r="T10" s="397"/>
      <c r="U10" s="397">
        <v>3</v>
      </c>
      <c r="V10" s="397"/>
      <c r="W10" s="75"/>
      <c r="X10" s="75"/>
      <c r="Y10" s="75"/>
      <c r="Z10" s="75"/>
      <c r="AA10" s="359"/>
      <c r="AB10" s="359"/>
      <c r="AC10" s="335">
        <f>SUM(K10:AB10)</f>
        <v>72</v>
      </c>
    </row>
    <row r="11" spans="1:32" s="14" customFormat="1" ht="18" customHeight="1" x14ac:dyDescent="0.4">
      <c r="A11" s="1229"/>
      <c r="B11" s="1213"/>
      <c r="C11" s="1232"/>
      <c r="D11" s="1270"/>
      <c r="E11" s="406"/>
      <c r="F11" s="299"/>
      <c r="G11" s="299"/>
      <c r="H11" s="96"/>
      <c r="I11" s="299"/>
      <c r="J11" s="43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75"/>
      <c r="X11" s="75"/>
      <c r="Y11" s="75"/>
      <c r="Z11" s="75"/>
      <c r="AA11" s="359"/>
      <c r="AB11" s="359"/>
      <c r="AC11" s="530">
        <f>SUM(K11:AB11)</f>
        <v>0</v>
      </c>
    </row>
    <row r="12" spans="1:32" s="14" customFormat="1" ht="13.5" customHeight="1" x14ac:dyDescent="0.35">
      <c r="A12" s="1229"/>
      <c r="B12" s="1213"/>
      <c r="C12" s="1232"/>
      <c r="D12" s="1270"/>
      <c r="E12" s="433" t="s">
        <v>41</v>
      </c>
      <c r="F12" s="257"/>
      <c r="G12" s="330"/>
      <c r="H12" s="257"/>
      <c r="I12" s="257"/>
      <c r="J12" s="334"/>
      <c r="K12" s="258">
        <f t="shared" ref="K12:AC12" si="0">SUM(K9:K11)</f>
        <v>48</v>
      </c>
      <c r="L12" s="258">
        <f t="shared" si="0"/>
        <v>48</v>
      </c>
      <c r="M12" s="258">
        <f t="shared" si="0"/>
        <v>0</v>
      </c>
      <c r="N12" s="258">
        <f t="shared" si="0"/>
        <v>13</v>
      </c>
      <c r="O12" s="258">
        <f t="shared" si="0"/>
        <v>3</v>
      </c>
      <c r="P12" s="258">
        <f t="shared" si="0"/>
        <v>0</v>
      </c>
      <c r="Q12" s="534">
        <f t="shared" si="0"/>
        <v>0</v>
      </c>
      <c r="R12" s="258">
        <f t="shared" si="0"/>
        <v>0</v>
      </c>
      <c r="S12" s="258">
        <f t="shared" si="0"/>
        <v>0</v>
      </c>
      <c r="T12" s="258">
        <f t="shared" si="0"/>
        <v>0</v>
      </c>
      <c r="U12" s="258">
        <f t="shared" si="0"/>
        <v>4</v>
      </c>
      <c r="V12" s="258">
        <f t="shared" si="0"/>
        <v>0</v>
      </c>
      <c r="W12" s="258">
        <f t="shared" si="0"/>
        <v>0</v>
      </c>
      <c r="X12" s="258">
        <f t="shared" si="0"/>
        <v>0</v>
      </c>
      <c r="Y12" s="258">
        <f t="shared" si="0"/>
        <v>0</v>
      </c>
      <c r="Z12" s="258">
        <f t="shared" si="0"/>
        <v>0</v>
      </c>
      <c r="AA12" s="258">
        <f t="shared" si="0"/>
        <v>0</v>
      </c>
      <c r="AB12" s="258">
        <f t="shared" si="0"/>
        <v>0</v>
      </c>
      <c r="AC12" s="258">
        <f t="shared" si="0"/>
        <v>116</v>
      </c>
    </row>
    <row r="13" spans="1:32" s="14" customFormat="1" ht="17.25" customHeight="1" x14ac:dyDescent="0.4">
      <c r="A13" s="1229"/>
      <c r="B13" s="1213"/>
      <c r="C13" s="1232"/>
      <c r="D13" s="1270"/>
      <c r="E13" s="856" t="s">
        <v>144</v>
      </c>
      <c r="F13" s="272" t="s">
        <v>243</v>
      </c>
      <c r="G13" s="494" t="s">
        <v>156</v>
      </c>
      <c r="H13" s="272" t="s">
        <v>246</v>
      </c>
      <c r="I13" s="272" t="s">
        <v>180</v>
      </c>
      <c r="J13" s="493"/>
      <c r="K13" s="199">
        <v>4</v>
      </c>
      <c r="L13" s="199">
        <v>4</v>
      </c>
      <c r="M13" s="199"/>
      <c r="N13" s="199">
        <v>2</v>
      </c>
      <c r="O13" s="199">
        <v>0.5</v>
      </c>
      <c r="P13" s="199"/>
      <c r="Q13" s="199"/>
      <c r="R13" s="199"/>
      <c r="S13" s="199"/>
      <c r="T13" s="199"/>
      <c r="U13" s="199">
        <v>1</v>
      </c>
      <c r="V13" s="199"/>
      <c r="W13" s="199"/>
      <c r="X13" s="199"/>
      <c r="Y13" s="199"/>
      <c r="Z13" s="199"/>
      <c r="AA13" s="199"/>
      <c r="AB13" s="492"/>
      <c r="AC13" s="469">
        <f>SUM(K13:AB13)</f>
        <v>11.5</v>
      </c>
    </row>
    <row r="14" spans="1:32" s="14" customFormat="1" ht="13.5" customHeight="1" x14ac:dyDescent="0.4">
      <c r="A14" s="1229"/>
      <c r="B14" s="1213"/>
      <c r="C14" s="1232"/>
      <c r="D14" s="1270"/>
      <c r="E14" s="850" t="s">
        <v>164</v>
      </c>
      <c r="F14" s="272" t="s">
        <v>243</v>
      </c>
      <c r="G14" s="494" t="s">
        <v>108</v>
      </c>
      <c r="H14" s="272" t="s">
        <v>248</v>
      </c>
      <c r="I14" s="272" t="s">
        <v>125</v>
      </c>
      <c r="J14" s="493"/>
      <c r="K14" s="199">
        <v>4</v>
      </c>
      <c r="L14" s="199">
        <v>4</v>
      </c>
      <c r="M14" s="199"/>
      <c r="N14" s="199">
        <v>1</v>
      </c>
      <c r="O14" s="833">
        <v>0.5</v>
      </c>
      <c r="P14" s="199"/>
      <c r="Q14" s="199"/>
      <c r="R14" s="199"/>
      <c r="S14" s="199"/>
      <c r="T14" s="199"/>
      <c r="U14" s="199">
        <v>1</v>
      </c>
      <c r="V14" s="199"/>
      <c r="W14" s="199"/>
      <c r="X14" s="199"/>
      <c r="Y14" s="199"/>
      <c r="Z14" s="199"/>
      <c r="AA14" s="199"/>
      <c r="AB14" s="492"/>
      <c r="AC14" s="469">
        <f>SUM(K14:AB14)</f>
        <v>10.5</v>
      </c>
    </row>
    <row r="15" spans="1:32" s="14" customFormat="1" ht="13.5" customHeight="1" thickBot="1" x14ac:dyDescent="0.4">
      <c r="A15" s="1225"/>
      <c r="B15" s="1213"/>
      <c r="C15" s="1234"/>
      <c r="D15" s="1271"/>
      <c r="E15" s="155" t="s">
        <v>35</v>
      </c>
      <c r="F15" s="153"/>
      <c r="G15" s="153"/>
      <c r="H15" s="153"/>
      <c r="I15" s="153"/>
      <c r="J15" s="215"/>
      <c r="K15" s="154">
        <f t="shared" ref="K15:AC15" si="1">SUM(K13:K14)</f>
        <v>8</v>
      </c>
      <c r="L15" s="154">
        <f t="shared" si="1"/>
        <v>8</v>
      </c>
      <c r="M15" s="154">
        <f t="shared" si="1"/>
        <v>0</v>
      </c>
      <c r="N15" s="154">
        <f t="shared" si="1"/>
        <v>3</v>
      </c>
      <c r="O15" s="154">
        <f t="shared" si="1"/>
        <v>1</v>
      </c>
      <c r="P15" s="154">
        <f t="shared" si="1"/>
        <v>0</v>
      </c>
      <c r="Q15" s="154">
        <f t="shared" si="1"/>
        <v>0</v>
      </c>
      <c r="R15" s="154">
        <f t="shared" si="1"/>
        <v>0</v>
      </c>
      <c r="S15" s="154">
        <f t="shared" si="1"/>
        <v>0</v>
      </c>
      <c r="T15" s="154">
        <f t="shared" si="1"/>
        <v>0</v>
      </c>
      <c r="U15" s="154">
        <f t="shared" si="1"/>
        <v>2</v>
      </c>
      <c r="V15" s="154">
        <f t="shared" si="1"/>
        <v>0</v>
      </c>
      <c r="W15" s="154">
        <f t="shared" si="1"/>
        <v>0</v>
      </c>
      <c r="X15" s="154">
        <f t="shared" si="1"/>
        <v>0</v>
      </c>
      <c r="Y15" s="154">
        <f t="shared" si="1"/>
        <v>0</v>
      </c>
      <c r="Z15" s="154">
        <f t="shared" si="1"/>
        <v>0</v>
      </c>
      <c r="AA15" s="154">
        <f t="shared" si="1"/>
        <v>0</v>
      </c>
      <c r="AB15" s="154">
        <f t="shared" si="1"/>
        <v>0</v>
      </c>
      <c r="AC15" s="154">
        <f t="shared" si="1"/>
        <v>22</v>
      </c>
    </row>
    <row r="16" spans="1:32" s="14" customFormat="1" ht="13.5" customHeight="1" x14ac:dyDescent="0.35">
      <c r="A16" s="1225"/>
      <c r="B16" s="1213"/>
      <c r="C16" s="1234"/>
      <c r="D16" s="1271"/>
      <c r="E16" s="216"/>
      <c r="F16" s="45" t="s">
        <v>7</v>
      </c>
      <c r="G16" s="45"/>
      <c r="H16" s="45"/>
      <c r="I16" s="45"/>
      <c r="J16" s="217"/>
      <c r="K16" s="218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20"/>
      <c r="AC16" s="465"/>
    </row>
    <row r="17" spans="1:32" s="14" customFormat="1" ht="13.5" customHeight="1" thickBot="1" x14ac:dyDescent="0.4">
      <c r="A17" s="1225"/>
      <c r="B17" s="1213"/>
      <c r="C17" s="1234"/>
      <c r="D17" s="1271"/>
      <c r="E17" s="166" t="s">
        <v>36</v>
      </c>
      <c r="F17" s="146"/>
      <c r="G17" s="146"/>
      <c r="H17" s="146"/>
      <c r="I17" s="146"/>
      <c r="J17" s="221"/>
      <c r="K17" s="168">
        <v>0</v>
      </c>
      <c r="L17" s="162">
        <v>0</v>
      </c>
      <c r="M17" s="162">
        <v>0</v>
      </c>
      <c r="N17" s="162">
        <v>0</v>
      </c>
      <c r="O17" s="162">
        <v>0</v>
      </c>
      <c r="P17" s="162">
        <v>0</v>
      </c>
      <c r="Q17" s="162">
        <v>0</v>
      </c>
      <c r="R17" s="162">
        <v>0</v>
      </c>
      <c r="S17" s="162">
        <v>0</v>
      </c>
      <c r="T17" s="162">
        <v>0</v>
      </c>
      <c r="U17" s="162">
        <v>0</v>
      </c>
      <c r="V17" s="162">
        <v>0</v>
      </c>
      <c r="W17" s="162">
        <v>0</v>
      </c>
      <c r="X17" s="162">
        <v>0</v>
      </c>
      <c r="Y17" s="162">
        <v>0</v>
      </c>
      <c r="Z17" s="162">
        <v>0</v>
      </c>
      <c r="AA17" s="162">
        <v>0</v>
      </c>
      <c r="AB17" s="169">
        <v>0</v>
      </c>
      <c r="AC17" s="100">
        <v>0</v>
      </c>
    </row>
    <row r="18" spans="1:32" s="14" customFormat="1" ht="13.5" customHeight="1" x14ac:dyDescent="0.35">
      <c r="A18" s="1225"/>
      <c r="B18" s="1213"/>
      <c r="C18" s="1234"/>
      <c r="D18" s="1271"/>
      <c r="E18" s="222" t="s">
        <v>34</v>
      </c>
      <c r="F18" s="45"/>
      <c r="G18" s="45" t="s">
        <v>37</v>
      </c>
      <c r="H18" s="45"/>
      <c r="I18" s="45"/>
      <c r="J18" s="223"/>
      <c r="K18" s="224">
        <v>0</v>
      </c>
      <c r="L18" s="224">
        <v>0</v>
      </c>
      <c r="M18" s="224">
        <v>0</v>
      </c>
      <c r="N18" s="224">
        <v>0</v>
      </c>
      <c r="O18" s="224">
        <v>0</v>
      </c>
      <c r="P18" s="224">
        <v>0</v>
      </c>
      <c r="Q18" s="224">
        <v>0</v>
      </c>
      <c r="R18" s="224">
        <v>0</v>
      </c>
      <c r="S18" s="224">
        <v>0</v>
      </c>
      <c r="T18" s="224">
        <v>0</v>
      </c>
      <c r="U18" s="224">
        <v>0</v>
      </c>
      <c r="V18" s="224">
        <v>0</v>
      </c>
      <c r="W18" s="224">
        <v>0</v>
      </c>
      <c r="X18" s="224">
        <v>0</v>
      </c>
      <c r="Y18" s="224">
        <v>0</v>
      </c>
      <c r="Z18" s="224">
        <v>0</v>
      </c>
      <c r="AA18" s="224">
        <v>0</v>
      </c>
      <c r="AB18" s="225">
        <v>0</v>
      </c>
      <c r="AC18" s="224">
        <v>0</v>
      </c>
    </row>
    <row r="19" spans="1:32" s="14" customFormat="1" ht="13.5" customHeight="1" x14ac:dyDescent="0.35">
      <c r="A19" s="1225"/>
      <c r="B19" s="1213"/>
      <c r="C19" s="1234"/>
      <c r="D19" s="1271"/>
      <c r="E19" s="226" t="s">
        <v>38</v>
      </c>
      <c r="F19" s="144"/>
      <c r="G19" s="144"/>
      <c r="H19" s="144"/>
      <c r="I19" s="144"/>
      <c r="J19" s="227"/>
      <c r="K19" s="150">
        <v>0</v>
      </c>
      <c r="L19" s="150">
        <v>0</v>
      </c>
      <c r="M19" s="150">
        <v>0</v>
      </c>
      <c r="N19" s="150">
        <v>0</v>
      </c>
      <c r="O19" s="150">
        <v>0</v>
      </c>
      <c r="P19" s="150">
        <v>0</v>
      </c>
      <c r="Q19" s="150">
        <v>0</v>
      </c>
      <c r="R19" s="150">
        <v>0</v>
      </c>
      <c r="S19" s="150">
        <v>0</v>
      </c>
      <c r="T19" s="150">
        <v>0</v>
      </c>
      <c r="U19" s="150">
        <v>0</v>
      </c>
      <c r="V19" s="150">
        <v>0</v>
      </c>
      <c r="W19" s="150">
        <v>0</v>
      </c>
      <c r="X19" s="150">
        <v>0</v>
      </c>
      <c r="Y19" s="150">
        <v>0</v>
      </c>
      <c r="Z19" s="150">
        <v>0</v>
      </c>
      <c r="AA19" s="150">
        <v>0</v>
      </c>
      <c r="AB19" s="204">
        <v>0</v>
      </c>
      <c r="AC19" s="150">
        <v>0</v>
      </c>
    </row>
    <row r="20" spans="1:32" s="14" customFormat="1" ht="13.5" customHeight="1" thickBot="1" x14ac:dyDescent="0.4">
      <c r="A20" s="1225"/>
      <c r="B20" s="1213"/>
      <c r="C20" s="1234"/>
      <c r="D20" s="1271"/>
      <c r="E20" s="97" t="s">
        <v>39</v>
      </c>
      <c r="F20" s="98"/>
      <c r="G20" s="98"/>
      <c r="H20" s="98"/>
      <c r="I20" s="98"/>
      <c r="J20" s="228"/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 t="s">
        <v>302</v>
      </c>
      <c r="W20" s="100">
        <v>0</v>
      </c>
      <c r="X20" s="100">
        <v>0</v>
      </c>
      <c r="Y20" s="100">
        <v>0</v>
      </c>
      <c r="Z20" s="100">
        <v>0</v>
      </c>
      <c r="AA20" s="100">
        <v>0</v>
      </c>
      <c r="AB20" s="121">
        <v>0</v>
      </c>
      <c r="AC20" s="100">
        <v>0</v>
      </c>
    </row>
    <row r="21" spans="1:32" s="14" customFormat="1" ht="19.5" customHeight="1" thickBot="1" x14ac:dyDescent="0.4">
      <c r="A21" s="1230"/>
      <c r="B21" s="1214"/>
      <c r="C21" s="1235"/>
      <c r="D21" s="1272"/>
      <c r="E21" s="180" t="s">
        <v>40</v>
      </c>
      <c r="F21" s="181"/>
      <c r="G21" s="181"/>
      <c r="H21" s="181"/>
      <c r="I21" s="181"/>
      <c r="J21" s="229"/>
      <c r="K21" s="194">
        <f t="shared" ref="K21:AC21" si="2">K12+K15</f>
        <v>56</v>
      </c>
      <c r="L21" s="194">
        <f t="shared" si="2"/>
        <v>56</v>
      </c>
      <c r="M21" s="194">
        <f t="shared" si="2"/>
        <v>0</v>
      </c>
      <c r="N21" s="194">
        <f t="shared" si="2"/>
        <v>16</v>
      </c>
      <c r="O21" s="194">
        <f t="shared" si="2"/>
        <v>4</v>
      </c>
      <c r="P21" s="194">
        <f t="shared" si="2"/>
        <v>0</v>
      </c>
      <c r="Q21" s="194">
        <f t="shared" si="2"/>
        <v>0</v>
      </c>
      <c r="R21" s="194">
        <f t="shared" si="2"/>
        <v>0</v>
      </c>
      <c r="S21" s="194">
        <f t="shared" si="2"/>
        <v>0</v>
      </c>
      <c r="T21" s="194">
        <f t="shared" si="2"/>
        <v>0</v>
      </c>
      <c r="U21" s="194">
        <f t="shared" si="2"/>
        <v>6</v>
      </c>
      <c r="V21" s="194">
        <f t="shared" si="2"/>
        <v>0</v>
      </c>
      <c r="W21" s="194">
        <f t="shared" si="2"/>
        <v>0</v>
      </c>
      <c r="X21" s="194">
        <f t="shared" si="2"/>
        <v>0</v>
      </c>
      <c r="Y21" s="194">
        <f t="shared" si="2"/>
        <v>0</v>
      </c>
      <c r="Z21" s="194">
        <f t="shared" si="2"/>
        <v>0</v>
      </c>
      <c r="AA21" s="194">
        <f t="shared" si="2"/>
        <v>0</v>
      </c>
      <c r="AB21" s="198">
        <f t="shared" si="2"/>
        <v>0</v>
      </c>
      <c r="AC21" s="807">
        <f t="shared" si="2"/>
        <v>138</v>
      </c>
    </row>
    <row r="22" spans="1:32" s="61" customFormat="1" ht="13.9" x14ac:dyDescent="0.4">
      <c r="A22" s="1240" t="s">
        <v>317</v>
      </c>
      <c r="B22" s="1240"/>
      <c r="C22" s="1240"/>
      <c r="D22" s="1240"/>
      <c r="E22" s="1240"/>
      <c r="F22" s="1240"/>
      <c r="G22" s="1240"/>
      <c r="H22" s="1240"/>
      <c r="I22" s="1240"/>
      <c r="J22" s="1240"/>
      <c r="K22" s="1240"/>
      <c r="L22" s="1240"/>
      <c r="M22" s="1240"/>
      <c r="N22" s="1240"/>
      <c r="O22" s="1240"/>
      <c r="P22" s="1240"/>
      <c r="Q22" s="1240"/>
      <c r="R22" s="1240"/>
      <c r="S22" s="1240"/>
      <c r="T22" s="1240"/>
      <c r="U22" s="1240"/>
      <c r="V22" s="1240"/>
      <c r="W22" s="1240"/>
      <c r="X22" s="1240"/>
      <c r="Y22" s="1240"/>
      <c r="Z22" s="1240"/>
      <c r="AA22" s="1240"/>
      <c r="AB22" s="1240"/>
      <c r="AC22" s="1240"/>
    </row>
    <row r="23" spans="1:32" s="61" customFormat="1" ht="13.9" x14ac:dyDescent="0.4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184" t="s">
        <v>353</v>
      </c>
      <c r="P23" s="1184"/>
      <c r="Q23" s="1184"/>
      <c r="R23" s="1184"/>
      <c r="S23" s="1184"/>
      <c r="T23" s="1184"/>
      <c r="U23" s="1184"/>
      <c r="V23" s="1184"/>
      <c r="W23" s="1184"/>
      <c r="X23" s="1184"/>
      <c r="Y23" s="1184"/>
      <c r="Z23" s="1184"/>
      <c r="AA23" s="1184"/>
      <c r="AB23" s="1184"/>
      <c r="AC23" s="1184"/>
    </row>
    <row r="24" spans="1:32" s="61" customFormat="1" ht="13.9" x14ac:dyDescent="0.4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2"/>
      <c r="S24" s="2"/>
      <c r="T24" s="1220" t="s">
        <v>5</v>
      </c>
      <c r="U24" s="1220"/>
      <c r="V24" s="1220"/>
      <c r="W24" s="1220"/>
      <c r="X24" s="1220"/>
      <c r="Y24" s="1220"/>
      <c r="Z24" s="1220"/>
      <c r="AA24" s="2"/>
      <c r="AB24" s="2"/>
      <c r="AC24" s="101"/>
    </row>
    <row r="25" spans="1:32" s="61" customFormat="1" ht="13.9" x14ac:dyDescent="0.4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95" t="s">
        <v>56</v>
      </c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101"/>
    </row>
    <row r="26" spans="1:32" s="61" customFormat="1" ht="14.25" thickBot="1" x14ac:dyDescent="0.45">
      <c r="R26" s="208"/>
      <c r="S26" s="211"/>
      <c r="T26" s="400"/>
      <c r="U26" s="101" t="s">
        <v>5</v>
      </c>
      <c r="V26" s="101"/>
      <c r="W26" s="101"/>
      <c r="X26" s="101"/>
      <c r="Y26" s="101"/>
      <c r="Z26" s="101"/>
      <c r="AA26" s="102"/>
      <c r="AB26" s="208"/>
    </row>
    <row r="27" spans="1:32" ht="14.25" customHeight="1" x14ac:dyDescent="0.45">
      <c r="A27" s="1188" t="s">
        <v>9</v>
      </c>
      <c r="B27" s="1190" t="s">
        <v>10</v>
      </c>
      <c r="C27" s="1190" t="s">
        <v>11</v>
      </c>
      <c r="D27" s="1192" t="s">
        <v>12</v>
      </c>
      <c r="E27" s="1194" t="s">
        <v>8</v>
      </c>
      <c r="F27" s="1196" t="s">
        <v>0</v>
      </c>
      <c r="G27" s="1198" t="s">
        <v>3</v>
      </c>
      <c r="H27" s="1200" t="s">
        <v>13</v>
      </c>
      <c r="I27" s="1196" t="s">
        <v>1</v>
      </c>
      <c r="J27" s="1202" t="s">
        <v>14</v>
      </c>
      <c r="K27" s="1204" t="s">
        <v>15</v>
      </c>
      <c r="L27" s="1205"/>
      <c r="M27" s="1205"/>
      <c r="N27" s="1205"/>
      <c r="O27" s="1205"/>
      <c r="P27" s="1205"/>
      <c r="Q27" s="1205"/>
      <c r="R27" s="1205"/>
      <c r="S27" s="1205"/>
      <c r="T27" s="1205"/>
      <c r="U27" s="1205"/>
      <c r="V27" s="1205"/>
      <c r="W27" s="1205"/>
      <c r="X27" s="1205"/>
      <c r="Y27" s="1205"/>
      <c r="Z27" s="1205"/>
      <c r="AA27" s="1205"/>
      <c r="AB27" s="1205"/>
      <c r="AC27" s="1218" t="s">
        <v>16</v>
      </c>
      <c r="AD27" s="9"/>
      <c r="AE27" s="9"/>
      <c r="AF27" s="9"/>
    </row>
    <row r="28" spans="1:32" s="12" customFormat="1" ht="116.25" customHeight="1" thickBot="1" x14ac:dyDescent="0.35">
      <c r="A28" s="1189"/>
      <c r="B28" s="1191"/>
      <c r="C28" s="1191"/>
      <c r="D28" s="1193"/>
      <c r="E28" s="1195"/>
      <c r="F28" s="1197"/>
      <c r="G28" s="1199"/>
      <c r="H28" s="1201"/>
      <c r="I28" s="1197"/>
      <c r="J28" s="1203"/>
      <c r="K28" s="161" t="s">
        <v>17</v>
      </c>
      <c r="L28" s="160" t="s">
        <v>18</v>
      </c>
      <c r="M28" s="160" t="s">
        <v>19</v>
      </c>
      <c r="N28" s="160" t="s">
        <v>20</v>
      </c>
      <c r="O28" s="160" t="s">
        <v>21</v>
      </c>
      <c r="P28" s="160" t="s">
        <v>22</v>
      </c>
      <c r="Q28" s="160" t="s">
        <v>110</v>
      </c>
      <c r="R28" s="160" t="s">
        <v>63</v>
      </c>
      <c r="S28" s="160" t="s">
        <v>23</v>
      </c>
      <c r="T28" s="160" t="s">
        <v>24</v>
      </c>
      <c r="U28" s="160" t="s">
        <v>25</v>
      </c>
      <c r="V28" s="160" t="s">
        <v>26</v>
      </c>
      <c r="W28" s="160" t="s">
        <v>27</v>
      </c>
      <c r="X28" s="160" t="s">
        <v>28</v>
      </c>
      <c r="Y28" s="160" t="s">
        <v>29</v>
      </c>
      <c r="Z28" s="160" t="s">
        <v>30</v>
      </c>
      <c r="AA28" s="160" t="s">
        <v>31</v>
      </c>
      <c r="AB28" s="160" t="s">
        <v>32</v>
      </c>
      <c r="AC28" s="1219"/>
    </row>
    <row r="29" spans="1:32" s="14" customFormat="1" ht="13.5" customHeight="1" thickBot="1" x14ac:dyDescent="0.4">
      <c r="A29" s="1242" t="s">
        <v>4</v>
      </c>
      <c r="B29" s="1239"/>
      <c r="C29" s="1239"/>
      <c r="D29" s="1239"/>
      <c r="E29" s="1239"/>
      <c r="F29" s="1239"/>
      <c r="G29" s="1239"/>
      <c r="H29" s="1239"/>
      <c r="I29" s="1239"/>
      <c r="J29" s="1239"/>
      <c r="K29" s="1239"/>
      <c r="L29" s="1239"/>
      <c r="M29" s="1239"/>
      <c r="N29" s="1239"/>
      <c r="O29" s="1239"/>
      <c r="P29" s="1239"/>
      <c r="Q29" s="1239"/>
      <c r="R29" s="1239"/>
      <c r="S29" s="1239"/>
      <c r="T29" s="1239"/>
      <c r="U29" s="1239"/>
      <c r="V29" s="1239"/>
      <c r="W29" s="1239"/>
      <c r="X29" s="1239"/>
      <c r="Y29" s="1239"/>
      <c r="Z29" s="1239"/>
      <c r="AA29" s="1239"/>
      <c r="AB29" s="1239"/>
      <c r="AC29" s="1243"/>
    </row>
    <row r="30" spans="1:32" s="14" customFormat="1" ht="33" customHeight="1" x14ac:dyDescent="0.4">
      <c r="A30" s="1383">
        <v>6</v>
      </c>
      <c r="B30" s="1212" t="s">
        <v>81</v>
      </c>
      <c r="C30" s="1387" t="s">
        <v>80</v>
      </c>
      <c r="D30" s="1379">
        <v>0.5</v>
      </c>
      <c r="E30" s="917" t="s">
        <v>256</v>
      </c>
      <c r="F30" s="342" t="s">
        <v>94</v>
      </c>
      <c r="G30" s="237" t="s">
        <v>96</v>
      </c>
      <c r="H30" s="45" t="s">
        <v>133</v>
      </c>
      <c r="I30" s="237">
        <v>2</v>
      </c>
      <c r="J30" s="46">
        <v>7</v>
      </c>
      <c r="K30" s="342">
        <v>24</v>
      </c>
      <c r="L30" s="237">
        <v>20</v>
      </c>
      <c r="M30" s="237"/>
      <c r="N30" s="237">
        <v>2</v>
      </c>
      <c r="O30" s="237">
        <v>1</v>
      </c>
      <c r="P30" s="237"/>
      <c r="Q30" s="237"/>
      <c r="R30" s="237"/>
      <c r="S30" s="237"/>
      <c r="T30" s="237"/>
      <c r="U30" s="237">
        <v>1</v>
      </c>
      <c r="V30" s="237"/>
      <c r="W30" s="342"/>
      <c r="X30" s="342"/>
      <c r="Y30" s="342"/>
      <c r="Z30" s="237"/>
      <c r="AA30" s="237"/>
      <c r="AB30" s="388"/>
      <c r="AC30" s="103">
        <f>SUM(K30:AB30)</f>
        <v>48</v>
      </c>
    </row>
    <row r="31" spans="1:32" s="14" customFormat="1" ht="33" customHeight="1" x14ac:dyDescent="0.4">
      <c r="A31" s="1384"/>
      <c r="B31" s="1213"/>
      <c r="C31" s="1297"/>
      <c r="D31" s="1366"/>
      <c r="E31" s="918" t="s">
        <v>102</v>
      </c>
      <c r="F31" s="75" t="s">
        <v>94</v>
      </c>
      <c r="G31" s="74" t="s">
        <v>232</v>
      </c>
      <c r="H31" s="96" t="s">
        <v>119</v>
      </c>
      <c r="I31" s="74">
        <v>3</v>
      </c>
      <c r="J31" s="108">
        <v>6</v>
      </c>
      <c r="K31" s="75">
        <v>9</v>
      </c>
      <c r="L31" s="74">
        <v>6</v>
      </c>
      <c r="M31" s="74"/>
      <c r="N31" s="74"/>
      <c r="O31" s="74"/>
      <c r="P31" s="74"/>
      <c r="Q31" s="74"/>
      <c r="R31" s="74"/>
      <c r="S31" s="74"/>
      <c r="T31" s="74"/>
      <c r="U31" s="74">
        <v>1</v>
      </c>
      <c r="V31" s="74"/>
      <c r="W31" s="74"/>
      <c r="X31" s="74"/>
      <c r="Y31" s="74"/>
      <c r="Z31" s="74"/>
      <c r="AA31" s="74"/>
      <c r="AB31" s="74"/>
      <c r="AC31" s="83">
        <f>SUM(K31:AB31)</f>
        <v>16</v>
      </c>
    </row>
    <row r="32" spans="1:32" s="14" customFormat="1" ht="33" customHeight="1" x14ac:dyDescent="0.4">
      <c r="A32" s="1384"/>
      <c r="B32" s="1213"/>
      <c r="C32" s="1297"/>
      <c r="D32" s="1366"/>
      <c r="E32" s="918" t="s">
        <v>102</v>
      </c>
      <c r="F32" s="75" t="s">
        <v>94</v>
      </c>
      <c r="G32" s="74" t="s">
        <v>96</v>
      </c>
      <c r="H32" s="96" t="s">
        <v>118</v>
      </c>
      <c r="I32" s="74">
        <v>4</v>
      </c>
      <c r="J32" s="108">
        <v>9</v>
      </c>
      <c r="K32" s="75">
        <v>9</v>
      </c>
      <c r="L32" s="74">
        <v>6</v>
      </c>
      <c r="M32" s="74"/>
      <c r="N32" s="74"/>
      <c r="O32" s="74"/>
      <c r="P32" s="74"/>
      <c r="Q32" s="74"/>
      <c r="R32" s="74"/>
      <c r="S32" s="74"/>
      <c r="T32" s="74"/>
      <c r="U32" s="74">
        <v>1</v>
      </c>
      <c r="V32" s="74"/>
      <c r="W32" s="74"/>
      <c r="X32" s="74"/>
      <c r="Y32" s="74"/>
      <c r="Z32" s="74"/>
      <c r="AA32" s="74"/>
      <c r="AB32" s="74"/>
      <c r="AC32" s="83">
        <f>SUM(K32:AB32)</f>
        <v>16</v>
      </c>
    </row>
    <row r="33" spans="1:34" s="14" customFormat="1" ht="12.75" customHeight="1" x14ac:dyDescent="0.4">
      <c r="A33" s="1384"/>
      <c r="B33" s="1213"/>
      <c r="C33" s="1297"/>
      <c r="D33" s="1366"/>
      <c r="E33" s="918" t="s">
        <v>263</v>
      </c>
      <c r="F33" s="75" t="s">
        <v>94</v>
      </c>
      <c r="G33" s="74" t="s">
        <v>108</v>
      </c>
      <c r="H33" s="96" t="s">
        <v>142</v>
      </c>
      <c r="I33" s="74">
        <v>4</v>
      </c>
      <c r="J33" s="108">
        <v>10</v>
      </c>
      <c r="K33" s="75">
        <v>18</v>
      </c>
      <c r="L33" s="74">
        <v>16</v>
      </c>
      <c r="M33" s="74"/>
      <c r="N33" s="74"/>
      <c r="O33" s="74"/>
      <c r="P33" s="74"/>
      <c r="Q33" s="74"/>
      <c r="R33" s="74"/>
      <c r="S33" s="74"/>
      <c r="T33" s="74"/>
      <c r="U33" s="74">
        <v>1</v>
      </c>
      <c r="V33" s="74"/>
      <c r="W33" s="74"/>
      <c r="X33" s="74"/>
      <c r="Y33" s="74"/>
      <c r="Z33" s="74"/>
      <c r="AA33" s="74"/>
      <c r="AB33" s="74"/>
      <c r="AC33" s="83">
        <f>SUM(K33:AB33)</f>
        <v>35</v>
      </c>
    </row>
    <row r="34" spans="1:34" s="14" customFormat="1" ht="12.75" customHeight="1" x14ac:dyDescent="0.4">
      <c r="A34" s="1384"/>
      <c r="B34" s="1213"/>
      <c r="C34" s="1297"/>
      <c r="D34" s="1366"/>
      <c r="E34" s="810"/>
      <c r="F34" s="157"/>
      <c r="G34" s="299"/>
      <c r="H34" s="144"/>
      <c r="I34" s="299"/>
      <c r="J34" s="108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83">
        <f>SUM(K34:AB34)</f>
        <v>0</v>
      </c>
    </row>
    <row r="35" spans="1:34" s="14" customFormat="1" ht="13.5" customHeight="1" thickBot="1" x14ac:dyDescent="0.4">
      <c r="A35" s="1384"/>
      <c r="B35" s="1213"/>
      <c r="C35" s="1298"/>
      <c r="D35" s="1367"/>
      <c r="E35" s="704" t="s">
        <v>41</v>
      </c>
      <c r="F35" s="86"/>
      <c r="G35" s="86"/>
      <c r="H35" s="86"/>
      <c r="I35" s="86"/>
      <c r="J35" s="87"/>
      <c r="K35" s="88">
        <f>SUM(K30:K33)</f>
        <v>60</v>
      </c>
      <c r="L35" s="88">
        <f t="shared" ref="L35:AC35" si="3">SUM(L30:L33)</f>
        <v>48</v>
      </c>
      <c r="M35" s="88">
        <f t="shared" si="3"/>
        <v>0</v>
      </c>
      <c r="N35" s="88">
        <f t="shared" si="3"/>
        <v>2</v>
      </c>
      <c r="O35" s="88">
        <f t="shared" si="3"/>
        <v>1</v>
      </c>
      <c r="P35" s="88">
        <f t="shared" si="3"/>
        <v>0</v>
      </c>
      <c r="Q35" s="88">
        <f t="shared" si="3"/>
        <v>0</v>
      </c>
      <c r="R35" s="88">
        <f t="shared" si="3"/>
        <v>0</v>
      </c>
      <c r="S35" s="88">
        <f t="shared" si="3"/>
        <v>0</v>
      </c>
      <c r="T35" s="88">
        <f t="shared" si="3"/>
        <v>0</v>
      </c>
      <c r="U35" s="88">
        <f t="shared" si="3"/>
        <v>4</v>
      </c>
      <c r="V35" s="88">
        <f t="shared" si="3"/>
        <v>0</v>
      </c>
      <c r="W35" s="88">
        <f t="shared" si="3"/>
        <v>0</v>
      </c>
      <c r="X35" s="88">
        <f t="shared" si="3"/>
        <v>0</v>
      </c>
      <c r="Y35" s="88">
        <f t="shared" si="3"/>
        <v>0</v>
      </c>
      <c r="Z35" s="88">
        <f t="shared" si="3"/>
        <v>0</v>
      </c>
      <c r="AA35" s="88">
        <f t="shared" si="3"/>
        <v>0</v>
      </c>
      <c r="AB35" s="88">
        <f t="shared" si="3"/>
        <v>0</v>
      </c>
      <c r="AC35" s="88">
        <f t="shared" si="3"/>
        <v>115</v>
      </c>
      <c r="AD35" s="156"/>
      <c r="AG35" s="156"/>
    </row>
    <row r="36" spans="1:34" s="14" customFormat="1" ht="29.25" customHeight="1" x14ac:dyDescent="0.4">
      <c r="A36" s="1384"/>
      <c r="B36" s="1213"/>
      <c r="C36" s="1298"/>
      <c r="D36" s="1367"/>
      <c r="E36" s="358" t="s">
        <v>201</v>
      </c>
      <c r="F36" s="67" t="s">
        <v>155</v>
      </c>
      <c r="G36" s="73" t="s">
        <v>108</v>
      </c>
      <c r="H36" s="96" t="s">
        <v>137</v>
      </c>
      <c r="I36" s="76" t="s">
        <v>122</v>
      </c>
      <c r="J36" s="108">
        <v>2</v>
      </c>
      <c r="K36" s="74"/>
      <c r="L36" s="74"/>
      <c r="M36" s="74"/>
      <c r="N36" s="74"/>
      <c r="O36" s="74"/>
      <c r="P36" s="74"/>
      <c r="Q36" s="74">
        <v>21</v>
      </c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535">
        <f>SUM(K36:AB36)</f>
        <v>21</v>
      </c>
    </row>
    <row r="37" spans="1:34" s="14" customFormat="1" ht="13.5" customHeight="1" thickBot="1" x14ac:dyDescent="0.4">
      <c r="A37" s="1384"/>
      <c r="B37" s="1213"/>
      <c r="C37" s="1298"/>
      <c r="D37" s="1367"/>
      <c r="E37" s="85" t="s">
        <v>35</v>
      </c>
      <c r="F37" s="86"/>
      <c r="G37" s="86"/>
      <c r="H37" s="86"/>
      <c r="I37" s="86"/>
      <c r="J37" s="87"/>
      <c r="K37" s="88">
        <f t="shared" ref="K37:AC37" si="4">SUM(K36:K36)</f>
        <v>0</v>
      </c>
      <c r="L37" s="88">
        <f t="shared" si="4"/>
        <v>0</v>
      </c>
      <c r="M37" s="88">
        <f t="shared" si="4"/>
        <v>0</v>
      </c>
      <c r="N37" s="88">
        <f t="shared" si="4"/>
        <v>0</v>
      </c>
      <c r="O37" s="88">
        <f t="shared" si="4"/>
        <v>0</v>
      </c>
      <c r="P37" s="88">
        <f t="shared" si="4"/>
        <v>0</v>
      </c>
      <c r="Q37" s="88">
        <f t="shared" si="4"/>
        <v>21</v>
      </c>
      <c r="R37" s="88">
        <f t="shared" si="4"/>
        <v>0</v>
      </c>
      <c r="S37" s="88">
        <f t="shared" si="4"/>
        <v>0</v>
      </c>
      <c r="T37" s="88">
        <f t="shared" si="4"/>
        <v>0</v>
      </c>
      <c r="U37" s="88">
        <f t="shared" si="4"/>
        <v>0</v>
      </c>
      <c r="V37" s="88">
        <f t="shared" si="4"/>
        <v>0</v>
      </c>
      <c r="W37" s="88">
        <f t="shared" si="4"/>
        <v>0</v>
      </c>
      <c r="X37" s="88">
        <f t="shared" si="4"/>
        <v>0</v>
      </c>
      <c r="Y37" s="88">
        <f t="shared" si="4"/>
        <v>0</v>
      </c>
      <c r="Z37" s="88">
        <f t="shared" si="4"/>
        <v>0</v>
      </c>
      <c r="AA37" s="88">
        <f t="shared" si="4"/>
        <v>0</v>
      </c>
      <c r="AB37" s="88">
        <f t="shared" si="4"/>
        <v>0</v>
      </c>
      <c r="AC37" s="88">
        <f t="shared" si="4"/>
        <v>21</v>
      </c>
    </row>
    <row r="38" spans="1:34" s="14" customFormat="1" ht="13.5" customHeight="1" x14ac:dyDescent="0.35">
      <c r="A38" s="1384"/>
      <c r="B38" s="1213"/>
      <c r="C38" s="1298"/>
      <c r="D38" s="1367"/>
      <c r="E38" s="17"/>
      <c r="F38" s="47"/>
      <c r="G38" s="47"/>
      <c r="H38" s="47"/>
      <c r="I38" s="47"/>
      <c r="J38" s="164"/>
      <c r="K38" s="165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149"/>
    </row>
    <row r="39" spans="1:34" s="14" customFormat="1" ht="13.5" customHeight="1" thickBot="1" x14ac:dyDescent="0.4">
      <c r="A39" s="1384"/>
      <c r="B39" s="1213"/>
      <c r="C39" s="1298"/>
      <c r="D39" s="1367"/>
      <c r="E39" s="166" t="s">
        <v>36</v>
      </c>
      <c r="F39" s="146"/>
      <c r="G39" s="146"/>
      <c r="H39" s="146"/>
      <c r="I39" s="146"/>
      <c r="J39" s="167"/>
      <c r="K39" s="168">
        <v>0</v>
      </c>
      <c r="L39" s="162">
        <v>0</v>
      </c>
      <c r="M39" s="162">
        <v>0</v>
      </c>
      <c r="N39" s="162">
        <v>0</v>
      </c>
      <c r="O39" s="162">
        <v>0</v>
      </c>
      <c r="P39" s="162">
        <v>0</v>
      </c>
      <c r="Q39" s="162">
        <v>0</v>
      </c>
      <c r="R39" s="162">
        <v>0</v>
      </c>
      <c r="S39" s="162">
        <v>0</v>
      </c>
      <c r="T39" s="162">
        <v>0</v>
      </c>
      <c r="U39" s="162">
        <v>0</v>
      </c>
      <c r="V39" s="162">
        <v>0</v>
      </c>
      <c r="W39" s="162">
        <v>0</v>
      </c>
      <c r="X39" s="162">
        <v>0</v>
      </c>
      <c r="Y39" s="162">
        <v>0</v>
      </c>
      <c r="Z39" s="162">
        <v>0</v>
      </c>
      <c r="AA39" s="162">
        <v>0</v>
      </c>
      <c r="AB39" s="169">
        <v>0</v>
      </c>
      <c r="AC39" s="163">
        <v>0</v>
      </c>
    </row>
    <row r="40" spans="1:34" s="14" customFormat="1" ht="13.5" customHeight="1" x14ac:dyDescent="0.35">
      <c r="A40" s="1384"/>
      <c r="B40" s="1213"/>
      <c r="C40" s="1298"/>
      <c r="D40" s="1367"/>
      <c r="E40" s="222" t="s">
        <v>34</v>
      </c>
      <c r="F40" s="45"/>
      <c r="G40" s="45" t="s">
        <v>37</v>
      </c>
      <c r="H40" s="45"/>
      <c r="I40" s="45"/>
      <c r="J40" s="46"/>
      <c r="K40" s="263">
        <v>0</v>
      </c>
      <c r="L40" s="264">
        <v>0</v>
      </c>
      <c r="M40" s="264">
        <v>0</v>
      </c>
      <c r="N40" s="264">
        <v>0</v>
      </c>
      <c r="O40" s="264">
        <v>0</v>
      </c>
      <c r="P40" s="264">
        <v>0</v>
      </c>
      <c r="Q40" s="264">
        <v>0</v>
      </c>
      <c r="R40" s="264">
        <v>0</v>
      </c>
      <c r="S40" s="264">
        <v>0</v>
      </c>
      <c r="T40" s="264">
        <v>0</v>
      </c>
      <c r="U40" s="264">
        <v>0</v>
      </c>
      <c r="V40" s="264">
        <v>0</v>
      </c>
      <c r="W40" s="264">
        <v>0</v>
      </c>
      <c r="X40" s="264">
        <v>0</v>
      </c>
      <c r="Y40" s="264">
        <v>0</v>
      </c>
      <c r="Z40" s="264">
        <v>0</v>
      </c>
      <c r="AA40" s="264">
        <v>0</v>
      </c>
      <c r="AB40" s="265">
        <v>0</v>
      </c>
      <c r="AC40" s="195">
        <v>0</v>
      </c>
    </row>
    <row r="41" spans="1:34" s="14" customFormat="1" ht="13.5" customHeight="1" x14ac:dyDescent="0.35">
      <c r="A41" s="1384"/>
      <c r="B41" s="1213"/>
      <c r="C41" s="1298"/>
      <c r="D41" s="1367"/>
      <c r="E41" s="226" t="s">
        <v>38</v>
      </c>
      <c r="F41" s="144"/>
      <c r="G41" s="144"/>
      <c r="H41" s="144"/>
      <c r="I41" s="144"/>
      <c r="J41" s="175"/>
      <c r="K41" s="176">
        <v>0</v>
      </c>
      <c r="L41" s="177">
        <v>0</v>
      </c>
      <c r="M41" s="177">
        <v>0</v>
      </c>
      <c r="N41" s="177">
        <v>0</v>
      </c>
      <c r="O41" s="177">
        <v>0</v>
      </c>
      <c r="P41" s="177">
        <v>0</v>
      </c>
      <c r="Q41" s="177">
        <v>0</v>
      </c>
      <c r="R41" s="177">
        <v>0</v>
      </c>
      <c r="S41" s="177">
        <v>0</v>
      </c>
      <c r="T41" s="177">
        <v>0</v>
      </c>
      <c r="U41" s="177">
        <v>0</v>
      </c>
      <c r="V41" s="177">
        <v>0</v>
      </c>
      <c r="W41" s="177">
        <v>0</v>
      </c>
      <c r="X41" s="177">
        <v>0</v>
      </c>
      <c r="Y41" s="177">
        <v>0</v>
      </c>
      <c r="Z41" s="177">
        <v>0</v>
      </c>
      <c r="AA41" s="177">
        <v>0</v>
      </c>
      <c r="AB41" s="178">
        <v>0</v>
      </c>
      <c r="AC41" s="196">
        <v>0</v>
      </c>
    </row>
    <row r="42" spans="1:34" s="14" customFormat="1" ht="13.5" customHeight="1" x14ac:dyDescent="0.35">
      <c r="A42" s="1384"/>
      <c r="B42" s="1213"/>
      <c r="C42" s="1298"/>
      <c r="D42" s="1367"/>
      <c r="E42" s="226" t="s">
        <v>42</v>
      </c>
      <c r="F42" s="144"/>
      <c r="G42" s="144"/>
      <c r="H42" s="144"/>
      <c r="I42" s="144"/>
      <c r="J42" s="175"/>
      <c r="K42" s="176">
        <v>0</v>
      </c>
      <c r="L42" s="177">
        <v>0</v>
      </c>
      <c r="M42" s="177">
        <v>0</v>
      </c>
      <c r="N42" s="177">
        <v>0</v>
      </c>
      <c r="O42" s="177">
        <v>0</v>
      </c>
      <c r="P42" s="177">
        <v>0</v>
      </c>
      <c r="Q42" s="177">
        <v>0</v>
      </c>
      <c r="R42" s="177">
        <v>0</v>
      </c>
      <c r="S42" s="177">
        <v>0</v>
      </c>
      <c r="T42" s="177">
        <v>0</v>
      </c>
      <c r="U42" s="177">
        <v>0</v>
      </c>
      <c r="V42" s="177">
        <v>0</v>
      </c>
      <c r="W42" s="177">
        <v>0</v>
      </c>
      <c r="X42" s="177">
        <v>0</v>
      </c>
      <c r="Y42" s="177">
        <v>0</v>
      </c>
      <c r="Z42" s="177">
        <v>0</v>
      </c>
      <c r="AA42" s="177">
        <v>0</v>
      </c>
      <c r="AB42" s="178">
        <v>0</v>
      </c>
      <c r="AC42" s="196">
        <v>0</v>
      </c>
    </row>
    <row r="43" spans="1:34" s="14" customFormat="1" ht="13.5" customHeight="1" thickBot="1" x14ac:dyDescent="0.4">
      <c r="A43" s="1384"/>
      <c r="B43" s="1213"/>
      <c r="C43" s="1298"/>
      <c r="D43" s="1367"/>
      <c r="E43" s="97" t="s">
        <v>39</v>
      </c>
      <c r="F43" s="98"/>
      <c r="G43" s="98"/>
      <c r="H43" s="98"/>
      <c r="I43" s="98"/>
      <c r="J43" s="99"/>
      <c r="K43" s="176">
        <v>0</v>
      </c>
      <c r="L43" s="177">
        <v>0</v>
      </c>
      <c r="M43" s="177">
        <v>0</v>
      </c>
      <c r="N43" s="177">
        <v>0</v>
      </c>
      <c r="O43" s="177">
        <v>0</v>
      </c>
      <c r="P43" s="177">
        <v>0</v>
      </c>
      <c r="Q43" s="177">
        <v>0</v>
      </c>
      <c r="R43" s="177">
        <v>0</v>
      </c>
      <c r="S43" s="177">
        <v>0</v>
      </c>
      <c r="T43" s="177">
        <v>0</v>
      </c>
      <c r="U43" s="177">
        <v>0</v>
      </c>
      <c r="V43" s="177">
        <v>0</v>
      </c>
      <c r="W43" s="177">
        <v>0</v>
      </c>
      <c r="X43" s="177">
        <v>0</v>
      </c>
      <c r="Y43" s="177">
        <v>0</v>
      </c>
      <c r="Z43" s="177">
        <v>0</v>
      </c>
      <c r="AA43" s="177">
        <v>0</v>
      </c>
      <c r="AB43" s="178">
        <v>0</v>
      </c>
      <c r="AC43" s="196">
        <v>0</v>
      </c>
    </row>
    <row r="44" spans="1:34" s="14" customFormat="1" ht="13.5" customHeight="1" thickBot="1" x14ac:dyDescent="0.4">
      <c r="A44" s="1384"/>
      <c r="B44" s="1213"/>
      <c r="C44" s="1298"/>
      <c r="D44" s="1367"/>
      <c r="E44" s="180" t="s">
        <v>43</v>
      </c>
      <c r="F44" s="181"/>
      <c r="G44" s="181"/>
      <c r="H44" s="181"/>
      <c r="I44" s="181"/>
      <c r="J44" s="182"/>
      <c r="K44" s="183">
        <f t="shared" ref="K44:AC44" si="5">K35+K37</f>
        <v>60</v>
      </c>
      <c r="L44" s="233">
        <f t="shared" si="5"/>
        <v>48</v>
      </c>
      <c r="M44" s="233">
        <f t="shared" si="5"/>
        <v>0</v>
      </c>
      <c r="N44" s="233">
        <f t="shared" si="5"/>
        <v>2</v>
      </c>
      <c r="O44" s="233">
        <f t="shared" si="5"/>
        <v>1</v>
      </c>
      <c r="P44" s="233">
        <f t="shared" si="5"/>
        <v>0</v>
      </c>
      <c r="Q44" s="233">
        <f t="shared" si="5"/>
        <v>21</v>
      </c>
      <c r="R44" s="233">
        <f t="shared" si="5"/>
        <v>0</v>
      </c>
      <c r="S44" s="233">
        <f t="shared" si="5"/>
        <v>0</v>
      </c>
      <c r="T44" s="233">
        <f t="shared" si="5"/>
        <v>0</v>
      </c>
      <c r="U44" s="233">
        <f t="shared" si="5"/>
        <v>4</v>
      </c>
      <c r="V44" s="233">
        <f t="shared" si="5"/>
        <v>0</v>
      </c>
      <c r="W44" s="233">
        <f t="shared" si="5"/>
        <v>0</v>
      </c>
      <c r="X44" s="233">
        <f t="shared" si="5"/>
        <v>0</v>
      </c>
      <c r="Y44" s="233">
        <f t="shared" si="5"/>
        <v>0</v>
      </c>
      <c r="Z44" s="233">
        <f t="shared" si="5"/>
        <v>0</v>
      </c>
      <c r="AA44" s="233">
        <f t="shared" si="5"/>
        <v>0</v>
      </c>
      <c r="AB44" s="234">
        <f t="shared" si="5"/>
        <v>0</v>
      </c>
      <c r="AC44" s="537">
        <f t="shared" si="5"/>
        <v>136</v>
      </c>
    </row>
    <row r="45" spans="1:34" s="14" customFormat="1" ht="13.5" customHeight="1" thickBot="1" x14ac:dyDescent="0.4">
      <c r="A45" s="1384"/>
      <c r="B45" s="1213"/>
      <c r="C45" s="1298"/>
      <c r="D45" s="1367"/>
      <c r="E45" s="184"/>
      <c r="F45" s="185"/>
      <c r="G45" s="185"/>
      <c r="H45" s="185"/>
      <c r="I45" s="185"/>
      <c r="J45" s="186"/>
      <c r="K45" s="187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9"/>
    </row>
    <row r="46" spans="1:34" s="14" customFormat="1" ht="19.5" customHeight="1" thickBot="1" x14ac:dyDescent="0.4">
      <c r="A46" s="1385"/>
      <c r="B46" s="1386"/>
      <c r="C46" s="1388"/>
      <c r="D46" s="1237"/>
      <c r="E46" s="190" t="s">
        <v>44</v>
      </c>
      <c r="F46" s="191"/>
      <c r="G46" s="191"/>
      <c r="H46" s="191"/>
      <c r="I46" s="192"/>
      <c r="J46" s="193"/>
      <c r="K46" s="194">
        <f t="shared" ref="K46:AC46" si="6">K21+K44</f>
        <v>116</v>
      </c>
      <c r="L46" s="194">
        <f t="shared" si="6"/>
        <v>104</v>
      </c>
      <c r="M46" s="194">
        <f t="shared" si="6"/>
        <v>0</v>
      </c>
      <c r="N46" s="194">
        <f t="shared" si="6"/>
        <v>18</v>
      </c>
      <c r="O46" s="194">
        <f t="shared" si="6"/>
        <v>5</v>
      </c>
      <c r="P46" s="194">
        <f t="shared" si="6"/>
        <v>0</v>
      </c>
      <c r="Q46" s="194">
        <f t="shared" si="6"/>
        <v>21</v>
      </c>
      <c r="R46" s="194">
        <f t="shared" si="6"/>
        <v>0</v>
      </c>
      <c r="S46" s="194">
        <f t="shared" si="6"/>
        <v>0</v>
      </c>
      <c r="T46" s="194">
        <f t="shared" si="6"/>
        <v>0</v>
      </c>
      <c r="U46" s="194">
        <f t="shared" si="6"/>
        <v>10</v>
      </c>
      <c r="V46" s="194">
        <f t="shared" si="6"/>
        <v>0</v>
      </c>
      <c r="W46" s="194">
        <f t="shared" si="6"/>
        <v>0</v>
      </c>
      <c r="X46" s="194">
        <f t="shared" si="6"/>
        <v>0</v>
      </c>
      <c r="Y46" s="194">
        <f t="shared" si="6"/>
        <v>0</v>
      </c>
      <c r="Z46" s="194">
        <f t="shared" si="6"/>
        <v>0</v>
      </c>
      <c r="AA46" s="194">
        <f t="shared" si="6"/>
        <v>0</v>
      </c>
      <c r="AB46" s="194">
        <f t="shared" si="6"/>
        <v>0</v>
      </c>
      <c r="AC46" s="198">
        <f t="shared" si="6"/>
        <v>274</v>
      </c>
      <c r="AD46" s="156"/>
      <c r="AE46" s="156"/>
      <c r="AF46" s="156"/>
      <c r="AH46" s="156"/>
    </row>
    <row r="48" spans="1:34" s="61" customFormat="1" ht="13.9" x14ac:dyDescent="0.4">
      <c r="A48" s="1240" t="s">
        <v>317</v>
      </c>
      <c r="B48" s="1240"/>
      <c r="C48" s="1240"/>
      <c r="D48" s="1240"/>
      <c r="E48" s="1240"/>
      <c r="F48" s="1240"/>
      <c r="G48" s="1240"/>
      <c r="H48" s="1240"/>
      <c r="I48" s="1240"/>
      <c r="J48" s="1240"/>
      <c r="K48" s="1240"/>
      <c r="L48" s="1240"/>
      <c r="M48" s="1240"/>
      <c r="N48" s="1240"/>
      <c r="O48" s="1240"/>
      <c r="P48" s="1240"/>
      <c r="Q48" s="1240"/>
      <c r="R48" s="1240"/>
      <c r="S48" s="1240"/>
      <c r="T48" s="1240"/>
      <c r="U48" s="1240"/>
      <c r="V48" s="1240"/>
      <c r="W48" s="1240"/>
      <c r="X48" s="1240"/>
      <c r="Y48" s="1240"/>
      <c r="Z48" s="1240"/>
      <c r="AA48" s="1240"/>
      <c r="AB48" s="1240"/>
      <c r="AC48" s="1240"/>
      <c r="AE48" s="705"/>
    </row>
    <row r="49" spans="1:29" s="61" customFormat="1" ht="13.9" x14ac:dyDescent="0.4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</row>
    <row r="50" spans="1:29" s="61" customFormat="1" ht="13.9" x14ac:dyDescent="0.4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221" t="s">
        <v>353</v>
      </c>
      <c r="R50" s="1221"/>
      <c r="S50" s="1221"/>
      <c r="T50" s="1221"/>
      <c r="U50" s="1221"/>
      <c r="V50" s="1221"/>
      <c r="W50" s="1221"/>
      <c r="X50" s="1221"/>
      <c r="Y50" s="1221"/>
      <c r="Z50" s="1221"/>
      <c r="AA50" s="1221"/>
      <c r="AB50" s="1221"/>
      <c r="AC50" s="1221"/>
    </row>
    <row r="51" spans="1:29" s="61" customFormat="1" ht="13.9" x14ac:dyDescent="0.4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230"/>
      <c r="S51" s="230"/>
      <c r="T51" s="230"/>
      <c r="U51" s="230"/>
      <c r="V51" s="230"/>
      <c r="W51" s="3" t="s">
        <v>2</v>
      </c>
      <c r="X51" s="3"/>
      <c r="Y51" s="3"/>
      <c r="Z51" s="230"/>
      <c r="AA51" s="230"/>
      <c r="AB51" s="230"/>
      <c r="AC51" s="101"/>
    </row>
    <row r="52" spans="1:29" s="61" customFormat="1" ht="13.9" x14ac:dyDescent="0.4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2"/>
      <c r="S52" s="2"/>
      <c r="T52" s="1220" t="s">
        <v>5</v>
      </c>
      <c r="U52" s="1220"/>
      <c r="V52" s="1220"/>
      <c r="W52" s="1220"/>
      <c r="X52" s="1220"/>
      <c r="Y52" s="1220"/>
      <c r="Z52" s="1220"/>
      <c r="AA52" s="2"/>
      <c r="AB52" s="2"/>
      <c r="AC52" s="101"/>
    </row>
    <row r="53" spans="1:29" s="61" customFormat="1" ht="13.9" x14ac:dyDescent="0.4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101"/>
    </row>
    <row r="54" spans="1:29" s="61" customFormat="1" ht="13.9" x14ac:dyDescent="0.4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95" t="s">
        <v>58</v>
      </c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</row>
    <row r="55" spans="1:29" s="61" customFormat="1" ht="13.9" x14ac:dyDescent="0.4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65"/>
      <c r="S55" s="65"/>
      <c r="T55" s="65"/>
      <c r="U55" s="65"/>
      <c r="V55" s="1241" t="s">
        <v>2</v>
      </c>
      <c r="W55" s="1241"/>
      <c r="X55" s="1241"/>
      <c r="Y55" s="1241"/>
      <c r="Z55" s="65"/>
      <c r="AA55" s="65"/>
      <c r="AB55" s="65"/>
      <c r="AC55" s="101"/>
    </row>
    <row r="56" spans="1:29" s="61" customFormat="1" ht="13.9" x14ac:dyDescent="0.4">
      <c r="R56" s="208"/>
      <c r="S56" s="211"/>
      <c r="T56" s="61" t="s">
        <v>5</v>
      </c>
      <c r="AB56" s="208"/>
    </row>
    <row r="57" spans="1:29" x14ac:dyDescent="0.35">
      <c r="K57" s="151">
        <f>K12+K35</f>
        <v>108</v>
      </c>
      <c r="L57" s="151">
        <f t="shared" ref="L57:AC57" si="7">L12+L35</f>
        <v>96</v>
      </c>
      <c r="M57" s="151">
        <f t="shared" si="7"/>
        <v>0</v>
      </c>
      <c r="N57" s="151">
        <f t="shared" si="7"/>
        <v>15</v>
      </c>
      <c r="O57" s="151">
        <f t="shared" si="7"/>
        <v>4</v>
      </c>
      <c r="P57" s="151">
        <f t="shared" si="7"/>
        <v>0</v>
      </c>
      <c r="Q57" s="151">
        <f t="shared" si="7"/>
        <v>0</v>
      </c>
      <c r="R57" s="151">
        <f t="shared" si="7"/>
        <v>0</v>
      </c>
      <c r="S57" s="151">
        <f t="shared" si="7"/>
        <v>0</v>
      </c>
      <c r="T57" s="151">
        <f t="shared" si="7"/>
        <v>0</v>
      </c>
      <c r="U57" s="151">
        <f t="shared" si="7"/>
        <v>8</v>
      </c>
      <c r="V57" s="151">
        <f t="shared" si="7"/>
        <v>0</v>
      </c>
      <c r="W57" s="151">
        <f t="shared" si="7"/>
        <v>0</v>
      </c>
      <c r="X57" s="151">
        <f t="shared" si="7"/>
        <v>0</v>
      </c>
      <c r="Y57" s="151">
        <f t="shared" si="7"/>
        <v>0</v>
      </c>
      <c r="Z57" s="151">
        <f t="shared" si="7"/>
        <v>0</v>
      </c>
      <c r="AA57" s="151">
        <f t="shared" si="7"/>
        <v>0</v>
      </c>
      <c r="AB57" s="151">
        <f t="shared" si="7"/>
        <v>0</v>
      </c>
      <c r="AC57" s="151">
        <f t="shared" si="7"/>
        <v>231</v>
      </c>
    </row>
    <row r="58" spans="1:29" x14ac:dyDescent="0.35">
      <c r="K58" s="151">
        <f>K15+K37</f>
        <v>8</v>
      </c>
      <c r="L58" s="151">
        <f t="shared" ref="L58:AC58" si="8">L15+L37</f>
        <v>8</v>
      </c>
      <c r="M58" s="151">
        <f t="shared" si="8"/>
        <v>0</v>
      </c>
      <c r="N58" s="151">
        <f t="shared" si="8"/>
        <v>3</v>
      </c>
      <c r="O58" s="151">
        <f t="shared" si="8"/>
        <v>1</v>
      </c>
      <c r="P58" s="151">
        <f t="shared" si="8"/>
        <v>0</v>
      </c>
      <c r="Q58" s="151">
        <f t="shared" si="8"/>
        <v>21</v>
      </c>
      <c r="R58" s="151">
        <f t="shared" si="8"/>
        <v>0</v>
      </c>
      <c r="S58" s="151">
        <f t="shared" si="8"/>
        <v>0</v>
      </c>
      <c r="T58" s="151">
        <f t="shared" si="8"/>
        <v>0</v>
      </c>
      <c r="U58" s="151">
        <f t="shared" si="8"/>
        <v>2</v>
      </c>
      <c r="V58" s="151">
        <f t="shared" si="8"/>
        <v>0</v>
      </c>
      <c r="W58" s="151">
        <f t="shared" si="8"/>
        <v>0</v>
      </c>
      <c r="X58" s="151">
        <f t="shared" si="8"/>
        <v>0</v>
      </c>
      <c r="Y58" s="151">
        <f t="shared" si="8"/>
        <v>0</v>
      </c>
      <c r="Z58" s="151">
        <f t="shared" si="8"/>
        <v>0</v>
      </c>
      <c r="AA58" s="151">
        <f t="shared" si="8"/>
        <v>0</v>
      </c>
      <c r="AB58" s="151">
        <f t="shared" si="8"/>
        <v>0</v>
      </c>
      <c r="AC58" s="151">
        <f t="shared" si="8"/>
        <v>43</v>
      </c>
    </row>
  </sheetData>
  <mergeCells count="44">
    <mergeCell ref="A1:AC1"/>
    <mergeCell ref="A3:AC3"/>
    <mergeCell ref="G4:N4"/>
    <mergeCell ref="A6:A7"/>
    <mergeCell ref="B6:B7"/>
    <mergeCell ref="C6:C7"/>
    <mergeCell ref="D6:D7"/>
    <mergeCell ref="E6:E7"/>
    <mergeCell ref="A22:AC22"/>
    <mergeCell ref="O23:AC23"/>
    <mergeCell ref="J27:J28"/>
    <mergeCell ref="K27:AB27"/>
    <mergeCell ref="H6:H7"/>
    <mergeCell ref="I6:I7"/>
    <mergeCell ref="J6:J7"/>
    <mergeCell ref="K6:AB6"/>
    <mergeCell ref="T24:Z24"/>
    <mergeCell ref="AC6:AC7"/>
    <mergeCell ref="A8:AC8"/>
    <mergeCell ref="A9:A21"/>
    <mergeCell ref="F6:F7"/>
    <mergeCell ref="G6:G7"/>
    <mergeCell ref="B9:B21"/>
    <mergeCell ref="C9:C21"/>
    <mergeCell ref="D9:D21"/>
    <mergeCell ref="AC27:AC28"/>
    <mergeCell ref="A29:AC29"/>
    <mergeCell ref="A27:A28"/>
    <mergeCell ref="B27:B28"/>
    <mergeCell ref="C27:C28"/>
    <mergeCell ref="D27:D28"/>
    <mergeCell ref="E27:E28"/>
    <mergeCell ref="F27:F28"/>
    <mergeCell ref="H27:H28"/>
    <mergeCell ref="I27:I28"/>
    <mergeCell ref="G27:G28"/>
    <mergeCell ref="V55:Y55"/>
    <mergeCell ref="A30:A46"/>
    <mergeCell ref="B30:B46"/>
    <mergeCell ref="C30:C46"/>
    <mergeCell ref="D30:D46"/>
    <mergeCell ref="A48:AC48"/>
    <mergeCell ref="Q50:AC50"/>
    <mergeCell ref="T52:Z52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6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5" tint="0.79998168889431442"/>
  </sheetPr>
  <dimension ref="A1:AF53"/>
  <sheetViews>
    <sheetView view="pageBreakPreview" topLeftCell="A35" zoomScale="120" zoomScaleNormal="100" zoomScaleSheetLayoutView="120" workbookViewId="0">
      <selection activeCell="A46" sqref="A46:AC46"/>
    </sheetView>
  </sheetViews>
  <sheetFormatPr defaultColWidth="9.1328125" defaultRowHeight="12.75" x14ac:dyDescent="0.35"/>
  <cols>
    <col min="1" max="1" width="4.1328125" style="1" customWidth="1"/>
    <col min="2" max="2" width="15.1328125" style="1" customWidth="1"/>
    <col min="3" max="3" width="9.1328125" style="1" customWidth="1"/>
    <col min="4" max="4" width="4.86328125" style="1" customWidth="1"/>
    <col min="5" max="5" width="37" style="1" customWidth="1"/>
    <col min="6" max="6" width="4.265625" style="1" bestFit="1" customWidth="1"/>
    <col min="7" max="7" width="5.59765625" style="1" customWidth="1"/>
    <col min="8" max="8" width="7.3984375" style="1" customWidth="1"/>
    <col min="9" max="9" width="3.3984375" style="1" customWidth="1"/>
    <col min="10" max="10" width="4.265625" style="1" bestFit="1" customWidth="1"/>
    <col min="11" max="11" width="5.59765625" style="1" bestFit="1" customWidth="1"/>
    <col min="12" max="12" width="6.265625" style="1" customWidth="1"/>
    <col min="13" max="13" width="3.59765625" style="1" bestFit="1" customWidth="1"/>
    <col min="14" max="14" width="4.3984375" style="1" customWidth="1"/>
    <col min="15" max="15" width="5.3984375" style="1" customWidth="1"/>
    <col min="16" max="16" width="4" style="1" customWidth="1"/>
    <col min="17" max="17" width="4.59765625" style="1" bestFit="1" customWidth="1"/>
    <col min="18" max="18" width="4.3984375" style="1" customWidth="1"/>
    <col min="19" max="19" width="5.73046875" style="1" customWidth="1"/>
    <col min="20" max="20" width="3" style="1" customWidth="1"/>
    <col min="21" max="21" width="5" style="1" customWidth="1"/>
    <col min="22" max="22" width="3.26562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3.3984375" style="1" customWidth="1"/>
    <col min="28" max="28" width="5.3984375" style="1" customWidth="1"/>
    <col min="29" max="29" width="6.265625" style="1" customWidth="1"/>
    <col min="30" max="30" width="6.1328125" style="1" customWidth="1"/>
    <col min="31" max="31" width="4.3984375" style="1" customWidth="1"/>
    <col min="32" max="33" width="5.1328125" style="211" customWidth="1"/>
    <col min="34" max="16384" width="9.1328125" style="211"/>
  </cols>
  <sheetData>
    <row r="1" spans="1:32" s="5" customFormat="1" ht="21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2" s="5" customFormat="1" ht="21" customHeight="1" x14ac:dyDescent="0.35">
      <c r="A2" s="1186" t="s">
        <v>79</v>
      </c>
      <c r="B2" s="1186"/>
      <c r="C2" s="1186"/>
      <c r="D2" s="1186"/>
      <c r="E2" s="1186"/>
      <c r="F2" s="1186"/>
      <c r="G2" s="1186"/>
      <c r="H2" s="1186"/>
      <c r="I2" s="1186"/>
      <c r="J2" s="1186"/>
      <c r="K2" s="1186"/>
      <c r="L2" s="1186"/>
      <c r="M2" s="1186"/>
      <c r="N2" s="1186"/>
      <c r="O2" s="1186"/>
      <c r="P2" s="1186"/>
      <c r="Q2" s="1186"/>
      <c r="R2" s="1186"/>
      <c r="S2" s="1186"/>
      <c r="T2" s="1186"/>
      <c r="U2" s="1186"/>
      <c r="V2" s="1186"/>
      <c r="W2" s="1186"/>
      <c r="X2" s="1186"/>
      <c r="Y2" s="1186"/>
      <c r="Z2" s="1186"/>
      <c r="AA2" s="1186"/>
      <c r="AB2" s="1186"/>
      <c r="AC2" s="1186"/>
    </row>
    <row r="3" spans="1:32" s="5" customFormat="1" ht="21" customHeight="1" x14ac:dyDescent="0.35">
      <c r="A3" s="77"/>
      <c r="B3" s="77"/>
      <c r="C3" s="77"/>
      <c r="D3" s="77"/>
      <c r="E3" s="77"/>
      <c r="F3" s="77"/>
      <c r="G3" s="1186" t="s">
        <v>296</v>
      </c>
      <c r="H3" s="1186"/>
      <c r="I3" s="1186"/>
      <c r="J3" s="1186"/>
      <c r="K3" s="1186"/>
      <c r="L3" s="1186"/>
      <c r="M3" s="1186"/>
      <c r="N3" s="1186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32" ht="8.25" customHeight="1" thickBot="1" x14ac:dyDescent="0.5">
      <c r="A4" s="208"/>
      <c r="B4" s="208"/>
      <c r="C4" s="208"/>
      <c r="D4" s="208"/>
      <c r="E4" s="209"/>
      <c r="F4" s="210"/>
      <c r="G4" s="210"/>
      <c r="H4" s="210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9"/>
      <c r="AE4" s="9"/>
      <c r="AF4" s="9"/>
    </row>
    <row r="5" spans="1:32" ht="14.25" customHeight="1" x14ac:dyDescent="0.45">
      <c r="A5" s="1188" t="s">
        <v>9</v>
      </c>
      <c r="B5" s="1190" t="s">
        <v>10</v>
      </c>
      <c r="C5" s="1190" t="s">
        <v>11</v>
      </c>
      <c r="D5" s="1192" t="s">
        <v>12</v>
      </c>
      <c r="E5" s="1194" t="s">
        <v>8</v>
      </c>
      <c r="F5" s="1196" t="s">
        <v>0</v>
      </c>
      <c r="G5" s="1198" t="s">
        <v>3</v>
      </c>
      <c r="H5" s="1200" t="s">
        <v>13</v>
      </c>
      <c r="I5" s="1196" t="s">
        <v>1</v>
      </c>
      <c r="J5" s="1202" t="s">
        <v>14</v>
      </c>
      <c r="K5" s="1204" t="s">
        <v>15</v>
      </c>
      <c r="L5" s="1205"/>
      <c r="M5" s="1205"/>
      <c r="N5" s="1205"/>
      <c r="O5" s="1205"/>
      <c r="P5" s="1205"/>
      <c r="Q5" s="1205"/>
      <c r="R5" s="1205"/>
      <c r="S5" s="1205"/>
      <c r="T5" s="1205"/>
      <c r="U5" s="1205"/>
      <c r="V5" s="1205"/>
      <c r="W5" s="1205"/>
      <c r="X5" s="1205"/>
      <c r="Y5" s="1205"/>
      <c r="Z5" s="1205"/>
      <c r="AA5" s="1205"/>
      <c r="AB5" s="1205"/>
      <c r="AC5" s="1218" t="s">
        <v>16</v>
      </c>
      <c r="AD5" s="9"/>
      <c r="AE5" s="9"/>
      <c r="AF5" s="9"/>
    </row>
    <row r="6" spans="1:32" s="12" customFormat="1" ht="116.25" customHeight="1" thickBot="1" x14ac:dyDescent="0.35">
      <c r="A6" s="1189"/>
      <c r="B6" s="1191"/>
      <c r="C6" s="1191"/>
      <c r="D6" s="1193"/>
      <c r="E6" s="1195"/>
      <c r="F6" s="1197"/>
      <c r="G6" s="1199"/>
      <c r="H6" s="1201"/>
      <c r="I6" s="1197"/>
      <c r="J6" s="1203"/>
      <c r="K6" s="161" t="s">
        <v>17</v>
      </c>
      <c r="L6" s="160" t="s">
        <v>18</v>
      </c>
      <c r="M6" s="160" t="s">
        <v>19</v>
      </c>
      <c r="N6" s="160" t="s">
        <v>20</v>
      </c>
      <c r="O6" s="160" t="s">
        <v>21</v>
      </c>
      <c r="P6" s="160" t="s">
        <v>22</v>
      </c>
      <c r="Q6" s="160" t="s">
        <v>110</v>
      </c>
      <c r="R6" s="160" t="s">
        <v>63</v>
      </c>
      <c r="S6" s="160" t="s">
        <v>23</v>
      </c>
      <c r="T6" s="160" t="s">
        <v>24</v>
      </c>
      <c r="U6" s="160" t="s">
        <v>25</v>
      </c>
      <c r="V6" s="160" t="s">
        <v>26</v>
      </c>
      <c r="W6" s="160" t="s">
        <v>27</v>
      </c>
      <c r="X6" s="160" t="s">
        <v>28</v>
      </c>
      <c r="Y6" s="160" t="s">
        <v>29</v>
      </c>
      <c r="Z6" s="160" t="s">
        <v>30</v>
      </c>
      <c r="AA6" s="160" t="s">
        <v>31</v>
      </c>
      <c r="AB6" s="160" t="s">
        <v>32</v>
      </c>
      <c r="AC6" s="1219"/>
    </row>
    <row r="7" spans="1:32" s="14" customFormat="1" ht="13.5" customHeight="1" x14ac:dyDescent="0.35">
      <c r="A7" s="1222" t="s">
        <v>33</v>
      </c>
      <c r="B7" s="1223"/>
      <c r="C7" s="1223"/>
      <c r="D7" s="1223"/>
      <c r="E7" s="1223"/>
      <c r="F7" s="1223"/>
      <c r="G7" s="1223"/>
      <c r="H7" s="1223"/>
      <c r="I7" s="1223"/>
      <c r="J7" s="1223"/>
      <c r="K7" s="1223"/>
      <c r="L7" s="1223"/>
      <c r="M7" s="1223"/>
      <c r="N7" s="1223"/>
      <c r="O7" s="1223"/>
      <c r="P7" s="1223"/>
      <c r="Q7" s="1223"/>
      <c r="R7" s="1223"/>
      <c r="S7" s="1223"/>
      <c r="T7" s="1223"/>
      <c r="U7" s="1223"/>
      <c r="V7" s="1223"/>
      <c r="W7" s="1223"/>
      <c r="X7" s="1223"/>
      <c r="Y7" s="1223"/>
      <c r="Z7" s="1223"/>
      <c r="AA7" s="1223"/>
      <c r="AB7" s="1223"/>
      <c r="AC7" s="1224"/>
    </row>
    <row r="8" spans="1:32" s="14" customFormat="1" ht="18.75" customHeight="1" x14ac:dyDescent="0.4">
      <c r="A8" s="1253">
        <v>5</v>
      </c>
      <c r="B8" s="1255" t="s">
        <v>68</v>
      </c>
      <c r="C8" s="1260" t="s">
        <v>325</v>
      </c>
      <c r="D8" s="1391">
        <v>0.5</v>
      </c>
      <c r="E8" s="870"/>
      <c r="F8" s="444"/>
      <c r="G8" s="444"/>
      <c r="H8" s="445"/>
      <c r="I8" s="445"/>
      <c r="J8" s="571"/>
      <c r="K8" s="572"/>
      <c r="L8" s="452"/>
      <c r="M8" s="452"/>
      <c r="N8" s="452"/>
      <c r="O8" s="452"/>
      <c r="P8" s="452"/>
      <c r="Q8" s="452"/>
      <c r="R8" s="831"/>
      <c r="S8" s="831"/>
      <c r="T8" s="831"/>
      <c r="U8" s="831"/>
      <c r="V8" s="831"/>
      <c r="W8" s="573"/>
      <c r="X8" s="573"/>
      <c r="Y8" s="573"/>
      <c r="Z8" s="574"/>
      <c r="AA8" s="574"/>
      <c r="AB8" s="575"/>
      <c r="AC8" s="446">
        <f>SUM(K8:AB8)</f>
        <v>0</v>
      </c>
    </row>
    <row r="9" spans="1:32" s="14" customFormat="1" ht="13.5" customHeight="1" x14ac:dyDescent="0.35">
      <c r="A9" s="1375"/>
      <c r="B9" s="1256"/>
      <c r="C9" s="1376"/>
      <c r="D9" s="1392"/>
      <c r="E9" s="582" t="s">
        <v>41</v>
      </c>
      <c r="F9" s="583"/>
      <c r="G9" s="583"/>
      <c r="H9" s="583"/>
      <c r="I9" s="583"/>
      <c r="J9" s="584"/>
      <c r="K9" s="585">
        <f t="shared" ref="K9:AC9" si="0">SUM(K8:K8)</f>
        <v>0</v>
      </c>
      <c r="L9" s="585">
        <f t="shared" si="0"/>
        <v>0</v>
      </c>
      <c r="M9" s="585">
        <f t="shared" si="0"/>
        <v>0</v>
      </c>
      <c r="N9" s="585">
        <f t="shared" si="0"/>
        <v>0</v>
      </c>
      <c r="O9" s="585">
        <f t="shared" si="0"/>
        <v>0</v>
      </c>
      <c r="P9" s="585">
        <f t="shared" si="0"/>
        <v>0</v>
      </c>
      <c r="Q9" s="585">
        <f t="shared" si="0"/>
        <v>0</v>
      </c>
      <c r="R9" s="585">
        <f t="shared" si="0"/>
        <v>0</v>
      </c>
      <c r="S9" s="585">
        <f t="shared" si="0"/>
        <v>0</v>
      </c>
      <c r="T9" s="585">
        <f t="shared" si="0"/>
        <v>0</v>
      </c>
      <c r="U9" s="585">
        <f t="shared" si="0"/>
        <v>0</v>
      </c>
      <c r="V9" s="585">
        <f t="shared" si="0"/>
        <v>0</v>
      </c>
      <c r="W9" s="585">
        <f t="shared" si="0"/>
        <v>0</v>
      </c>
      <c r="X9" s="585">
        <f t="shared" si="0"/>
        <v>0</v>
      </c>
      <c r="Y9" s="585">
        <f t="shared" si="0"/>
        <v>0</v>
      </c>
      <c r="Z9" s="585">
        <f t="shared" si="0"/>
        <v>0</v>
      </c>
      <c r="AA9" s="585">
        <f t="shared" si="0"/>
        <v>0</v>
      </c>
      <c r="AB9" s="585">
        <f t="shared" si="0"/>
        <v>0</v>
      </c>
      <c r="AC9" s="585">
        <f t="shared" si="0"/>
        <v>0</v>
      </c>
    </row>
    <row r="10" spans="1:32" s="14" customFormat="1" ht="13.5" customHeight="1" x14ac:dyDescent="0.35">
      <c r="A10" s="1375"/>
      <c r="B10" s="1256"/>
      <c r="C10" s="1376"/>
      <c r="D10" s="1392"/>
      <c r="E10" s="967"/>
      <c r="F10" s="968"/>
      <c r="G10" s="968"/>
      <c r="H10" s="968"/>
      <c r="I10" s="968"/>
      <c r="J10" s="964"/>
      <c r="K10" s="965"/>
      <c r="L10" s="965"/>
      <c r="M10" s="965"/>
      <c r="N10" s="965"/>
      <c r="O10" s="965"/>
      <c r="P10" s="965"/>
      <c r="Q10" s="965"/>
      <c r="R10" s="965"/>
      <c r="S10" s="965"/>
      <c r="T10" s="965"/>
      <c r="U10" s="969"/>
      <c r="V10" s="965"/>
      <c r="W10" s="965"/>
      <c r="X10" s="965"/>
      <c r="Y10" s="965"/>
      <c r="Z10" s="965"/>
      <c r="AA10" s="965"/>
      <c r="AB10" s="966"/>
      <c r="AC10" s="970">
        <f>SUM(K10:AB10)</f>
        <v>0</v>
      </c>
    </row>
    <row r="11" spans="1:32" s="14" customFormat="1" ht="13.5" customHeight="1" thickBot="1" x14ac:dyDescent="0.4">
      <c r="A11" s="1375"/>
      <c r="B11" s="1256"/>
      <c r="C11" s="1376"/>
      <c r="D11" s="1392"/>
      <c r="E11" s="590" t="s">
        <v>115</v>
      </c>
      <c r="F11" s="591"/>
      <c r="G11" s="591"/>
      <c r="H11" s="591"/>
      <c r="I11" s="591"/>
      <c r="J11" s="592"/>
      <c r="K11" s="593">
        <f t="shared" ref="K11:AC11" si="1">SUM(K10:K10)</f>
        <v>0</v>
      </c>
      <c r="L11" s="593">
        <f t="shared" si="1"/>
        <v>0</v>
      </c>
      <c r="M11" s="593">
        <f t="shared" si="1"/>
        <v>0</v>
      </c>
      <c r="N11" s="593">
        <f t="shared" si="1"/>
        <v>0</v>
      </c>
      <c r="O11" s="593">
        <f t="shared" si="1"/>
        <v>0</v>
      </c>
      <c r="P11" s="593">
        <f t="shared" si="1"/>
        <v>0</v>
      </c>
      <c r="Q11" s="593">
        <f t="shared" si="1"/>
        <v>0</v>
      </c>
      <c r="R11" s="593">
        <f t="shared" si="1"/>
        <v>0</v>
      </c>
      <c r="S11" s="593">
        <f t="shared" si="1"/>
        <v>0</v>
      </c>
      <c r="T11" s="593">
        <f t="shared" si="1"/>
        <v>0</v>
      </c>
      <c r="U11" s="593">
        <f t="shared" si="1"/>
        <v>0</v>
      </c>
      <c r="V11" s="593">
        <f t="shared" si="1"/>
        <v>0</v>
      </c>
      <c r="W11" s="593">
        <f t="shared" si="1"/>
        <v>0</v>
      </c>
      <c r="X11" s="593">
        <f t="shared" si="1"/>
        <v>0</v>
      </c>
      <c r="Y11" s="593">
        <f t="shared" si="1"/>
        <v>0</v>
      </c>
      <c r="Z11" s="593">
        <f t="shared" si="1"/>
        <v>0</v>
      </c>
      <c r="AA11" s="593">
        <f t="shared" si="1"/>
        <v>0</v>
      </c>
      <c r="AB11" s="593">
        <f t="shared" si="1"/>
        <v>0</v>
      </c>
      <c r="AC11" s="593">
        <f t="shared" si="1"/>
        <v>0</v>
      </c>
    </row>
    <row r="12" spans="1:32" s="14" customFormat="1" ht="10.5" customHeight="1" x14ac:dyDescent="0.35">
      <c r="A12" s="1375"/>
      <c r="B12" s="1256"/>
      <c r="C12" s="1376"/>
      <c r="D12" s="1392"/>
      <c r="E12" s="594"/>
      <c r="F12" s="510" t="s">
        <v>7</v>
      </c>
      <c r="G12" s="510"/>
      <c r="H12" s="510"/>
      <c r="I12" s="510"/>
      <c r="J12" s="595"/>
      <c r="K12" s="596"/>
      <c r="L12" s="597"/>
      <c r="M12" s="597"/>
      <c r="N12" s="597"/>
      <c r="O12" s="597"/>
      <c r="P12" s="597"/>
      <c r="Q12" s="597"/>
      <c r="R12" s="597"/>
      <c r="S12" s="597"/>
      <c r="T12" s="597"/>
      <c r="U12" s="597"/>
      <c r="V12" s="597"/>
      <c r="W12" s="597"/>
      <c r="X12" s="597"/>
      <c r="Y12" s="597"/>
      <c r="Z12" s="597"/>
      <c r="AA12" s="597"/>
      <c r="AB12" s="598"/>
      <c r="AC12" s="447"/>
    </row>
    <row r="13" spans="1:32" s="14" customFormat="1" ht="12.75" customHeight="1" thickBot="1" x14ac:dyDescent="0.4">
      <c r="A13" s="1375"/>
      <c r="B13" s="1256"/>
      <c r="C13" s="1376"/>
      <c r="D13" s="1392"/>
      <c r="E13" s="599" t="s">
        <v>36</v>
      </c>
      <c r="F13" s="600"/>
      <c r="G13" s="600"/>
      <c r="H13" s="600"/>
      <c r="I13" s="600"/>
      <c r="J13" s="601"/>
      <c r="K13" s="602">
        <v>0</v>
      </c>
      <c r="L13" s="603">
        <v>0</v>
      </c>
      <c r="M13" s="603">
        <v>0</v>
      </c>
      <c r="N13" s="603">
        <v>0</v>
      </c>
      <c r="O13" s="603">
        <v>0</v>
      </c>
      <c r="P13" s="603">
        <v>0</v>
      </c>
      <c r="Q13" s="603">
        <v>0</v>
      </c>
      <c r="R13" s="603">
        <v>0</v>
      </c>
      <c r="S13" s="603">
        <v>0</v>
      </c>
      <c r="T13" s="603">
        <v>0</v>
      </c>
      <c r="U13" s="603">
        <v>0</v>
      </c>
      <c r="V13" s="603">
        <v>0</v>
      </c>
      <c r="W13" s="603">
        <v>0</v>
      </c>
      <c r="X13" s="603">
        <v>0</v>
      </c>
      <c r="Y13" s="603">
        <v>0</v>
      </c>
      <c r="Z13" s="603">
        <v>0</v>
      </c>
      <c r="AA13" s="603">
        <v>0</v>
      </c>
      <c r="AB13" s="604">
        <v>0</v>
      </c>
      <c r="AC13" s="605">
        <v>0</v>
      </c>
    </row>
    <row r="14" spans="1:32" s="14" customFormat="1" ht="13.5" customHeight="1" x14ac:dyDescent="0.35">
      <c r="A14" s="1375"/>
      <c r="B14" s="1256"/>
      <c r="C14" s="1376"/>
      <c r="D14" s="1392"/>
      <c r="E14" s="606" t="s">
        <v>34</v>
      </c>
      <c r="F14" s="510"/>
      <c r="G14" s="510" t="s">
        <v>37</v>
      </c>
      <c r="H14" s="510"/>
      <c r="I14" s="510"/>
      <c r="J14" s="595"/>
      <c r="K14" s="607">
        <v>0</v>
      </c>
      <c r="L14" s="607">
        <v>0</v>
      </c>
      <c r="M14" s="607">
        <v>0</v>
      </c>
      <c r="N14" s="607">
        <v>0</v>
      </c>
      <c r="O14" s="607">
        <v>0</v>
      </c>
      <c r="P14" s="607">
        <v>0</v>
      </c>
      <c r="Q14" s="607">
        <v>0</v>
      </c>
      <c r="R14" s="607">
        <v>0</v>
      </c>
      <c r="S14" s="607">
        <v>0</v>
      </c>
      <c r="T14" s="607">
        <v>0</v>
      </c>
      <c r="U14" s="607">
        <v>0</v>
      </c>
      <c r="V14" s="607">
        <v>0</v>
      </c>
      <c r="W14" s="607">
        <v>0</v>
      </c>
      <c r="X14" s="607">
        <v>0</v>
      </c>
      <c r="Y14" s="607">
        <v>0</v>
      </c>
      <c r="Z14" s="607">
        <v>0</v>
      </c>
      <c r="AA14" s="607">
        <v>0</v>
      </c>
      <c r="AB14" s="608">
        <v>0</v>
      </c>
      <c r="AC14" s="609">
        <v>0</v>
      </c>
    </row>
    <row r="15" spans="1:32" s="14" customFormat="1" ht="13.5" customHeight="1" x14ac:dyDescent="0.35">
      <c r="A15" s="1375"/>
      <c r="B15" s="1256"/>
      <c r="C15" s="1376"/>
      <c r="D15" s="1392"/>
      <c r="E15" s="610" t="s">
        <v>38</v>
      </c>
      <c r="F15" s="565"/>
      <c r="G15" s="565"/>
      <c r="H15" s="565"/>
      <c r="I15" s="565"/>
      <c r="J15" s="588"/>
      <c r="K15" s="448">
        <v>0</v>
      </c>
      <c r="L15" s="448">
        <v>0</v>
      </c>
      <c r="M15" s="448">
        <v>0</v>
      </c>
      <c r="N15" s="448">
        <v>0</v>
      </c>
      <c r="O15" s="448">
        <v>0</v>
      </c>
      <c r="P15" s="448">
        <v>0</v>
      </c>
      <c r="Q15" s="448">
        <v>0</v>
      </c>
      <c r="R15" s="448">
        <v>0</v>
      </c>
      <c r="S15" s="448">
        <v>0</v>
      </c>
      <c r="T15" s="448">
        <v>0</v>
      </c>
      <c r="U15" s="448">
        <v>0</v>
      </c>
      <c r="V15" s="448">
        <v>0</v>
      </c>
      <c r="W15" s="448">
        <v>0</v>
      </c>
      <c r="X15" s="448">
        <v>0</v>
      </c>
      <c r="Y15" s="448">
        <v>0</v>
      </c>
      <c r="Z15" s="448">
        <v>0</v>
      </c>
      <c r="AA15" s="448">
        <v>0</v>
      </c>
      <c r="AB15" s="589">
        <v>0</v>
      </c>
      <c r="AC15" s="611">
        <v>0</v>
      </c>
    </row>
    <row r="16" spans="1:32" s="14" customFormat="1" ht="13.5" customHeight="1" thickBot="1" x14ac:dyDescent="0.4">
      <c r="A16" s="1375"/>
      <c r="B16" s="1256"/>
      <c r="C16" s="1376"/>
      <c r="D16" s="1392"/>
      <c r="E16" s="612" t="s">
        <v>39</v>
      </c>
      <c r="F16" s="613"/>
      <c r="G16" s="613"/>
      <c r="H16" s="613"/>
      <c r="I16" s="613"/>
      <c r="J16" s="614"/>
      <c r="K16" s="615">
        <v>0</v>
      </c>
      <c r="L16" s="615">
        <v>0</v>
      </c>
      <c r="M16" s="615">
        <v>0</v>
      </c>
      <c r="N16" s="615">
        <v>0</v>
      </c>
      <c r="O16" s="615">
        <v>0</v>
      </c>
      <c r="P16" s="615">
        <v>0</v>
      </c>
      <c r="Q16" s="615">
        <v>0</v>
      </c>
      <c r="R16" s="615">
        <v>0</v>
      </c>
      <c r="S16" s="615">
        <v>0</v>
      </c>
      <c r="T16" s="615">
        <v>0</v>
      </c>
      <c r="U16" s="615">
        <v>0</v>
      </c>
      <c r="V16" s="615">
        <v>0</v>
      </c>
      <c r="W16" s="615">
        <v>0</v>
      </c>
      <c r="X16" s="615">
        <v>0</v>
      </c>
      <c r="Y16" s="615">
        <v>0</v>
      </c>
      <c r="Z16" s="615">
        <v>0</v>
      </c>
      <c r="AA16" s="615">
        <v>0</v>
      </c>
      <c r="AB16" s="616">
        <v>0</v>
      </c>
      <c r="AC16" s="605">
        <v>0</v>
      </c>
    </row>
    <row r="17" spans="1:32" s="14" customFormat="1" ht="19.5" customHeight="1" thickBot="1" x14ac:dyDescent="0.4">
      <c r="A17" s="1389"/>
      <c r="B17" s="1257"/>
      <c r="C17" s="1390"/>
      <c r="D17" s="1393"/>
      <c r="E17" s="617" t="s">
        <v>40</v>
      </c>
      <c r="F17" s="618"/>
      <c r="G17" s="618"/>
      <c r="H17" s="618"/>
      <c r="I17" s="618"/>
      <c r="J17" s="619"/>
      <c r="K17" s="620">
        <f t="shared" ref="K17:AC17" si="2">K9+K11</f>
        <v>0</v>
      </c>
      <c r="L17" s="620">
        <f t="shared" si="2"/>
        <v>0</v>
      </c>
      <c r="M17" s="620">
        <f t="shared" si="2"/>
        <v>0</v>
      </c>
      <c r="N17" s="620">
        <f t="shared" si="2"/>
        <v>0</v>
      </c>
      <c r="O17" s="620">
        <f t="shared" si="2"/>
        <v>0</v>
      </c>
      <c r="P17" s="620">
        <f t="shared" si="2"/>
        <v>0</v>
      </c>
      <c r="Q17" s="620">
        <f t="shared" si="2"/>
        <v>0</v>
      </c>
      <c r="R17" s="620">
        <f t="shared" si="2"/>
        <v>0</v>
      </c>
      <c r="S17" s="620">
        <f t="shared" si="2"/>
        <v>0</v>
      </c>
      <c r="T17" s="620">
        <f t="shared" si="2"/>
        <v>0</v>
      </c>
      <c r="U17" s="620">
        <f t="shared" si="2"/>
        <v>0</v>
      </c>
      <c r="V17" s="620">
        <f t="shared" si="2"/>
        <v>0</v>
      </c>
      <c r="W17" s="620">
        <f t="shared" si="2"/>
        <v>0</v>
      </c>
      <c r="X17" s="620">
        <f t="shared" si="2"/>
        <v>0</v>
      </c>
      <c r="Y17" s="620">
        <f t="shared" si="2"/>
        <v>0</v>
      </c>
      <c r="Z17" s="620">
        <f t="shared" si="2"/>
        <v>0</v>
      </c>
      <c r="AA17" s="620">
        <f t="shared" si="2"/>
        <v>0</v>
      </c>
      <c r="AB17" s="620">
        <f t="shared" si="2"/>
        <v>0</v>
      </c>
      <c r="AC17" s="945">
        <f t="shared" si="2"/>
        <v>0</v>
      </c>
    </row>
    <row r="18" spans="1:32" s="61" customFormat="1" ht="13.9" x14ac:dyDescent="0.4">
      <c r="A18" s="1240" t="s">
        <v>347</v>
      </c>
      <c r="B18" s="1240"/>
      <c r="C18" s="1240"/>
      <c r="D18" s="1240"/>
      <c r="E18" s="1240"/>
      <c r="F18" s="1240"/>
      <c r="G18" s="1240"/>
      <c r="H18" s="1240"/>
      <c r="I18" s="1240"/>
      <c r="J18" s="1240"/>
      <c r="K18" s="1240"/>
      <c r="L18" s="1240"/>
      <c r="M18" s="1240"/>
      <c r="N18" s="1240"/>
      <c r="O18" s="1240"/>
      <c r="P18" s="1240"/>
      <c r="Q18" s="1240"/>
      <c r="R18" s="1240"/>
      <c r="S18" s="1240"/>
      <c r="T18" s="1240"/>
      <c r="U18" s="1240"/>
      <c r="V18" s="1240"/>
      <c r="W18" s="1240"/>
      <c r="X18" s="1240"/>
      <c r="Y18" s="1240"/>
      <c r="Z18" s="1240"/>
      <c r="AA18" s="1240"/>
      <c r="AB18" s="1240"/>
      <c r="AC18" s="1240"/>
    </row>
    <row r="19" spans="1:32" s="61" customFormat="1" ht="13.9" x14ac:dyDescent="0.4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184" t="s">
        <v>353</v>
      </c>
      <c r="M19" s="1184"/>
      <c r="N19" s="1184"/>
      <c r="O19" s="1184"/>
      <c r="P19" s="1184"/>
      <c r="Q19" s="1184"/>
      <c r="R19" s="1184"/>
      <c r="S19" s="1184"/>
      <c r="T19" s="1184"/>
      <c r="U19" s="1184"/>
      <c r="V19" s="1184"/>
      <c r="W19" s="1184"/>
      <c r="X19" s="1184"/>
      <c r="Y19" s="1184"/>
      <c r="Z19" s="1184"/>
      <c r="AA19" s="1184"/>
      <c r="AB19" s="1184"/>
      <c r="AC19" s="1184"/>
    </row>
    <row r="20" spans="1:32" s="61" customFormat="1" ht="13.9" x14ac:dyDescent="0.4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2"/>
      <c r="S20" s="2"/>
      <c r="T20" s="1220" t="s">
        <v>5</v>
      </c>
      <c r="U20" s="1220"/>
      <c r="V20" s="1220"/>
      <c r="W20" s="1220"/>
      <c r="X20" s="1220"/>
      <c r="Y20" s="1220"/>
      <c r="Z20" s="1220"/>
      <c r="AA20" s="2"/>
      <c r="AB20" s="2"/>
      <c r="AC20" s="101"/>
    </row>
    <row r="21" spans="1:32" s="61" customFormat="1" ht="9" customHeight="1" x14ac:dyDescent="0.4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01"/>
    </row>
    <row r="22" spans="1:32" s="61" customFormat="1" ht="13.9" x14ac:dyDescent="0.4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95" t="s">
        <v>59</v>
      </c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01"/>
    </row>
    <row r="23" spans="1:32" s="61" customFormat="1" ht="13.9" x14ac:dyDescent="0.4">
      <c r="R23" s="208"/>
      <c r="S23" s="211"/>
      <c r="T23" s="1240" t="s">
        <v>5</v>
      </c>
      <c r="U23" s="1240"/>
      <c r="V23" s="1240"/>
      <c r="W23" s="1240"/>
      <c r="X23" s="1240"/>
      <c r="Y23" s="1240"/>
      <c r="Z23" s="1240"/>
      <c r="AA23" s="1240"/>
      <c r="AB23" s="208"/>
    </row>
    <row r="24" spans="1:32" s="14" customFormat="1" ht="6.75" customHeight="1" thickBot="1" x14ac:dyDescent="0.4">
      <c r="A24" s="207"/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</row>
    <row r="25" spans="1:32" ht="14.25" customHeight="1" x14ac:dyDescent="0.45">
      <c r="A25" s="1188" t="s">
        <v>9</v>
      </c>
      <c r="B25" s="1190" t="s">
        <v>10</v>
      </c>
      <c r="C25" s="1190" t="s">
        <v>11</v>
      </c>
      <c r="D25" s="1192" t="s">
        <v>12</v>
      </c>
      <c r="E25" s="1194" t="s">
        <v>8</v>
      </c>
      <c r="F25" s="1196" t="s">
        <v>0</v>
      </c>
      <c r="G25" s="1198" t="s">
        <v>3</v>
      </c>
      <c r="H25" s="1200" t="s">
        <v>13</v>
      </c>
      <c r="I25" s="1196" t="s">
        <v>1</v>
      </c>
      <c r="J25" s="1202" t="s">
        <v>14</v>
      </c>
      <c r="K25" s="1204" t="s">
        <v>15</v>
      </c>
      <c r="L25" s="1205"/>
      <c r="M25" s="1205"/>
      <c r="N25" s="1205"/>
      <c r="O25" s="1205"/>
      <c r="P25" s="1205"/>
      <c r="Q25" s="1205"/>
      <c r="R25" s="1205"/>
      <c r="S25" s="1205"/>
      <c r="T25" s="1205"/>
      <c r="U25" s="1205"/>
      <c r="V25" s="1205"/>
      <c r="W25" s="1205"/>
      <c r="X25" s="1205"/>
      <c r="Y25" s="1205"/>
      <c r="Z25" s="1205"/>
      <c r="AA25" s="1205"/>
      <c r="AB25" s="1205"/>
      <c r="AC25" s="1218" t="s">
        <v>16</v>
      </c>
      <c r="AD25" s="9"/>
      <c r="AE25" s="9"/>
      <c r="AF25" s="9"/>
    </row>
    <row r="26" spans="1:32" s="12" customFormat="1" ht="116.25" customHeight="1" thickBot="1" x14ac:dyDescent="0.35">
      <c r="A26" s="1189"/>
      <c r="B26" s="1191"/>
      <c r="C26" s="1191"/>
      <c r="D26" s="1193"/>
      <c r="E26" s="1195"/>
      <c r="F26" s="1197"/>
      <c r="G26" s="1199"/>
      <c r="H26" s="1201"/>
      <c r="I26" s="1197"/>
      <c r="J26" s="1203"/>
      <c r="K26" s="161" t="s">
        <v>17</v>
      </c>
      <c r="L26" s="160" t="s">
        <v>18</v>
      </c>
      <c r="M26" s="160" t="s">
        <v>19</v>
      </c>
      <c r="N26" s="160" t="s">
        <v>20</v>
      </c>
      <c r="O26" s="160" t="s">
        <v>21</v>
      </c>
      <c r="P26" s="160" t="s">
        <v>22</v>
      </c>
      <c r="Q26" s="160" t="s">
        <v>110</v>
      </c>
      <c r="R26" s="160" t="s">
        <v>63</v>
      </c>
      <c r="S26" s="160" t="s">
        <v>23</v>
      </c>
      <c r="T26" s="160" t="s">
        <v>24</v>
      </c>
      <c r="U26" s="160" t="s">
        <v>25</v>
      </c>
      <c r="V26" s="160" t="s">
        <v>26</v>
      </c>
      <c r="W26" s="160" t="s">
        <v>27</v>
      </c>
      <c r="X26" s="160" t="s">
        <v>28</v>
      </c>
      <c r="Y26" s="160" t="s">
        <v>29</v>
      </c>
      <c r="Z26" s="160" t="s">
        <v>30</v>
      </c>
      <c r="AA26" s="160" t="s">
        <v>31</v>
      </c>
      <c r="AB26" s="160" t="s">
        <v>32</v>
      </c>
      <c r="AC26" s="1219"/>
    </row>
    <row r="27" spans="1:32" s="14" customFormat="1" ht="13.5" customHeight="1" x14ac:dyDescent="0.35">
      <c r="A27" s="1394" t="s">
        <v>4</v>
      </c>
      <c r="B27" s="1395"/>
      <c r="C27" s="1395"/>
      <c r="D27" s="1395"/>
      <c r="E27" s="1395"/>
      <c r="F27" s="1395"/>
      <c r="G27" s="1395"/>
      <c r="H27" s="1395"/>
      <c r="I27" s="1395"/>
      <c r="J27" s="1395"/>
      <c r="K27" s="1395"/>
      <c r="L27" s="1395"/>
      <c r="M27" s="1395"/>
      <c r="N27" s="1395"/>
      <c r="O27" s="1395"/>
      <c r="P27" s="1395"/>
      <c r="Q27" s="1395"/>
      <c r="R27" s="1395"/>
      <c r="S27" s="1395"/>
      <c r="T27" s="1395"/>
      <c r="U27" s="1395"/>
      <c r="V27" s="1395"/>
      <c r="W27" s="1395"/>
      <c r="X27" s="1395"/>
      <c r="Y27" s="1395"/>
      <c r="Z27" s="1395"/>
      <c r="AA27" s="1395"/>
      <c r="AB27" s="1395"/>
      <c r="AC27" s="1396"/>
    </row>
    <row r="28" spans="1:32" s="14" customFormat="1" ht="27.75" customHeight="1" x14ac:dyDescent="0.35">
      <c r="A28" s="1397">
        <v>5</v>
      </c>
      <c r="B28" s="1400" t="s">
        <v>68</v>
      </c>
      <c r="C28" s="1403" t="s">
        <v>325</v>
      </c>
      <c r="D28" s="1406">
        <v>0.5</v>
      </c>
      <c r="E28" s="908" t="s">
        <v>324</v>
      </c>
      <c r="F28" s="478" t="s">
        <v>94</v>
      </c>
      <c r="G28" s="478" t="s">
        <v>96</v>
      </c>
      <c r="H28" s="478" t="s">
        <v>237</v>
      </c>
      <c r="I28" s="478" t="s">
        <v>125</v>
      </c>
      <c r="J28" s="625">
        <v>18</v>
      </c>
      <c r="K28" s="629">
        <v>36</v>
      </c>
      <c r="L28" s="627">
        <v>18</v>
      </c>
      <c r="M28" s="626"/>
      <c r="N28" s="626"/>
      <c r="O28" s="626"/>
      <c r="P28" s="626"/>
      <c r="Q28" s="626"/>
      <c r="R28" s="626"/>
      <c r="S28" s="626"/>
      <c r="T28" s="626"/>
      <c r="U28" s="626">
        <v>2</v>
      </c>
      <c r="V28" s="626"/>
      <c r="W28" s="626"/>
      <c r="X28" s="626"/>
      <c r="Y28" s="626"/>
      <c r="Z28" s="626"/>
      <c r="AA28" s="626"/>
      <c r="AB28" s="628"/>
      <c r="AC28" s="623">
        <f t="shared" ref="AC28:AC33" si="3">SUM(K28:AB28)</f>
        <v>56</v>
      </c>
    </row>
    <row r="29" spans="1:32" s="14" customFormat="1" ht="14.25" customHeight="1" x14ac:dyDescent="0.35">
      <c r="A29" s="1398"/>
      <c r="B29" s="1401"/>
      <c r="C29" s="1404"/>
      <c r="D29" s="1407"/>
      <c r="E29" s="909" t="s">
        <v>174</v>
      </c>
      <c r="F29" s="624" t="s">
        <v>94</v>
      </c>
      <c r="G29" s="624" t="s">
        <v>96</v>
      </c>
      <c r="H29" s="624" t="s">
        <v>237</v>
      </c>
      <c r="I29" s="624" t="s">
        <v>125</v>
      </c>
      <c r="J29" s="630" t="s">
        <v>308</v>
      </c>
      <c r="K29" s="626">
        <v>18</v>
      </c>
      <c r="L29" s="973">
        <v>14</v>
      </c>
      <c r="M29" s="626"/>
      <c r="N29" s="626">
        <v>4</v>
      </c>
      <c r="O29" s="626">
        <v>2</v>
      </c>
      <c r="P29" s="626"/>
      <c r="Q29" s="626"/>
      <c r="R29" s="631"/>
      <c r="S29" s="626"/>
      <c r="T29" s="626"/>
      <c r="U29" s="626">
        <v>1</v>
      </c>
      <c r="V29" s="626"/>
      <c r="W29" s="626"/>
      <c r="X29" s="626"/>
      <c r="Y29" s="626"/>
      <c r="Z29" s="626"/>
      <c r="AA29" s="626"/>
      <c r="AB29" s="628"/>
      <c r="AC29" s="623">
        <f t="shared" si="3"/>
        <v>39</v>
      </c>
    </row>
    <row r="30" spans="1:32" s="14" customFormat="1" ht="14.25" customHeight="1" x14ac:dyDescent="0.35">
      <c r="A30" s="1398"/>
      <c r="B30" s="1401"/>
      <c r="C30" s="1404"/>
      <c r="D30" s="1407"/>
      <c r="E30" s="909" t="s">
        <v>292</v>
      </c>
      <c r="F30" s="624" t="s">
        <v>94</v>
      </c>
      <c r="G30" s="624" t="s">
        <v>109</v>
      </c>
      <c r="H30" s="624" t="s">
        <v>219</v>
      </c>
      <c r="I30" s="624">
        <v>1</v>
      </c>
      <c r="J30" s="630">
        <v>44</v>
      </c>
      <c r="K30" s="626"/>
      <c r="L30" s="973"/>
      <c r="M30" s="626"/>
      <c r="N30" s="626"/>
      <c r="O30" s="626"/>
      <c r="P30" s="626"/>
      <c r="Q30" s="626"/>
      <c r="R30" s="631"/>
      <c r="S30" s="626"/>
      <c r="T30" s="626"/>
      <c r="U30" s="626">
        <v>3</v>
      </c>
      <c r="V30" s="626"/>
      <c r="W30" s="626"/>
      <c r="X30" s="626"/>
      <c r="Y30" s="626"/>
      <c r="Z30" s="626"/>
      <c r="AA30" s="626"/>
      <c r="AB30" s="628"/>
      <c r="AC30" s="623">
        <f t="shared" si="3"/>
        <v>3</v>
      </c>
    </row>
    <row r="31" spans="1:32" s="14" customFormat="1" ht="14.25" customHeight="1" x14ac:dyDescent="0.35">
      <c r="A31" s="1398"/>
      <c r="B31" s="1401"/>
      <c r="C31" s="1404"/>
      <c r="D31" s="1407"/>
      <c r="E31" s="909" t="s">
        <v>100</v>
      </c>
      <c r="F31" s="624" t="s">
        <v>94</v>
      </c>
      <c r="G31" s="624" t="s">
        <v>232</v>
      </c>
      <c r="H31" s="624" t="s">
        <v>119</v>
      </c>
      <c r="I31" s="624">
        <v>3</v>
      </c>
      <c r="J31" s="630">
        <v>6</v>
      </c>
      <c r="K31" s="626"/>
      <c r="L31" s="973"/>
      <c r="M31" s="626"/>
      <c r="N31" s="626"/>
      <c r="O31" s="626">
        <v>0.5</v>
      </c>
      <c r="P31" s="626"/>
      <c r="Q31" s="626"/>
      <c r="R31" s="631"/>
      <c r="S31" s="626"/>
      <c r="T31" s="626"/>
      <c r="U31" s="626">
        <v>1</v>
      </c>
      <c r="V31" s="626"/>
      <c r="W31" s="626"/>
      <c r="X31" s="626"/>
      <c r="Y31" s="626"/>
      <c r="Z31" s="626"/>
      <c r="AA31" s="626"/>
      <c r="AB31" s="628"/>
      <c r="AC31" s="623">
        <f t="shared" si="3"/>
        <v>1.5</v>
      </c>
    </row>
    <row r="32" spans="1:32" s="14" customFormat="1" ht="14.25" customHeight="1" x14ac:dyDescent="0.35">
      <c r="A32" s="1398"/>
      <c r="B32" s="1401"/>
      <c r="C32" s="1404"/>
      <c r="D32" s="1407"/>
      <c r="E32" s="909" t="s">
        <v>100</v>
      </c>
      <c r="F32" s="624" t="s">
        <v>94</v>
      </c>
      <c r="G32" s="624" t="s">
        <v>96</v>
      </c>
      <c r="H32" s="624" t="s">
        <v>118</v>
      </c>
      <c r="I32" s="624">
        <v>4</v>
      </c>
      <c r="J32" s="630">
        <v>9</v>
      </c>
      <c r="K32" s="626"/>
      <c r="L32" s="973"/>
      <c r="M32" s="626"/>
      <c r="N32" s="626"/>
      <c r="O32" s="626">
        <v>1</v>
      </c>
      <c r="P32" s="626"/>
      <c r="Q32" s="626"/>
      <c r="R32" s="631"/>
      <c r="S32" s="626"/>
      <c r="T32" s="626"/>
      <c r="U32" s="626">
        <v>1</v>
      </c>
      <c r="V32" s="626"/>
      <c r="W32" s="626"/>
      <c r="X32" s="626"/>
      <c r="Y32" s="626"/>
      <c r="Z32" s="626"/>
      <c r="AA32" s="626"/>
      <c r="AB32" s="628"/>
      <c r="AC32" s="623">
        <f t="shared" si="3"/>
        <v>2</v>
      </c>
    </row>
    <row r="33" spans="1:31" s="14" customFormat="1" ht="15.75" customHeight="1" x14ac:dyDescent="0.35">
      <c r="A33" s="1398"/>
      <c r="B33" s="1401"/>
      <c r="C33" s="1404"/>
      <c r="D33" s="1407"/>
      <c r="E33" s="909" t="s">
        <v>285</v>
      </c>
      <c r="F33" s="624" t="s">
        <v>94</v>
      </c>
      <c r="G33" s="624" t="s">
        <v>109</v>
      </c>
      <c r="H33" s="624" t="s">
        <v>219</v>
      </c>
      <c r="I33" s="624">
        <v>1</v>
      </c>
      <c r="J33" s="630">
        <v>44</v>
      </c>
      <c r="K33" s="626"/>
      <c r="L33" s="973"/>
      <c r="M33" s="626"/>
      <c r="N33" s="626"/>
      <c r="O33" s="626">
        <v>2</v>
      </c>
      <c r="P33" s="626"/>
      <c r="Q33" s="626"/>
      <c r="R33" s="631"/>
      <c r="S33" s="626"/>
      <c r="T33" s="626"/>
      <c r="U33" s="626">
        <v>3</v>
      </c>
      <c r="V33" s="626"/>
      <c r="W33" s="626"/>
      <c r="X33" s="626"/>
      <c r="Y33" s="626"/>
      <c r="Z33" s="626"/>
      <c r="AA33" s="626"/>
      <c r="AB33" s="628"/>
      <c r="AC33" s="623">
        <f t="shared" si="3"/>
        <v>5</v>
      </c>
    </row>
    <row r="34" spans="1:31" s="14" customFormat="1" ht="13.5" customHeight="1" thickBot="1" x14ac:dyDescent="0.4">
      <c r="A34" s="1398"/>
      <c r="B34" s="1401"/>
      <c r="C34" s="1404"/>
      <c r="D34" s="1407"/>
      <c r="E34" s="632" t="s">
        <v>41</v>
      </c>
      <c r="F34" s="633"/>
      <c r="G34" s="633"/>
      <c r="H34" s="633"/>
      <c r="I34" s="633"/>
      <c r="J34" s="634"/>
      <c r="K34" s="635">
        <f t="shared" ref="K34:AC34" si="4">SUM(K28:K33)</f>
        <v>54</v>
      </c>
      <c r="L34" s="635">
        <f t="shared" si="4"/>
        <v>32</v>
      </c>
      <c r="M34" s="635">
        <f t="shared" si="4"/>
        <v>0</v>
      </c>
      <c r="N34" s="635">
        <f t="shared" si="4"/>
        <v>4</v>
      </c>
      <c r="O34" s="635">
        <f t="shared" si="4"/>
        <v>5.5</v>
      </c>
      <c r="P34" s="635">
        <f t="shared" si="4"/>
        <v>0</v>
      </c>
      <c r="Q34" s="635">
        <f t="shared" si="4"/>
        <v>0</v>
      </c>
      <c r="R34" s="635">
        <f t="shared" si="4"/>
        <v>0</v>
      </c>
      <c r="S34" s="635">
        <f t="shared" si="4"/>
        <v>0</v>
      </c>
      <c r="T34" s="635">
        <f t="shared" si="4"/>
        <v>0</v>
      </c>
      <c r="U34" s="635">
        <f t="shared" si="4"/>
        <v>11</v>
      </c>
      <c r="V34" s="635">
        <f t="shared" si="4"/>
        <v>0</v>
      </c>
      <c r="W34" s="635">
        <f t="shared" si="4"/>
        <v>0</v>
      </c>
      <c r="X34" s="635">
        <f t="shared" si="4"/>
        <v>0</v>
      </c>
      <c r="Y34" s="635">
        <f t="shared" si="4"/>
        <v>0</v>
      </c>
      <c r="Z34" s="635">
        <f t="shared" si="4"/>
        <v>0</v>
      </c>
      <c r="AA34" s="635">
        <f t="shared" si="4"/>
        <v>0</v>
      </c>
      <c r="AB34" s="991">
        <f t="shared" si="4"/>
        <v>0</v>
      </c>
      <c r="AC34" s="644">
        <f t="shared" si="4"/>
        <v>106.5</v>
      </c>
    </row>
    <row r="35" spans="1:31" s="14" customFormat="1" ht="13.5" customHeight="1" x14ac:dyDescent="0.35">
      <c r="A35" s="1398"/>
      <c r="B35" s="1401"/>
      <c r="C35" s="1404"/>
      <c r="D35" s="1407"/>
      <c r="E35" s="911" t="s">
        <v>273</v>
      </c>
      <c r="F35" s="637" t="s">
        <v>243</v>
      </c>
      <c r="G35" s="637" t="s">
        <v>108</v>
      </c>
      <c r="H35" s="637" t="s">
        <v>137</v>
      </c>
      <c r="I35" s="637" t="s">
        <v>122</v>
      </c>
      <c r="J35" s="814" t="s">
        <v>217</v>
      </c>
      <c r="K35" s="714"/>
      <c r="L35" s="714"/>
      <c r="M35" s="714"/>
      <c r="N35" s="714"/>
      <c r="O35" s="714"/>
      <c r="P35" s="714"/>
      <c r="Q35" s="714"/>
      <c r="R35" s="714"/>
      <c r="S35" s="720">
        <v>25</v>
      </c>
      <c r="T35" s="714"/>
      <c r="U35" s="714"/>
      <c r="V35" s="714"/>
      <c r="W35" s="714"/>
      <c r="X35" s="714"/>
      <c r="Y35" s="714"/>
      <c r="Z35" s="714"/>
      <c r="AA35" s="714"/>
      <c r="AB35" s="813"/>
      <c r="AC35" s="996">
        <f>SUM(K35:AA35)</f>
        <v>25</v>
      </c>
    </row>
    <row r="36" spans="1:31" s="14" customFormat="1" ht="13.5" customHeight="1" x14ac:dyDescent="0.35">
      <c r="A36" s="1398"/>
      <c r="B36" s="1401"/>
      <c r="C36" s="1404"/>
      <c r="D36" s="1407"/>
      <c r="E36" s="911" t="s">
        <v>272</v>
      </c>
      <c r="F36" s="637" t="s">
        <v>243</v>
      </c>
      <c r="G36" s="637" t="s">
        <v>108</v>
      </c>
      <c r="H36" s="637" t="s">
        <v>137</v>
      </c>
      <c r="I36" s="637" t="s">
        <v>122</v>
      </c>
      <c r="J36" s="814" t="s">
        <v>217</v>
      </c>
      <c r="K36" s="720"/>
      <c r="L36" s="720"/>
      <c r="M36" s="720"/>
      <c r="N36" s="720"/>
      <c r="O36" s="720"/>
      <c r="P36" s="825"/>
      <c r="Q36" s="720"/>
      <c r="R36" s="720"/>
      <c r="S36" s="720">
        <v>10</v>
      </c>
      <c r="T36" s="720"/>
      <c r="U36" s="720"/>
      <c r="V36" s="714"/>
      <c r="W36" s="714"/>
      <c r="X36" s="714"/>
      <c r="Y36" s="714"/>
      <c r="Z36" s="714"/>
      <c r="AA36" s="714"/>
      <c r="AB36" s="813"/>
      <c r="AC36" s="623">
        <f>SUM(K36:AB36)</f>
        <v>10</v>
      </c>
    </row>
    <row r="37" spans="1:31" s="14" customFormat="1" ht="15.75" customHeight="1" thickBot="1" x14ac:dyDescent="0.4">
      <c r="A37" s="1398"/>
      <c r="B37" s="1401"/>
      <c r="C37" s="1404"/>
      <c r="D37" s="1407"/>
      <c r="E37" s="641" t="s">
        <v>115</v>
      </c>
      <c r="F37" s="642"/>
      <c r="G37" s="642"/>
      <c r="H37" s="642"/>
      <c r="I37" s="642"/>
      <c r="J37" s="643"/>
      <c r="K37" s="644">
        <f>SUM(K35:K36)</f>
        <v>0</v>
      </c>
      <c r="L37" s="644">
        <f t="shared" ref="L37:AC37" si="5">SUM(L35:L36)</f>
        <v>0</v>
      </c>
      <c r="M37" s="644">
        <f t="shared" si="5"/>
        <v>0</v>
      </c>
      <c r="N37" s="644">
        <f t="shared" si="5"/>
        <v>0</v>
      </c>
      <c r="O37" s="644">
        <f t="shared" si="5"/>
        <v>0</v>
      </c>
      <c r="P37" s="644">
        <f t="shared" si="5"/>
        <v>0</v>
      </c>
      <c r="Q37" s="644">
        <f t="shared" si="5"/>
        <v>0</v>
      </c>
      <c r="R37" s="644">
        <f t="shared" si="5"/>
        <v>0</v>
      </c>
      <c r="S37" s="644">
        <f t="shared" si="5"/>
        <v>35</v>
      </c>
      <c r="T37" s="644">
        <f t="shared" si="5"/>
        <v>0</v>
      </c>
      <c r="U37" s="644">
        <f t="shared" si="5"/>
        <v>0</v>
      </c>
      <c r="V37" s="644">
        <f t="shared" si="5"/>
        <v>0</v>
      </c>
      <c r="W37" s="644">
        <f t="shared" si="5"/>
        <v>0</v>
      </c>
      <c r="X37" s="644">
        <f t="shared" si="5"/>
        <v>0</v>
      </c>
      <c r="Y37" s="644">
        <f t="shared" si="5"/>
        <v>0</v>
      </c>
      <c r="Z37" s="644">
        <f t="shared" si="5"/>
        <v>0</v>
      </c>
      <c r="AA37" s="644">
        <f t="shared" si="5"/>
        <v>0</v>
      </c>
      <c r="AB37" s="992">
        <f t="shared" si="5"/>
        <v>0</v>
      </c>
      <c r="AC37" s="644">
        <f t="shared" si="5"/>
        <v>35</v>
      </c>
    </row>
    <row r="38" spans="1:31" s="14" customFormat="1" ht="13.5" customHeight="1" thickBot="1" x14ac:dyDescent="0.4">
      <c r="A38" s="1398"/>
      <c r="B38" s="1401"/>
      <c r="C38" s="1404"/>
      <c r="D38" s="1407"/>
      <c r="E38" s="645" t="s">
        <v>36</v>
      </c>
      <c r="F38" s="646"/>
      <c r="G38" s="646"/>
      <c r="H38" s="646"/>
      <c r="I38" s="646"/>
      <c r="J38" s="647"/>
      <c r="K38" s="648">
        <v>0</v>
      </c>
      <c r="L38" s="648">
        <v>0</v>
      </c>
      <c r="M38" s="648">
        <v>0</v>
      </c>
      <c r="N38" s="648">
        <v>0</v>
      </c>
      <c r="O38" s="648">
        <v>0</v>
      </c>
      <c r="P38" s="648">
        <v>0</v>
      </c>
      <c r="Q38" s="648">
        <v>0</v>
      </c>
      <c r="R38" s="648">
        <v>0</v>
      </c>
      <c r="S38" s="648">
        <v>0</v>
      </c>
      <c r="T38" s="648">
        <v>0</v>
      </c>
      <c r="U38" s="648">
        <v>0</v>
      </c>
      <c r="V38" s="648">
        <v>0</v>
      </c>
      <c r="W38" s="648">
        <v>0</v>
      </c>
      <c r="X38" s="648">
        <v>0</v>
      </c>
      <c r="Y38" s="648">
        <v>0</v>
      </c>
      <c r="Z38" s="648">
        <v>0</v>
      </c>
      <c r="AA38" s="648">
        <v>0</v>
      </c>
      <c r="AB38" s="993">
        <v>0</v>
      </c>
      <c r="AC38" s="648">
        <f>SUM(K38:AB38)</f>
        <v>0</v>
      </c>
    </row>
    <row r="39" spans="1:31" s="14" customFormat="1" ht="13.5" customHeight="1" x14ac:dyDescent="0.35">
      <c r="A39" s="1398"/>
      <c r="B39" s="1401"/>
      <c r="C39" s="1404"/>
      <c r="D39" s="1407"/>
      <c r="E39" s="649" t="s">
        <v>34</v>
      </c>
      <c r="F39" s="650"/>
      <c r="G39" s="650" t="s">
        <v>37</v>
      </c>
      <c r="H39" s="650"/>
      <c r="I39" s="650"/>
      <c r="J39" s="651"/>
      <c r="K39" s="652">
        <v>0</v>
      </c>
      <c r="L39" s="653">
        <v>0</v>
      </c>
      <c r="M39" s="653">
        <v>0</v>
      </c>
      <c r="N39" s="653">
        <v>0</v>
      </c>
      <c r="O39" s="653">
        <v>0</v>
      </c>
      <c r="P39" s="653">
        <v>0</v>
      </c>
      <c r="Q39" s="653">
        <v>0</v>
      </c>
      <c r="R39" s="653">
        <v>0</v>
      </c>
      <c r="S39" s="653">
        <v>0</v>
      </c>
      <c r="T39" s="653">
        <v>0</v>
      </c>
      <c r="U39" s="653">
        <v>0</v>
      </c>
      <c r="V39" s="653">
        <v>0</v>
      </c>
      <c r="W39" s="653">
        <v>0</v>
      </c>
      <c r="X39" s="653">
        <v>0</v>
      </c>
      <c r="Y39" s="653">
        <v>0</v>
      </c>
      <c r="Z39" s="653">
        <v>0</v>
      </c>
      <c r="AA39" s="653">
        <v>0</v>
      </c>
      <c r="AB39" s="994">
        <v>0</v>
      </c>
      <c r="AC39" s="995">
        <v>0</v>
      </c>
    </row>
    <row r="40" spans="1:31" s="14" customFormat="1" ht="13.5" customHeight="1" x14ac:dyDescent="0.35">
      <c r="A40" s="1398"/>
      <c r="B40" s="1401"/>
      <c r="C40" s="1404"/>
      <c r="D40" s="1407"/>
      <c r="E40" s="656" t="s">
        <v>38</v>
      </c>
      <c r="F40" s="640"/>
      <c r="G40" s="640"/>
      <c r="H40" s="640"/>
      <c r="I40" s="640"/>
      <c r="J40" s="657"/>
      <c r="K40" s="658">
        <v>0</v>
      </c>
      <c r="L40" s="659">
        <v>0</v>
      </c>
      <c r="M40" s="659">
        <v>0</v>
      </c>
      <c r="N40" s="659">
        <v>0</v>
      </c>
      <c r="O40" s="659">
        <v>0</v>
      </c>
      <c r="P40" s="659">
        <v>0</v>
      </c>
      <c r="Q40" s="659">
        <v>0</v>
      </c>
      <c r="R40" s="659">
        <v>0</v>
      </c>
      <c r="S40" s="659">
        <v>0</v>
      </c>
      <c r="T40" s="659">
        <v>0</v>
      </c>
      <c r="U40" s="659">
        <v>0</v>
      </c>
      <c r="V40" s="659">
        <v>0</v>
      </c>
      <c r="W40" s="659">
        <v>0</v>
      </c>
      <c r="X40" s="659">
        <v>0</v>
      </c>
      <c r="Y40" s="659">
        <v>0</v>
      </c>
      <c r="Z40" s="659">
        <v>0</v>
      </c>
      <c r="AA40" s="659">
        <v>0</v>
      </c>
      <c r="AB40" s="660">
        <v>0</v>
      </c>
      <c r="AC40" s="661">
        <v>0</v>
      </c>
    </row>
    <row r="41" spans="1:31" s="14" customFormat="1" ht="13.5" customHeight="1" x14ac:dyDescent="0.35">
      <c r="A41" s="1398"/>
      <c r="B41" s="1401"/>
      <c r="C41" s="1404"/>
      <c r="D41" s="1407"/>
      <c r="E41" s="656" t="s">
        <v>42</v>
      </c>
      <c r="F41" s="640"/>
      <c r="G41" s="640"/>
      <c r="H41" s="640"/>
      <c r="I41" s="640"/>
      <c r="J41" s="657"/>
      <c r="K41" s="658">
        <v>0</v>
      </c>
      <c r="L41" s="659">
        <v>0</v>
      </c>
      <c r="M41" s="659">
        <v>0</v>
      </c>
      <c r="N41" s="659">
        <v>0</v>
      </c>
      <c r="O41" s="659">
        <v>0</v>
      </c>
      <c r="P41" s="659">
        <v>0</v>
      </c>
      <c r="Q41" s="659">
        <v>0</v>
      </c>
      <c r="R41" s="659">
        <v>0</v>
      </c>
      <c r="S41" s="659">
        <v>0</v>
      </c>
      <c r="T41" s="659">
        <v>0</v>
      </c>
      <c r="U41" s="659">
        <v>0</v>
      </c>
      <c r="V41" s="659">
        <v>0</v>
      </c>
      <c r="W41" s="659">
        <v>0</v>
      </c>
      <c r="X41" s="659">
        <v>0</v>
      </c>
      <c r="Y41" s="659">
        <v>0</v>
      </c>
      <c r="Z41" s="659">
        <v>0</v>
      </c>
      <c r="AA41" s="659">
        <v>0</v>
      </c>
      <c r="AB41" s="660">
        <v>0</v>
      </c>
      <c r="AC41" s="661">
        <v>0</v>
      </c>
    </row>
    <row r="42" spans="1:31" s="14" customFormat="1" ht="13.5" customHeight="1" thickBot="1" x14ac:dyDescent="0.4">
      <c r="A42" s="1398"/>
      <c r="B42" s="1401"/>
      <c r="C42" s="1404"/>
      <c r="D42" s="1407"/>
      <c r="E42" s="662" t="s">
        <v>39</v>
      </c>
      <c r="F42" s="663"/>
      <c r="G42" s="663"/>
      <c r="H42" s="663"/>
      <c r="I42" s="663"/>
      <c r="J42" s="664"/>
      <c r="K42" s="665">
        <v>0</v>
      </c>
      <c r="L42" s="666">
        <v>0</v>
      </c>
      <c r="M42" s="666">
        <v>0</v>
      </c>
      <c r="N42" s="666">
        <v>0</v>
      </c>
      <c r="O42" s="666">
        <v>0</v>
      </c>
      <c r="P42" s="666">
        <v>0</v>
      </c>
      <c r="Q42" s="666">
        <v>0</v>
      </c>
      <c r="R42" s="666">
        <v>0</v>
      </c>
      <c r="S42" s="666">
        <v>0</v>
      </c>
      <c r="T42" s="666">
        <v>0</v>
      </c>
      <c r="U42" s="666">
        <v>0</v>
      </c>
      <c r="V42" s="666">
        <v>0</v>
      </c>
      <c r="W42" s="666">
        <v>0</v>
      </c>
      <c r="X42" s="666">
        <v>0</v>
      </c>
      <c r="Y42" s="666">
        <v>0</v>
      </c>
      <c r="Z42" s="666">
        <v>0</v>
      </c>
      <c r="AA42" s="666">
        <v>0</v>
      </c>
      <c r="AB42" s="667">
        <v>0</v>
      </c>
      <c r="AC42" s="661">
        <v>0</v>
      </c>
    </row>
    <row r="43" spans="1:31" s="14" customFormat="1" ht="13.5" customHeight="1" thickBot="1" x14ac:dyDescent="0.4">
      <c r="A43" s="1398"/>
      <c r="B43" s="1401"/>
      <c r="C43" s="1404"/>
      <c r="D43" s="1407"/>
      <c r="E43" s="668" t="s">
        <v>43</v>
      </c>
      <c r="F43" s="669"/>
      <c r="G43" s="669"/>
      <c r="H43" s="669"/>
      <c r="I43" s="669"/>
      <c r="J43" s="670"/>
      <c r="K43" s="671">
        <f t="shared" ref="K43:AC43" si="6">K34+K37</f>
        <v>54</v>
      </c>
      <c r="L43" s="671">
        <f t="shared" si="6"/>
        <v>32</v>
      </c>
      <c r="M43" s="671">
        <f t="shared" si="6"/>
        <v>0</v>
      </c>
      <c r="N43" s="671">
        <f t="shared" si="6"/>
        <v>4</v>
      </c>
      <c r="O43" s="671">
        <f t="shared" si="6"/>
        <v>5.5</v>
      </c>
      <c r="P43" s="671">
        <f t="shared" si="6"/>
        <v>0</v>
      </c>
      <c r="Q43" s="671">
        <f t="shared" si="6"/>
        <v>0</v>
      </c>
      <c r="R43" s="671">
        <f t="shared" si="6"/>
        <v>0</v>
      </c>
      <c r="S43" s="671">
        <f t="shared" si="6"/>
        <v>35</v>
      </c>
      <c r="T43" s="671">
        <f t="shared" si="6"/>
        <v>0</v>
      </c>
      <c r="U43" s="671">
        <f t="shared" si="6"/>
        <v>11</v>
      </c>
      <c r="V43" s="671">
        <f t="shared" si="6"/>
        <v>0</v>
      </c>
      <c r="W43" s="671">
        <f t="shared" si="6"/>
        <v>0</v>
      </c>
      <c r="X43" s="671">
        <f t="shared" si="6"/>
        <v>0</v>
      </c>
      <c r="Y43" s="671">
        <f t="shared" si="6"/>
        <v>0</v>
      </c>
      <c r="Z43" s="671">
        <f t="shared" si="6"/>
        <v>0</v>
      </c>
      <c r="AA43" s="671">
        <f t="shared" si="6"/>
        <v>0</v>
      </c>
      <c r="AB43" s="671">
        <f t="shared" si="6"/>
        <v>0</v>
      </c>
      <c r="AC43" s="671">
        <f t="shared" si="6"/>
        <v>141.5</v>
      </c>
      <c r="AD43" s="156"/>
    </row>
    <row r="44" spans="1:31" s="14" customFormat="1" ht="13.5" customHeight="1" thickBot="1" x14ac:dyDescent="0.4">
      <c r="A44" s="1398"/>
      <c r="B44" s="1401"/>
      <c r="C44" s="1404"/>
      <c r="D44" s="1407"/>
      <c r="E44" s="672"/>
      <c r="F44" s="673"/>
      <c r="G44" s="673"/>
      <c r="H44" s="673"/>
      <c r="I44" s="673"/>
      <c r="J44" s="674"/>
      <c r="K44" s="675"/>
      <c r="L44" s="676"/>
      <c r="M44" s="676"/>
      <c r="N44" s="676"/>
      <c r="O44" s="676"/>
      <c r="P44" s="676"/>
      <c r="Q44" s="676"/>
      <c r="R44" s="676"/>
      <c r="S44" s="676"/>
      <c r="T44" s="676"/>
      <c r="U44" s="676"/>
      <c r="V44" s="676"/>
      <c r="W44" s="676"/>
      <c r="X44" s="676"/>
      <c r="Y44" s="676"/>
      <c r="Z44" s="676"/>
      <c r="AA44" s="676"/>
      <c r="AB44" s="676"/>
      <c r="AC44" s="677"/>
    </row>
    <row r="45" spans="1:31" s="14" customFormat="1" ht="19.5" customHeight="1" thickBot="1" x14ac:dyDescent="0.4">
      <c r="A45" s="1399"/>
      <c r="B45" s="1402"/>
      <c r="C45" s="1405"/>
      <c r="D45" s="1408"/>
      <c r="E45" s="678" t="s">
        <v>44</v>
      </c>
      <c r="F45" s="679"/>
      <c r="G45" s="679"/>
      <c r="H45" s="679"/>
      <c r="I45" s="680"/>
      <c r="J45" s="681"/>
      <c r="K45" s="682">
        <f t="shared" ref="K45:AC45" si="7">K17+K43</f>
        <v>54</v>
      </c>
      <c r="L45" s="682">
        <f t="shared" si="7"/>
        <v>32</v>
      </c>
      <c r="M45" s="682">
        <f t="shared" si="7"/>
        <v>0</v>
      </c>
      <c r="N45" s="682">
        <f t="shared" si="7"/>
        <v>4</v>
      </c>
      <c r="O45" s="682">
        <f t="shared" si="7"/>
        <v>5.5</v>
      </c>
      <c r="P45" s="682">
        <f t="shared" si="7"/>
        <v>0</v>
      </c>
      <c r="Q45" s="682">
        <f t="shared" si="7"/>
        <v>0</v>
      </c>
      <c r="R45" s="682">
        <f t="shared" si="7"/>
        <v>0</v>
      </c>
      <c r="S45" s="682">
        <f t="shared" si="7"/>
        <v>35</v>
      </c>
      <c r="T45" s="682">
        <f t="shared" si="7"/>
        <v>0</v>
      </c>
      <c r="U45" s="682">
        <f t="shared" si="7"/>
        <v>11</v>
      </c>
      <c r="V45" s="682">
        <f t="shared" si="7"/>
        <v>0</v>
      </c>
      <c r="W45" s="682">
        <f t="shared" si="7"/>
        <v>0</v>
      </c>
      <c r="X45" s="682">
        <f t="shared" si="7"/>
        <v>0</v>
      </c>
      <c r="Y45" s="682">
        <f t="shared" si="7"/>
        <v>0</v>
      </c>
      <c r="Z45" s="682">
        <f t="shared" si="7"/>
        <v>0</v>
      </c>
      <c r="AA45" s="682">
        <f t="shared" si="7"/>
        <v>0</v>
      </c>
      <c r="AB45" s="682">
        <f t="shared" si="7"/>
        <v>0</v>
      </c>
      <c r="AC45" s="682">
        <f t="shared" si="7"/>
        <v>141.5</v>
      </c>
      <c r="AD45" s="476"/>
      <c r="AE45" s="156"/>
    </row>
    <row r="46" spans="1:31" s="61" customFormat="1" ht="13.9" x14ac:dyDescent="0.4">
      <c r="A46" s="1240" t="s">
        <v>349</v>
      </c>
      <c r="B46" s="1240"/>
      <c r="C46" s="1240"/>
      <c r="D46" s="1240"/>
      <c r="E46" s="1240"/>
      <c r="F46" s="1240"/>
      <c r="G46" s="1240"/>
      <c r="H46" s="1240"/>
      <c r="I46" s="1240"/>
      <c r="J46" s="1240"/>
      <c r="K46" s="1240"/>
      <c r="L46" s="1240"/>
      <c r="M46" s="1240"/>
      <c r="N46" s="1240"/>
      <c r="O46" s="1240"/>
      <c r="P46" s="1240"/>
      <c r="Q46" s="1240"/>
      <c r="R46" s="1240"/>
      <c r="S46" s="1240"/>
      <c r="T46" s="1240"/>
      <c r="U46" s="1240"/>
      <c r="V46" s="1240"/>
      <c r="W46" s="1240"/>
      <c r="X46" s="1240"/>
      <c r="Y46" s="1240"/>
      <c r="Z46" s="1240"/>
      <c r="AA46" s="1240"/>
      <c r="AB46" s="1240"/>
      <c r="AC46" s="1240"/>
    </row>
    <row r="47" spans="1:31" s="61" customFormat="1" ht="13.9" x14ac:dyDescent="0.4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184" t="s">
        <v>353</v>
      </c>
      <c r="O47" s="1184"/>
      <c r="P47" s="1184"/>
      <c r="Q47" s="1184"/>
      <c r="R47" s="1184"/>
      <c r="S47" s="1184"/>
      <c r="T47" s="1184"/>
      <c r="U47" s="1184"/>
      <c r="V47" s="1184"/>
      <c r="W47" s="1184"/>
      <c r="X47" s="1184"/>
      <c r="Y47" s="1184"/>
      <c r="Z47" s="1184"/>
      <c r="AA47" s="1184"/>
      <c r="AB47" s="1184"/>
      <c r="AC47" s="1184"/>
    </row>
    <row r="48" spans="1:31" s="61" customFormat="1" ht="13.9" x14ac:dyDescent="0.4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2"/>
      <c r="S48" s="2"/>
      <c r="T48" s="1220" t="s">
        <v>341</v>
      </c>
      <c r="U48" s="1220"/>
      <c r="V48" s="1220"/>
      <c r="W48" s="1220"/>
      <c r="X48" s="1220"/>
      <c r="Y48" s="1220"/>
      <c r="Z48" s="1220"/>
      <c r="AA48" s="2"/>
      <c r="AB48" s="2"/>
      <c r="AC48" s="101"/>
    </row>
    <row r="49" spans="1:29" s="61" customFormat="1" ht="13.9" x14ac:dyDescent="0.4">
      <c r="A49" s="101"/>
      <c r="B49" s="101"/>
      <c r="C49" s="101"/>
      <c r="D49" s="101"/>
      <c r="E49" s="101"/>
      <c r="F49" s="101"/>
      <c r="G49" s="101"/>
      <c r="H49" s="101"/>
      <c r="I49" s="363"/>
      <c r="J49" s="101"/>
      <c r="K49" s="101"/>
      <c r="L49" s="101"/>
      <c r="M49" s="101"/>
      <c r="N49" s="101"/>
      <c r="O49" s="101"/>
      <c r="P49" s="101"/>
      <c r="Q49" s="95" t="s">
        <v>60</v>
      </c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</row>
    <row r="50" spans="1:29" s="61" customFormat="1" ht="13.9" x14ac:dyDescent="0.4">
      <c r="R50" s="208"/>
      <c r="S50" s="211"/>
      <c r="T50" s="211"/>
      <c r="U50" s="61" t="s">
        <v>341</v>
      </c>
      <c r="AA50" s="3"/>
      <c r="AB50" s="208"/>
    </row>
    <row r="51" spans="1:29" x14ac:dyDescent="0.35">
      <c r="K51" s="151">
        <f t="shared" ref="K51:AC51" si="8">K9+K34</f>
        <v>54</v>
      </c>
      <c r="L51" s="151">
        <f t="shared" si="8"/>
        <v>32</v>
      </c>
      <c r="M51" s="151">
        <f t="shared" si="8"/>
        <v>0</v>
      </c>
      <c r="N51" s="151">
        <f t="shared" si="8"/>
        <v>4</v>
      </c>
      <c r="O51" s="151">
        <f t="shared" si="8"/>
        <v>5.5</v>
      </c>
      <c r="P51" s="151">
        <f t="shared" si="8"/>
        <v>0</v>
      </c>
      <c r="Q51" s="151">
        <f t="shared" si="8"/>
        <v>0</v>
      </c>
      <c r="R51" s="151">
        <f t="shared" si="8"/>
        <v>0</v>
      </c>
      <c r="S51" s="151">
        <f t="shared" si="8"/>
        <v>0</v>
      </c>
      <c r="T51" s="151">
        <f t="shared" si="8"/>
        <v>0</v>
      </c>
      <c r="U51" s="151">
        <f t="shared" si="8"/>
        <v>11</v>
      </c>
      <c r="V51" s="151">
        <f t="shared" si="8"/>
        <v>0</v>
      </c>
      <c r="W51" s="151">
        <f t="shared" si="8"/>
        <v>0</v>
      </c>
      <c r="X51" s="151">
        <f t="shared" si="8"/>
        <v>0</v>
      </c>
      <c r="Y51" s="151">
        <f t="shared" si="8"/>
        <v>0</v>
      </c>
      <c r="Z51" s="151">
        <f t="shared" si="8"/>
        <v>0</v>
      </c>
      <c r="AA51" s="151">
        <f t="shared" si="8"/>
        <v>0</v>
      </c>
      <c r="AB51" s="151">
        <f t="shared" si="8"/>
        <v>0</v>
      </c>
      <c r="AC51" s="151">
        <f t="shared" si="8"/>
        <v>106.5</v>
      </c>
    </row>
    <row r="52" spans="1:29" x14ac:dyDescent="0.35">
      <c r="K52" s="151">
        <f t="shared" ref="K52:AC52" si="9">K11+K37</f>
        <v>0</v>
      </c>
      <c r="L52" s="151">
        <f t="shared" si="9"/>
        <v>0</v>
      </c>
      <c r="M52" s="151">
        <f t="shared" si="9"/>
        <v>0</v>
      </c>
      <c r="N52" s="151">
        <f t="shared" si="9"/>
        <v>0</v>
      </c>
      <c r="O52" s="151">
        <f t="shared" si="9"/>
        <v>0</v>
      </c>
      <c r="P52" s="151">
        <f t="shared" si="9"/>
        <v>0</v>
      </c>
      <c r="Q52" s="151">
        <f t="shared" si="9"/>
        <v>0</v>
      </c>
      <c r="R52" s="151">
        <f t="shared" si="9"/>
        <v>0</v>
      </c>
      <c r="S52" s="151">
        <f t="shared" si="9"/>
        <v>35</v>
      </c>
      <c r="T52" s="151">
        <f t="shared" si="9"/>
        <v>0</v>
      </c>
      <c r="U52" s="151">
        <f t="shared" si="9"/>
        <v>0</v>
      </c>
      <c r="V52" s="151">
        <f t="shared" si="9"/>
        <v>0</v>
      </c>
      <c r="W52" s="151">
        <f t="shared" si="9"/>
        <v>0</v>
      </c>
      <c r="X52" s="151">
        <f t="shared" si="9"/>
        <v>0</v>
      </c>
      <c r="Y52" s="151">
        <f t="shared" si="9"/>
        <v>0</v>
      </c>
      <c r="Z52" s="151">
        <f t="shared" si="9"/>
        <v>0</v>
      </c>
      <c r="AA52" s="151">
        <f t="shared" si="9"/>
        <v>0</v>
      </c>
      <c r="AB52" s="151">
        <f t="shared" si="9"/>
        <v>0</v>
      </c>
      <c r="AC52" s="151">
        <f t="shared" si="9"/>
        <v>35</v>
      </c>
    </row>
    <row r="53" spans="1:29" x14ac:dyDescent="0.35"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</row>
  </sheetData>
  <mergeCells count="44">
    <mergeCell ref="F25:F26"/>
    <mergeCell ref="A46:AC46"/>
    <mergeCell ref="N47:AC47"/>
    <mergeCell ref="T48:Z48"/>
    <mergeCell ref="I25:I26"/>
    <mergeCell ref="J25:J26"/>
    <mergeCell ref="K25:AB25"/>
    <mergeCell ref="AC25:AC26"/>
    <mergeCell ref="A27:AC27"/>
    <mergeCell ref="A28:A45"/>
    <mergeCell ref="B28:B45"/>
    <mergeCell ref="C28:C45"/>
    <mergeCell ref="D28:D45"/>
    <mergeCell ref="A7:AC7"/>
    <mergeCell ref="G25:G26"/>
    <mergeCell ref="H25:H26"/>
    <mergeCell ref="A8:A17"/>
    <mergeCell ref="B8:B17"/>
    <mergeCell ref="C8:C17"/>
    <mergeCell ref="D8:D17"/>
    <mergeCell ref="A18:AC18"/>
    <mergeCell ref="L19:AC19"/>
    <mergeCell ref="T20:Z20"/>
    <mergeCell ref="T23:AA23"/>
    <mergeCell ref="A25:A26"/>
    <mergeCell ref="B25:B26"/>
    <mergeCell ref="C25:C26"/>
    <mergeCell ref="D25:D26"/>
    <mergeCell ref="E25:E26"/>
    <mergeCell ref="A1:AC1"/>
    <mergeCell ref="A2:AC2"/>
    <mergeCell ref="G3:N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  <mergeCell ref="AC5:AC6"/>
  </mergeCells>
  <pageMargins left="0.19685039370078741" right="0.19685039370078741" top="0.78740157480314965" bottom="0.39370078740157483" header="0.31496062992125984" footer="0.31496062992125984"/>
  <pageSetup paperSize="9" scale="80" orientation="landscape" r:id="rId1"/>
  <headerFooter alignWithMargins="0"/>
  <rowBreaks count="1" manualBreakCount="1">
    <brk id="24" max="28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46">
    <tabColor theme="5" tint="0.79998168889431442"/>
  </sheetPr>
  <dimension ref="A1:AF77"/>
  <sheetViews>
    <sheetView view="pageBreakPreview" topLeftCell="A56" zoomScale="120" zoomScaleNormal="100" zoomScaleSheetLayoutView="120" workbookViewId="0">
      <selection activeCell="H79" sqref="H79:H80"/>
    </sheetView>
  </sheetViews>
  <sheetFormatPr defaultColWidth="9.1328125" defaultRowHeight="12.75" x14ac:dyDescent="0.35"/>
  <cols>
    <col min="1" max="1" width="4.1328125" style="1" customWidth="1"/>
    <col min="2" max="2" width="15.1328125" style="1" customWidth="1"/>
    <col min="3" max="3" width="9.1328125" style="1" customWidth="1"/>
    <col min="4" max="4" width="4.86328125" style="1" customWidth="1"/>
    <col min="5" max="5" width="37" style="1" customWidth="1"/>
    <col min="6" max="6" width="4.265625" style="1" bestFit="1" customWidth="1"/>
    <col min="7" max="7" width="5.59765625" style="1" customWidth="1"/>
    <col min="8" max="8" width="7.3984375" style="1" customWidth="1"/>
    <col min="9" max="9" width="3.3984375" style="1" customWidth="1"/>
    <col min="10" max="10" width="4.265625" style="1" bestFit="1" customWidth="1"/>
    <col min="11" max="11" width="5.59765625" style="1" bestFit="1" customWidth="1"/>
    <col min="12" max="12" width="6.265625" style="1" customWidth="1"/>
    <col min="13" max="13" width="3.59765625" style="1" bestFit="1" customWidth="1"/>
    <col min="14" max="14" width="4.3984375" style="1" customWidth="1"/>
    <col min="15" max="15" width="5.3984375" style="1" customWidth="1"/>
    <col min="16" max="16" width="4" style="1" customWidth="1"/>
    <col min="17" max="17" width="4.59765625" style="1" bestFit="1" customWidth="1"/>
    <col min="18" max="18" width="4.3984375" style="1" customWidth="1"/>
    <col min="19" max="19" width="5.73046875" style="1" customWidth="1"/>
    <col min="20" max="20" width="3" style="1" customWidth="1"/>
    <col min="21" max="21" width="5" style="1" customWidth="1"/>
    <col min="22" max="22" width="3.26562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3.3984375" style="1" customWidth="1"/>
    <col min="28" max="28" width="5.3984375" style="1" customWidth="1"/>
    <col min="29" max="29" width="6.265625" style="1" customWidth="1"/>
    <col min="30" max="30" width="6.1328125" style="1" customWidth="1"/>
    <col min="31" max="31" width="4.3984375" style="1" customWidth="1"/>
    <col min="32" max="33" width="5.1328125" style="211" customWidth="1"/>
    <col min="34" max="16384" width="9.1328125" style="211"/>
  </cols>
  <sheetData>
    <row r="1" spans="1:32" s="5" customFormat="1" ht="21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2" s="5" customFormat="1" ht="21" customHeight="1" x14ac:dyDescent="0.35">
      <c r="A2" s="1186" t="s">
        <v>79</v>
      </c>
      <c r="B2" s="1186"/>
      <c r="C2" s="1186"/>
      <c r="D2" s="1186"/>
      <c r="E2" s="1186"/>
      <c r="F2" s="1186"/>
      <c r="G2" s="1186"/>
      <c r="H2" s="1186"/>
      <c r="I2" s="1186"/>
      <c r="J2" s="1186"/>
      <c r="K2" s="1186"/>
      <c r="L2" s="1186"/>
      <c r="M2" s="1186"/>
      <c r="N2" s="1186"/>
      <c r="O2" s="1186"/>
      <c r="P2" s="1186"/>
      <c r="Q2" s="1186"/>
      <c r="R2" s="1186"/>
      <c r="S2" s="1186"/>
      <c r="T2" s="1186"/>
      <c r="U2" s="1186"/>
      <c r="V2" s="1186"/>
      <c r="W2" s="1186"/>
      <c r="X2" s="1186"/>
      <c r="Y2" s="1186"/>
      <c r="Z2" s="1186"/>
      <c r="AA2" s="1186"/>
      <c r="AB2" s="1186"/>
      <c r="AC2" s="1186"/>
    </row>
    <row r="3" spans="1:32" s="5" customFormat="1" ht="21" customHeight="1" x14ac:dyDescent="0.35">
      <c r="A3" s="77"/>
      <c r="B3" s="77"/>
      <c r="C3" s="77"/>
      <c r="D3" s="77"/>
      <c r="E3" s="77"/>
      <c r="F3" s="77"/>
      <c r="G3" s="1186" t="s">
        <v>296</v>
      </c>
      <c r="H3" s="1186"/>
      <c r="I3" s="1186"/>
      <c r="J3" s="1186"/>
      <c r="K3" s="1186"/>
      <c r="L3" s="1186"/>
      <c r="M3" s="1186"/>
      <c r="N3" s="1186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32" ht="8.25" customHeight="1" thickBot="1" x14ac:dyDescent="0.5">
      <c r="A4" s="208"/>
      <c r="B4" s="208"/>
      <c r="C4" s="208"/>
      <c r="D4" s="208"/>
      <c r="E4" s="209"/>
      <c r="F4" s="210"/>
      <c r="G4" s="210"/>
      <c r="H4" s="210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9"/>
      <c r="AE4" s="9"/>
      <c r="AF4" s="9"/>
    </row>
    <row r="5" spans="1:32" ht="14.25" customHeight="1" x14ac:dyDescent="0.45">
      <c r="A5" s="1188" t="s">
        <v>9</v>
      </c>
      <c r="B5" s="1190" t="s">
        <v>10</v>
      </c>
      <c r="C5" s="1190" t="s">
        <v>11</v>
      </c>
      <c r="D5" s="1192" t="s">
        <v>12</v>
      </c>
      <c r="E5" s="1194" t="s">
        <v>8</v>
      </c>
      <c r="F5" s="1196" t="s">
        <v>0</v>
      </c>
      <c r="G5" s="1198" t="s">
        <v>3</v>
      </c>
      <c r="H5" s="1200" t="s">
        <v>13</v>
      </c>
      <c r="I5" s="1196" t="s">
        <v>1</v>
      </c>
      <c r="J5" s="1202" t="s">
        <v>14</v>
      </c>
      <c r="K5" s="1204" t="s">
        <v>15</v>
      </c>
      <c r="L5" s="1205"/>
      <c r="M5" s="1205"/>
      <c r="N5" s="1205"/>
      <c r="O5" s="1205"/>
      <c r="P5" s="1205"/>
      <c r="Q5" s="1205"/>
      <c r="R5" s="1205"/>
      <c r="S5" s="1205"/>
      <c r="T5" s="1205"/>
      <c r="U5" s="1205"/>
      <c r="V5" s="1205"/>
      <c r="W5" s="1205"/>
      <c r="X5" s="1205"/>
      <c r="Y5" s="1205"/>
      <c r="Z5" s="1205"/>
      <c r="AA5" s="1205"/>
      <c r="AB5" s="1205"/>
      <c r="AC5" s="1218" t="s">
        <v>16</v>
      </c>
      <c r="AD5" s="9"/>
      <c r="AE5" s="9"/>
      <c r="AF5" s="9"/>
    </row>
    <row r="6" spans="1:32" s="12" customFormat="1" ht="116.25" customHeight="1" thickBot="1" x14ac:dyDescent="0.35">
      <c r="A6" s="1189"/>
      <c r="B6" s="1191"/>
      <c r="C6" s="1191"/>
      <c r="D6" s="1193"/>
      <c r="E6" s="1195"/>
      <c r="F6" s="1197"/>
      <c r="G6" s="1199"/>
      <c r="H6" s="1201"/>
      <c r="I6" s="1197"/>
      <c r="J6" s="1203"/>
      <c r="K6" s="161" t="s">
        <v>17</v>
      </c>
      <c r="L6" s="160" t="s">
        <v>18</v>
      </c>
      <c r="M6" s="160" t="s">
        <v>19</v>
      </c>
      <c r="N6" s="160" t="s">
        <v>20</v>
      </c>
      <c r="O6" s="160" t="s">
        <v>21</v>
      </c>
      <c r="P6" s="160" t="s">
        <v>22</v>
      </c>
      <c r="Q6" s="160" t="s">
        <v>110</v>
      </c>
      <c r="R6" s="160" t="s">
        <v>63</v>
      </c>
      <c r="S6" s="160" t="s">
        <v>23</v>
      </c>
      <c r="T6" s="160" t="s">
        <v>24</v>
      </c>
      <c r="U6" s="160" t="s">
        <v>25</v>
      </c>
      <c r="V6" s="160" t="s">
        <v>26</v>
      </c>
      <c r="W6" s="160" t="s">
        <v>27</v>
      </c>
      <c r="X6" s="160" t="s">
        <v>28</v>
      </c>
      <c r="Y6" s="160" t="s">
        <v>29</v>
      </c>
      <c r="Z6" s="160" t="s">
        <v>30</v>
      </c>
      <c r="AA6" s="160" t="s">
        <v>31</v>
      </c>
      <c r="AB6" s="160" t="s">
        <v>32</v>
      </c>
      <c r="AC6" s="1219"/>
    </row>
    <row r="7" spans="1:32" s="14" customFormat="1" ht="13.5" customHeight="1" x14ac:dyDescent="0.35">
      <c r="A7" s="1222" t="s">
        <v>33</v>
      </c>
      <c r="B7" s="1223"/>
      <c r="C7" s="1223"/>
      <c r="D7" s="1223"/>
      <c r="E7" s="1223"/>
      <c r="F7" s="1223"/>
      <c r="G7" s="1223"/>
      <c r="H7" s="1223"/>
      <c r="I7" s="1223"/>
      <c r="J7" s="1223"/>
      <c r="K7" s="1223"/>
      <c r="L7" s="1223"/>
      <c r="M7" s="1223"/>
      <c r="N7" s="1223"/>
      <c r="O7" s="1223"/>
      <c r="P7" s="1223"/>
      <c r="Q7" s="1223"/>
      <c r="R7" s="1223"/>
      <c r="S7" s="1223"/>
      <c r="T7" s="1223"/>
      <c r="U7" s="1223"/>
      <c r="V7" s="1223"/>
      <c r="W7" s="1223"/>
      <c r="X7" s="1223"/>
      <c r="Y7" s="1223"/>
      <c r="Z7" s="1223"/>
      <c r="AA7" s="1223"/>
      <c r="AB7" s="1223"/>
      <c r="AC7" s="1224"/>
    </row>
    <row r="8" spans="1:32" s="14" customFormat="1" ht="18.75" customHeight="1" x14ac:dyDescent="0.4">
      <c r="A8" s="1253">
        <v>4</v>
      </c>
      <c r="B8" s="1255" t="s">
        <v>68</v>
      </c>
      <c r="C8" s="1260" t="s">
        <v>69</v>
      </c>
      <c r="D8" s="1391">
        <v>1</v>
      </c>
      <c r="E8" s="870" t="s">
        <v>189</v>
      </c>
      <c r="F8" s="444" t="s">
        <v>94</v>
      </c>
      <c r="G8" s="444" t="s">
        <v>96</v>
      </c>
      <c r="H8" s="445" t="s">
        <v>138</v>
      </c>
      <c r="I8" s="445" t="s">
        <v>122</v>
      </c>
      <c r="J8" s="571">
        <v>27</v>
      </c>
      <c r="K8" s="572">
        <v>20</v>
      </c>
      <c r="L8" s="452">
        <v>18</v>
      </c>
      <c r="M8" s="452"/>
      <c r="N8" s="452"/>
      <c r="O8" s="452"/>
      <c r="P8" s="452"/>
      <c r="Q8" s="452"/>
      <c r="R8" s="831"/>
      <c r="S8" s="831"/>
      <c r="T8" s="831"/>
      <c r="U8" s="831">
        <v>2</v>
      </c>
      <c r="V8" s="831"/>
      <c r="W8" s="573"/>
      <c r="X8" s="573"/>
      <c r="Y8" s="573"/>
      <c r="Z8" s="574"/>
      <c r="AA8" s="574"/>
      <c r="AB8" s="575"/>
      <c r="AC8" s="446">
        <f t="shared" ref="AC8:AC18" si="0">SUM(K8:AB8)</f>
        <v>40</v>
      </c>
    </row>
    <row r="9" spans="1:32" s="14" customFormat="1" ht="18.75" customHeight="1" x14ac:dyDescent="0.4">
      <c r="A9" s="1375"/>
      <c r="B9" s="1256"/>
      <c r="C9" s="1376"/>
      <c r="D9" s="1392"/>
      <c r="E9" s="817" t="s">
        <v>190</v>
      </c>
      <c r="F9" s="74" t="s">
        <v>94</v>
      </c>
      <c r="G9" s="74" t="s">
        <v>96</v>
      </c>
      <c r="H9" s="96" t="s">
        <v>138</v>
      </c>
      <c r="I9" s="74" t="s">
        <v>122</v>
      </c>
      <c r="J9" s="259">
        <v>27</v>
      </c>
      <c r="K9" s="323">
        <v>20</v>
      </c>
      <c r="L9" s="323">
        <v>18</v>
      </c>
      <c r="M9" s="323"/>
      <c r="N9" s="323"/>
      <c r="O9" s="323"/>
      <c r="P9" s="323"/>
      <c r="Q9" s="323"/>
      <c r="R9" s="323"/>
      <c r="S9" s="323"/>
      <c r="T9" s="323"/>
      <c r="U9" s="323">
        <v>2</v>
      </c>
      <c r="V9" s="831"/>
      <c r="W9" s="573"/>
      <c r="X9" s="573"/>
      <c r="Y9" s="573"/>
      <c r="Z9" s="574"/>
      <c r="AA9" s="574"/>
      <c r="AB9" s="575"/>
      <c r="AC9" s="446">
        <f t="shared" si="0"/>
        <v>40</v>
      </c>
    </row>
    <row r="10" spans="1:32" s="14" customFormat="1" ht="30" customHeight="1" x14ac:dyDescent="0.4">
      <c r="A10" s="1375"/>
      <c r="B10" s="1256"/>
      <c r="C10" s="1376"/>
      <c r="D10" s="1392"/>
      <c r="E10" s="871" t="s">
        <v>120</v>
      </c>
      <c r="F10" s="444" t="s">
        <v>94</v>
      </c>
      <c r="G10" s="444" t="s">
        <v>232</v>
      </c>
      <c r="H10" s="445" t="s">
        <v>233</v>
      </c>
      <c r="I10" s="445" t="s">
        <v>90</v>
      </c>
      <c r="J10" s="571">
        <v>6</v>
      </c>
      <c r="K10" s="572">
        <v>8</v>
      </c>
      <c r="L10" s="452">
        <v>8</v>
      </c>
      <c r="M10" s="452"/>
      <c r="N10" s="452">
        <v>2</v>
      </c>
      <c r="O10" s="829">
        <v>0.5</v>
      </c>
      <c r="P10" s="452"/>
      <c r="Q10" s="452"/>
      <c r="R10" s="831"/>
      <c r="S10" s="831"/>
      <c r="T10" s="831"/>
      <c r="U10" s="831">
        <v>1</v>
      </c>
      <c r="V10" s="831"/>
      <c r="W10" s="573"/>
      <c r="X10" s="573"/>
      <c r="Y10" s="573"/>
      <c r="Z10" s="574"/>
      <c r="AA10" s="574"/>
      <c r="AB10" s="575"/>
      <c r="AC10" s="830">
        <f t="shared" si="0"/>
        <v>19.5</v>
      </c>
    </row>
    <row r="11" spans="1:32" s="14" customFormat="1" ht="28.5" customHeight="1" x14ac:dyDescent="0.4">
      <c r="A11" s="1375"/>
      <c r="B11" s="1256"/>
      <c r="C11" s="1376"/>
      <c r="D11" s="1392"/>
      <c r="E11" s="871" t="s">
        <v>120</v>
      </c>
      <c r="F11" s="444" t="s">
        <v>94</v>
      </c>
      <c r="G11" s="444" t="s">
        <v>96</v>
      </c>
      <c r="H11" s="445" t="s">
        <v>118</v>
      </c>
      <c r="I11" s="445" t="s">
        <v>203</v>
      </c>
      <c r="J11" s="571">
        <v>9</v>
      </c>
      <c r="K11" s="572">
        <v>8</v>
      </c>
      <c r="L11" s="452">
        <v>8</v>
      </c>
      <c r="M11" s="452"/>
      <c r="N11" s="452">
        <v>2</v>
      </c>
      <c r="O11" s="452">
        <v>1</v>
      </c>
      <c r="P11" s="452"/>
      <c r="Q11" s="452"/>
      <c r="R11" s="831"/>
      <c r="S11" s="831"/>
      <c r="T11" s="831"/>
      <c r="U11" s="831">
        <v>1</v>
      </c>
      <c r="V11" s="831"/>
      <c r="W11" s="573"/>
      <c r="X11" s="573"/>
      <c r="Y11" s="573"/>
      <c r="Z11" s="574"/>
      <c r="AA11" s="574"/>
      <c r="AB11" s="575"/>
      <c r="AC11" s="446">
        <f t="shared" si="0"/>
        <v>20</v>
      </c>
    </row>
    <row r="12" spans="1:32" s="14" customFormat="1" ht="18.75" customHeight="1" x14ac:dyDescent="0.4">
      <c r="A12" s="1375"/>
      <c r="B12" s="1256"/>
      <c r="C12" s="1376"/>
      <c r="D12" s="1392"/>
      <c r="E12" s="870" t="s">
        <v>105</v>
      </c>
      <c r="F12" s="444" t="s">
        <v>94</v>
      </c>
      <c r="G12" s="444" t="s">
        <v>96</v>
      </c>
      <c r="H12" s="445" t="s">
        <v>237</v>
      </c>
      <c r="I12" s="445" t="s">
        <v>125</v>
      </c>
      <c r="J12" s="571"/>
      <c r="K12" s="572">
        <v>16</v>
      </c>
      <c r="L12" s="452">
        <v>16</v>
      </c>
      <c r="M12" s="452"/>
      <c r="N12" s="452">
        <v>4</v>
      </c>
      <c r="O12" s="452">
        <v>2</v>
      </c>
      <c r="P12" s="452"/>
      <c r="Q12" s="452"/>
      <c r="R12" s="831"/>
      <c r="S12" s="831"/>
      <c r="T12" s="831"/>
      <c r="U12" s="831">
        <v>1</v>
      </c>
      <c r="V12" s="831"/>
      <c r="W12" s="573"/>
      <c r="X12" s="573"/>
      <c r="Y12" s="573"/>
      <c r="Z12" s="574"/>
      <c r="AA12" s="574"/>
      <c r="AB12" s="575"/>
      <c r="AC12" s="446">
        <f t="shared" si="0"/>
        <v>39</v>
      </c>
    </row>
    <row r="13" spans="1:32" s="14" customFormat="1" ht="18.75" customHeight="1" x14ac:dyDescent="0.4">
      <c r="A13" s="1375"/>
      <c r="B13" s="1256"/>
      <c r="C13" s="1376"/>
      <c r="D13" s="1392"/>
      <c r="E13" s="870" t="s">
        <v>117</v>
      </c>
      <c r="F13" s="444" t="s">
        <v>94</v>
      </c>
      <c r="G13" s="444" t="s">
        <v>96</v>
      </c>
      <c r="H13" s="445" t="s">
        <v>138</v>
      </c>
      <c r="I13" s="445" t="s">
        <v>122</v>
      </c>
      <c r="J13" s="571">
        <v>27</v>
      </c>
      <c r="K13" s="572">
        <v>20</v>
      </c>
      <c r="L13" s="452">
        <v>18</v>
      </c>
      <c r="M13" s="452"/>
      <c r="N13" s="452"/>
      <c r="O13" s="452"/>
      <c r="P13" s="452"/>
      <c r="Q13" s="452"/>
      <c r="R13" s="831"/>
      <c r="S13" s="831"/>
      <c r="T13" s="831"/>
      <c r="U13" s="831">
        <v>2</v>
      </c>
      <c r="V13" s="831"/>
      <c r="W13" s="573"/>
      <c r="X13" s="573"/>
      <c r="Y13" s="573"/>
      <c r="Z13" s="574"/>
      <c r="AA13" s="574"/>
      <c r="AB13" s="575"/>
      <c r="AC13" s="446">
        <f t="shared" si="0"/>
        <v>40</v>
      </c>
    </row>
    <row r="14" spans="1:32" s="14" customFormat="1" ht="18.75" customHeight="1" x14ac:dyDescent="0.4">
      <c r="A14" s="1375"/>
      <c r="B14" s="1256"/>
      <c r="C14" s="1376"/>
      <c r="D14" s="1392"/>
      <c r="E14" s="870" t="s">
        <v>101</v>
      </c>
      <c r="F14" s="444" t="s">
        <v>94</v>
      </c>
      <c r="G14" s="444" t="s">
        <v>232</v>
      </c>
      <c r="H14" s="445" t="s">
        <v>119</v>
      </c>
      <c r="I14" s="445">
        <v>3</v>
      </c>
      <c r="J14" s="571">
        <v>6</v>
      </c>
      <c r="K14" s="572">
        <v>12</v>
      </c>
      <c r="L14" s="452">
        <v>8</v>
      </c>
      <c r="M14" s="452"/>
      <c r="N14" s="452"/>
      <c r="O14" s="452"/>
      <c r="P14" s="452"/>
      <c r="Q14" s="452"/>
      <c r="R14" s="831"/>
      <c r="S14" s="831"/>
      <c r="T14" s="831"/>
      <c r="U14" s="831">
        <v>1</v>
      </c>
      <c r="V14" s="831"/>
      <c r="W14" s="573"/>
      <c r="X14" s="573"/>
      <c r="Y14" s="573"/>
      <c r="Z14" s="574"/>
      <c r="AA14" s="574"/>
      <c r="AB14" s="575"/>
      <c r="AC14" s="446">
        <f t="shared" si="0"/>
        <v>21</v>
      </c>
    </row>
    <row r="15" spans="1:32" s="14" customFormat="1" ht="18.75" customHeight="1" x14ac:dyDescent="0.4">
      <c r="A15" s="1375"/>
      <c r="B15" s="1256"/>
      <c r="C15" s="1376"/>
      <c r="D15" s="1392"/>
      <c r="E15" s="870" t="s">
        <v>101</v>
      </c>
      <c r="F15" s="444" t="s">
        <v>94</v>
      </c>
      <c r="G15" s="444" t="s">
        <v>96</v>
      </c>
      <c r="H15" s="445" t="s">
        <v>118</v>
      </c>
      <c r="I15" s="445">
        <v>4</v>
      </c>
      <c r="J15" s="571">
        <v>9</v>
      </c>
      <c r="K15" s="572">
        <v>12</v>
      </c>
      <c r="L15" s="452">
        <v>8</v>
      </c>
      <c r="M15" s="452"/>
      <c r="N15" s="452"/>
      <c r="O15" s="452"/>
      <c r="P15" s="452"/>
      <c r="Q15" s="452"/>
      <c r="R15" s="831"/>
      <c r="S15" s="831"/>
      <c r="T15" s="831"/>
      <c r="U15" s="831">
        <v>1</v>
      </c>
      <c r="V15" s="831"/>
      <c r="W15" s="573"/>
      <c r="X15" s="573"/>
      <c r="Y15" s="573"/>
      <c r="Z15" s="574"/>
      <c r="AA15" s="574"/>
      <c r="AB15" s="575"/>
      <c r="AC15" s="446">
        <f t="shared" si="0"/>
        <v>21</v>
      </c>
    </row>
    <row r="16" spans="1:32" s="14" customFormat="1" ht="18.75" customHeight="1" x14ac:dyDescent="0.4">
      <c r="A16" s="1375"/>
      <c r="B16" s="1256"/>
      <c r="C16" s="1376"/>
      <c r="D16" s="1392"/>
      <c r="E16" s="870" t="s">
        <v>200</v>
      </c>
      <c r="F16" s="444" t="s">
        <v>94</v>
      </c>
      <c r="G16" s="444" t="s">
        <v>96</v>
      </c>
      <c r="H16" s="445" t="s">
        <v>138</v>
      </c>
      <c r="I16" s="445" t="s">
        <v>122</v>
      </c>
      <c r="J16" s="571">
        <v>27</v>
      </c>
      <c r="K16" s="572"/>
      <c r="L16" s="452"/>
      <c r="M16" s="452"/>
      <c r="N16" s="452"/>
      <c r="O16" s="452"/>
      <c r="P16" s="452"/>
      <c r="Q16" s="829">
        <v>13.5</v>
      </c>
      <c r="R16" s="831"/>
      <c r="S16" s="831"/>
      <c r="T16" s="831"/>
      <c r="U16" s="831"/>
      <c r="V16" s="831"/>
      <c r="W16" s="573"/>
      <c r="X16" s="573"/>
      <c r="Y16" s="573"/>
      <c r="Z16" s="574"/>
      <c r="AA16" s="574"/>
      <c r="AB16" s="575"/>
      <c r="AC16" s="446">
        <f t="shared" si="0"/>
        <v>13.5</v>
      </c>
    </row>
    <row r="17" spans="1:29" s="14" customFormat="1" ht="17.25" customHeight="1" x14ac:dyDescent="0.4">
      <c r="A17" s="1375"/>
      <c r="B17" s="1256"/>
      <c r="C17" s="1376"/>
      <c r="D17" s="1392"/>
      <c r="E17" s="577" t="s">
        <v>275</v>
      </c>
      <c r="F17" s="578" t="s">
        <v>94</v>
      </c>
      <c r="G17" s="578" t="s">
        <v>96</v>
      </c>
      <c r="H17" s="579" t="s">
        <v>138</v>
      </c>
      <c r="I17" s="578" t="s">
        <v>122</v>
      </c>
      <c r="J17" s="580">
        <v>27</v>
      </c>
      <c r="K17" s="832"/>
      <c r="L17" s="832"/>
      <c r="M17" s="832"/>
      <c r="N17" s="832"/>
      <c r="O17" s="832"/>
      <c r="P17" s="832"/>
      <c r="Q17" s="832"/>
      <c r="R17" s="832">
        <v>6</v>
      </c>
      <c r="S17" s="832"/>
      <c r="T17" s="832"/>
      <c r="U17" s="832"/>
      <c r="V17" s="832"/>
      <c r="W17" s="576"/>
      <c r="X17" s="576"/>
      <c r="Y17" s="576"/>
      <c r="Z17" s="576"/>
      <c r="AA17" s="576"/>
      <c r="AB17" s="581"/>
      <c r="AC17" s="446">
        <f t="shared" si="0"/>
        <v>6</v>
      </c>
    </row>
    <row r="18" spans="1:29" s="14" customFormat="1" ht="17.25" customHeight="1" x14ac:dyDescent="0.4">
      <c r="A18" s="1375"/>
      <c r="B18" s="1256"/>
      <c r="C18" s="1376"/>
      <c r="D18" s="1392"/>
      <c r="E18" s="577" t="s">
        <v>201</v>
      </c>
      <c r="F18" s="578" t="s">
        <v>94</v>
      </c>
      <c r="G18" s="578" t="s">
        <v>96</v>
      </c>
      <c r="H18" s="579" t="s">
        <v>138</v>
      </c>
      <c r="I18" s="578" t="s">
        <v>122</v>
      </c>
      <c r="J18" s="580">
        <v>3</v>
      </c>
      <c r="K18" s="576"/>
      <c r="L18" s="576"/>
      <c r="M18" s="576"/>
      <c r="N18" s="576"/>
      <c r="O18" s="576"/>
      <c r="P18" s="576"/>
      <c r="Q18" s="576">
        <v>31.5</v>
      </c>
      <c r="R18" s="576"/>
      <c r="S18" s="576"/>
      <c r="T18" s="576"/>
      <c r="U18" s="576"/>
      <c r="V18" s="576"/>
      <c r="W18" s="576"/>
      <c r="X18" s="576"/>
      <c r="Y18" s="576"/>
      <c r="Z18" s="576"/>
      <c r="AA18" s="576"/>
      <c r="AB18" s="581"/>
      <c r="AC18" s="446">
        <f t="shared" si="0"/>
        <v>31.5</v>
      </c>
    </row>
    <row r="19" spans="1:29" s="14" customFormat="1" ht="13.5" customHeight="1" x14ac:dyDescent="0.35">
      <c r="A19" s="1375"/>
      <c r="B19" s="1256"/>
      <c r="C19" s="1376"/>
      <c r="D19" s="1392"/>
      <c r="E19" s="582" t="s">
        <v>41</v>
      </c>
      <c r="F19" s="583"/>
      <c r="G19" s="583"/>
      <c r="H19" s="583"/>
      <c r="I19" s="583"/>
      <c r="J19" s="584"/>
      <c r="K19" s="585">
        <f t="shared" ref="K19:AC19" si="1">SUM(K8:K18)</f>
        <v>116</v>
      </c>
      <c r="L19" s="585">
        <f t="shared" si="1"/>
        <v>102</v>
      </c>
      <c r="M19" s="585">
        <f t="shared" si="1"/>
        <v>0</v>
      </c>
      <c r="N19" s="585">
        <f t="shared" si="1"/>
        <v>8</v>
      </c>
      <c r="O19" s="585">
        <f t="shared" si="1"/>
        <v>3.5</v>
      </c>
      <c r="P19" s="585">
        <f t="shared" si="1"/>
        <v>0</v>
      </c>
      <c r="Q19" s="585">
        <f t="shared" si="1"/>
        <v>45</v>
      </c>
      <c r="R19" s="585">
        <f t="shared" si="1"/>
        <v>6</v>
      </c>
      <c r="S19" s="585">
        <f t="shared" si="1"/>
        <v>0</v>
      </c>
      <c r="T19" s="585">
        <f t="shared" si="1"/>
        <v>0</v>
      </c>
      <c r="U19" s="585">
        <f t="shared" si="1"/>
        <v>11</v>
      </c>
      <c r="V19" s="585">
        <f t="shared" si="1"/>
        <v>0</v>
      </c>
      <c r="W19" s="585">
        <f t="shared" si="1"/>
        <v>0</v>
      </c>
      <c r="X19" s="585">
        <f t="shared" si="1"/>
        <v>0</v>
      </c>
      <c r="Y19" s="585">
        <f t="shared" si="1"/>
        <v>0</v>
      </c>
      <c r="Z19" s="585">
        <f t="shared" si="1"/>
        <v>0</v>
      </c>
      <c r="AA19" s="585">
        <f t="shared" si="1"/>
        <v>0</v>
      </c>
      <c r="AB19" s="585">
        <f t="shared" si="1"/>
        <v>0</v>
      </c>
      <c r="AC19" s="983">
        <f t="shared" si="1"/>
        <v>291.5</v>
      </c>
    </row>
    <row r="20" spans="1:29" s="14" customFormat="1" ht="13.5" customHeight="1" x14ac:dyDescent="0.35">
      <c r="A20" s="1375"/>
      <c r="B20" s="1256"/>
      <c r="C20" s="1376"/>
      <c r="D20" s="1392"/>
      <c r="E20" s="967" t="s">
        <v>322</v>
      </c>
      <c r="F20" s="968" t="s">
        <v>243</v>
      </c>
      <c r="G20" s="968" t="s">
        <v>108</v>
      </c>
      <c r="H20" s="968" t="s">
        <v>137</v>
      </c>
      <c r="I20" s="968" t="s">
        <v>122</v>
      </c>
      <c r="J20" s="964" t="s">
        <v>217</v>
      </c>
      <c r="K20" s="965"/>
      <c r="L20" s="965"/>
      <c r="M20" s="965"/>
      <c r="N20" s="965"/>
      <c r="O20" s="965"/>
      <c r="P20" s="965"/>
      <c r="Q20" s="965"/>
      <c r="R20" s="965"/>
      <c r="S20" s="965"/>
      <c r="T20" s="965"/>
      <c r="U20" s="969">
        <v>1</v>
      </c>
      <c r="V20" s="965"/>
      <c r="W20" s="965"/>
      <c r="X20" s="965"/>
      <c r="Y20" s="965"/>
      <c r="Z20" s="965"/>
      <c r="AA20" s="965"/>
      <c r="AB20" s="966"/>
      <c r="AC20" s="970">
        <f t="shared" ref="AC20:AC25" si="2">SUM(K20:AB20)</f>
        <v>1</v>
      </c>
    </row>
    <row r="21" spans="1:29" s="14" customFormat="1" ht="13.5" customHeight="1" x14ac:dyDescent="0.35">
      <c r="A21" s="1375"/>
      <c r="B21" s="1256"/>
      <c r="C21" s="1376"/>
      <c r="D21" s="1392"/>
      <c r="E21" s="967" t="s">
        <v>322</v>
      </c>
      <c r="F21" s="968" t="s">
        <v>243</v>
      </c>
      <c r="G21" s="968" t="s">
        <v>108</v>
      </c>
      <c r="H21" s="968" t="s">
        <v>248</v>
      </c>
      <c r="I21" s="968" t="s">
        <v>125</v>
      </c>
      <c r="J21" s="964" t="s">
        <v>217</v>
      </c>
      <c r="K21" s="965"/>
      <c r="L21" s="965"/>
      <c r="M21" s="965"/>
      <c r="N21" s="965"/>
      <c r="O21" s="965"/>
      <c r="P21" s="965"/>
      <c r="Q21" s="965"/>
      <c r="R21" s="965"/>
      <c r="S21" s="965"/>
      <c r="T21" s="965"/>
      <c r="U21" s="969">
        <v>1</v>
      </c>
      <c r="V21" s="965"/>
      <c r="W21" s="965"/>
      <c r="X21" s="965"/>
      <c r="Y21" s="965"/>
      <c r="Z21" s="965"/>
      <c r="AA21" s="965"/>
      <c r="AB21" s="966"/>
      <c r="AC21" s="970">
        <f t="shared" si="2"/>
        <v>1</v>
      </c>
    </row>
    <row r="22" spans="1:29" s="14" customFormat="1" ht="23.25" customHeight="1" x14ac:dyDescent="0.35">
      <c r="A22" s="1375"/>
      <c r="B22" s="1256"/>
      <c r="C22" s="1376"/>
      <c r="D22" s="1392"/>
      <c r="E22" s="967" t="s">
        <v>286</v>
      </c>
      <c r="F22" s="968" t="s">
        <v>243</v>
      </c>
      <c r="G22" s="968" t="s">
        <v>108</v>
      </c>
      <c r="H22" s="968" t="s">
        <v>248</v>
      </c>
      <c r="I22" s="968" t="s">
        <v>125</v>
      </c>
      <c r="J22" s="964" t="s">
        <v>217</v>
      </c>
      <c r="K22" s="965"/>
      <c r="L22" s="965"/>
      <c r="M22" s="965"/>
      <c r="N22" s="965"/>
      <c r="O22" s="965"/>
      <c r="P22" s="965"/>
      <c r="Q22" s="965"/>
      <c r="R22" s="965"/>
      <c r="S22" s="965"/>
      <c r="T22" s="965"/>
      <c r="U22" s="969">
        <v>1</v>
      </c>
      <c r="V22" s="965"/>
      <c r="W22" s="965"/>
      <c r="X22" s="965"/>
      <c r="Y22" s="965"/>
      <c r="Z22" s="965"/>
      <c r="AA22" s="965"/>
      <c r="AB22" s="966"/>
      <c r="AC22" s="971">
        <f t="shared" si="2"/>
        <v>1</v>
      </c>
    </row>
    <row r="23" spans="1:29" s="14" customFormat="1" ht="30.75" customHeight="1" x14ac:dyDescent="0.35">
      <c r="A23" s="1375"/>
      <c r="B23" s="1256"/>
      <c r="C23" s="1376"/>
      <c r="D23" s="1392"/>
      <c r="E23" s="872" t="s">
        <v>162</v>
      </c>
      <c r="F23" s="445" t="s">
        <v>243</v>
      </c>
      <c r="G23" s="445" t="s">
        <v>108</v>
      </c>
      <c r="H23" s="445" t="s">
        <v>248</v>
      </c>
      <c r="I23" s="445" t="s">
        <v>125</v>
      </c>
      <c r="J23" s="479" t="s">
        <v>203</v>
      </c>
      <c r="K23" s="572">
        <v>4</v>
      </c>
      <c r="L23" s="452">
        <v>2</v>
      </c>
      <c r="M23" s="452"/>
      <c r="N23" s="452"/>
      <c r="O23" s="452"/>
      <c r="P23" s="452"/>
      <c r="Q23" s="452"/>
      <c r="R23" s="452"/>
      <c r="S23" s="452"/>
      <c r="T23" s="452"/>
      <c r="U23" s="452">
        <v>1</v>
      </c>
      <c r="V23" s="452"/>
      <c r="W23" s="452"/>
      <c r="X23" s="452"/>
      <c r="Y23" s="452"/>
      <c r="Z23" s="452"/>
      <c r="AA23" s="452"/>
      <c r="AB23" s="586"/>
      <c r="AC23" s="587">
        <f t="shared" si="2"/>
        <v>7</v>
      </c>
    </row>
    <row r="24" spans="1:29" s="14" customFormat="1" ht="16.5" customHeight="1" x14ac:dyDescent="0.35">
      <c r="A24" s="1375"/>
      <c r="B24" s="1256"/>
      <c r="C24" s="1376"/>
      <c r="D24" s="1392"/>
      <c r="E24" s="836" t="s">
        <v>191</v>
      </c>
      <c r="F24" s="565" t="s">
        <v>243</v>
      </c>
      <c r="G24" s="565" t="s">
        <v>108</v>
      </c>
      <c r="H24" s="565" t="s">
        <v>248</v>
      </c>
      <c r="I24" s="565" t="s">
        <v>125</v>
      </c>
      <c r="J24" s="588" t="s">
        <v>203</v>
      </c>
      <c r="K24" s="448">
        <v>4</v>
      </c>
      <c r="L24" s="448">
        <v>2</v>
      </c>
      <c r="M24" s="448"/>
      <c r="N24" s="448"/>
      <c r="O24" s="448"/>
      <c r="P24" s="834">
        <v>0.5</v>
      </c>
      <c r="Q24" s="834"/>
      <c r="R24" s="448"/>
      <c r="S24" s="448"/>
      <c r="T24" s="448"/>
      <c r="U24" s="448">
        <v>1</v>
      </c>
      <c r="V24" s="448"/>
      <c r="W24" s="448"/>
      <c r="X24" s="448"/>
      <c r="Y24" s="448"/>
      <c r="Z24" s="448"/>
      <c r="AA24" s="448"/>
      <c r="AB24" s="589"/>
      <c r="AC24" s="587">
        <f t="shared" si="2"/>
        <v>7.5</v>
      </c>
    </row>
    <row r="25" spans="1:29" s="14" customFormat="1" ht="30.75" customHeight="1" x14ac:dyDescent="0.35">
      <c r="A25" s="1375"/>
      <c r="B25" s="1256"/>
      <c r="C25" s="1376"/>
      <c r="D25" s="1392"/>
      <c r="E25" s="836" t="s">
        <v>326</v>
      </c>
      <c r="F25" s="565" t="s">
        <v>243</v>
      </c>
      <c r="G25" s="565" t="s">
        <v>108</v>
      </c>
      <c r="H25" s="565" t="s">
        <v>248</v>
      </c>
      <c r="I25" s="565" t="s">
        <v>125</v>
      </c>
      <c r="J25" s="588" t="s">
        <v>203</v>
      </c>
      <c r="K25" s="448">
        <v>6</v>
      </c>
      <c r="L25" s="448">
        <v>2</v>
      </c>
      <c r="M25" s="448"/>
      <c r="N25" s="448"/>
      <c r="O25" s="448"/>
      <c r="P25" s="834">
        <v>1</v>
      </c>
      <c r="Q25" s="834"/>
      <c r="R25" s="448"/>
      <c r="S25" s="448"/>
      <c r="T25" s="448"/>
      <c r="U25" s="448">
        <v>1</v>
      </c>
      <c r="V25" s="448"/>
      <c r="W25" s="448"/>
      <c r="X25" s="448"/>
      <c r="Y25" s="448"/>
      <c r="Z25" s="448"/>
      <c r="AA25" s="448"/>
      <c r="AB25" s="589"/>
      <c r="AC25" s="587">
        <f t="shared" si="2"/>
        <v>10</v>
      </c>
    </row>
    <row r="26" spans="1:29" s="14" customFormat="1" ht="13.5" customHeight="1" thickBot="1" x14ac:dyDescent="0.4">
      <c r="A26" s="1375"/>
      <c r="B26" s="1256"/>
      <c r="C26" s="1376"/>
      <c r="D26" s="1392"/>
      <c r="E26" s="590" t="s">
        <v>115</v>
      </c>
      <c r="F26" s="591"/>
      <c r="G26" s="591"/>
      <c r="H26" s="591"/>
      <c r="I26" s="591"/>
      <c r="J26" s="592"/>
      <c r="K26" s="593">
        <f>SUM(K20:K25)</f>
        <v>14</v>
      </c>
      <c r="L26" s="593">
        <f t="shared" ref="L26:V26" si="3">SUM(L20:L25)</f>
        <v>6</v>
      </c>
      <c r="M26" s="593">
        <f t="shared" si="3"/>
        <v>0</v>
      </c>
      <c r="N26" s="593">
        <f t="shared" si="3"/>
        <v>0</v>
      </c>
      <c r="O26" s="593">
        <f t="shared" si="3"/>
        <v>0</v>
      </c>
      <c r="P26" s="593">
        <f t="shared" si="3"/>
        <v>1.5</v>
      </c>
      <c r="Q26" s="593">
        <f t="shared" si="3"/>
        <v>0</v>
      </c>
      <c r="R26" s="593">
        <f t="shared" si="3"/>
        <v>0</v>
      </c>
      <c r="S26" s="593">
        <f t="shared" si="3"/>
        <v>0</v>
      </c>
      <c r="T26" s="593">
        <f t="shared" si="3"/>
        <v>0</v>
      </c>
      <c r="U26" s="593">
        <f t="shared" si="3"/>
        <v>6</v>
      </c>
      <c r="V26" s="593">
        <f t="shared" si="3"/>
        <v>0</v>
      </c>
      <c r="W26" s="593">
        <f t="shared" ref="W26:AB26" si="4">SUM(W20:W25)</f>
        <v>0</v>
      </c>
      <c r="X26" s="593">
        <f t="shared" si="4"/>
        <v>0</v>
      </c>
      <c r="Y26" s="593">
        <f t="shared" si="4"/>
        <v>0</v>
      </c>
      <c r="Z26" s="593">
        <f t="shared" si="4"/>
        <v>0</v>
      </c>
      <c r="AA26" s="593">
        <f t="shared" si="4"/>
        <v>0</v>
      </c>
      <c r="AB26" s="593">
        <f t="shared" si="4"/>
        <v>0</v>
      </c>
      <c r="AC26" s="946">
        <f>SUM(AC20:AC25)</f>
        <v>27.5</v>
      </c>
    </row>
    <row r="27" spans="1:29" s="14" customFormat="1" ht="10.5" customHeight="1" x14ac:dyDescent="0.35">
      <c r="A27" s="1375"/>
      <c r="B27" s="1256"/>
      <c r="C27" s="1376"/>
      <c r="D27" s="1392"/>
      <c r="E27" s="594"/>
      <c r="F27" s="510" t="s">
        <v>7</v>
      </c>
      <c r="G27" s="510"/>
      <c r="H27" s="510"/>
      <c r="I27" s="510"/>
      <c r="J27" s="595"/>
      <c r="K27" s="596"/>
      <c r="L27" s="597"/>
      <c r="M27" s="597"/>
      <c r="N27" s="597"/>
      <c r="O27" s="597"/>
      <c r="P27" s="597"/>
      <c r="Q27" s="597"/>
      <c r="R27" s="597"/>
      <c r="S27" s="597"/>
      <c r="T27" s="597"/>
      <c r="U27" s="597"/>
      <c r="V27" s="597"/>
      <c r="W27" s="597"/>
      <c r="X27" s="597"/>
      <c r="Y27" s="597"/>
      <c r="Z27" s="597"/>
      <c r="AA27" s="597"/>
      <c r="AB27" s="598"/>
      <c r="AC27" s="447"/>
    </row>
    <row r="28" spans="1:29" s="14" customFormat="1" ht="12.75" customHeight="1" thickBot="1" x14ac:dyDescent="0.4">
      <c r="A28" s="1375"/>
      <c r="B28" s="1256"/>
      <c r="C28" s="1376"/>
      <c r="D28" s="1392"/>
      <c r="E28" s="599" t="s">
        <v>36</v>
      </c>
      <c r="F28" s="600"/>
      <c r="G28" s="600"/>
      <c r="H28" s="600"/>
      <c r="I28" s="600"/>
      <c r="J28" s="601"/>
      <c r="K28" s="602">
        <v>0</v>
      </c>
      <c r="L28" s="603">
        <v>0</v>
      </c>
      <c r="M28" s="603">
        <v>0</v>
      </c>
      <c r="N28" s="603">
        <v>0</v>
      </c>
      <c r="O28" s="603">
        <v>0</v>
      </c>
      <c r="P28" s="603">
        <v>0</v>
      </c>
      <c r="Q28" s="603">
        <v>0</v>
      </c>
      <c r="R28" s="603">
        <v>0</v>
      </c>
      <c r="S28" s="603">
        <v>0</v>
      </c>
      <c r="T28" s="603">
        <v>0</v>
      </c>
      <c r="U28" s="603">
        <v>0</v>
      </c>
      <c r="V28" s="603">
        <v>0</v>
      </c>
      <c r="W28" s="603">
        <v>0</v>
      </c>
      <c r="X28" s="603">
        <v>0</v>
      </c>
      <c r="Y28" s="603">
        <v>0</v>
      </c>
      <c r="Z28" s="603">
        <v>0</v>
      </c>
      <c r="AA28" s="603">
        <v>0</v>
      </c>
      <c r="AB28" s="604">
        <v>0</v>
      </c>
      <c r="AC28" s="605">
        <v>0</v>
      </c>
    </row>
    <row r="29" spans="1:29" s="14" customFormat="1" ht="13.5" customHeight="1" x14ac:dyDescent="0.35">
      <c r="A29" s="1375"/>
      <c r="B29" s="1256"/>
      <c r="C29" s="1376"/>
      <c r="D29" s="1392"/>
      <c r="E29" s="606" t="s">
        <v>34</v>
      </c>
      <c r="F29" s="510"/>
      <c r="G29" s="510" t="s">
        <v>37</v>
      </c>
      <c r="H29" s="510"/>
      <c r="I29" s="510"/>
      <c r="J29" s="595"/>
      <c r="K29" s="607">
        <v>0</v>
      </c>
      <c r="L29" s="607">
        <v>0</v>
      </c>
      <c r="M29" s="607">
        <v>0</v>
      </c>
      <c r="N29" s="607">
        <v>0</v>
      </c>
      <c r="O29" s="607">
        <v>0</v>
      </c>
      <c r="P29" s="607">
        <v>0</v>
      </c>
      <c r="Q29" s="607">
        <v>0</v>
      </c>
      <c r="R29" s="607">
        <v>0</v>
      </c>
      <c r="S29" s="607">
        <v>0</v>
      </c>
      <c r="T29" s="607">
        <v>0</v>
      </c>
      <c r="U29" s="607">
        <v>0</v>
      </c>
      <c r="V29" s="607">
        <v>0</v>
      </c>
      <c r="W29" s="607">
        <v>0</v>
      </c>
      <c r="X29" s="607">
        <v>0</v>
      </c>
      <c r="Y29" s="607">
        <v>0</v>
      </c>
      <c r="Z29" s="607">
        <v>0</v>
      </c>
      <c r="AA29" s="607">
        <v>0</v>
      </c>
      <c r="AB29" s="608">
        <v>0</v>
      </c>
      <c r="AC29" s="609">
        <v>0</v>
      </c>
    </row>
    <row r="30" spans="1:29" s="14" customFormat="1" ht="13.5" customHeight="1" x14ac:dyDescent="0.35">
      <c r="A30" s="1375"/>
      <c r="B30" s="1256"/>
      <c r="C30" s="1376"/>
      <c r="D30" s="1392"/>
      <c r="E30" s="610" t="s">
        <v>38</v>
      </c>
      <c r="F30" s="565"/>
      <c r="G30" s="565"/>
      <c r="H30" s="565"/>
      <c r="I30" s="565"/>
      <c r="J30" s="588"/>
      <c r="K30" s="448">
        <v>0</v>
      </c>
      <c r="L30" s="448">
        <v>0</v>
      </c>
      <c r="M30" s="448">
        <v>0</v>
      </c>
      <c r="N30" s="448">
        <v>0</v>
      </c>
      <c r="O30" s="448">
        <v>0</v>
      </c>
      <c r="P30" s="448">
        <v>0</v>
      </c>
      <c r="Q30" s="448">
        <v>0</v>
      </c>
      <c r="R30" s="448">
        <v>0</v>
      </c>
      <c r="S30" s="448">
        <v>0</v>
      </c>
      <c r="T30" s="448">
        <v>0</v>
      </c>
      <c r="U30" s="448">
        <v>0</v>
      </c>
      <c r="V30" s="448">
        <v>0</v>
      </c>
      <c r="W30" s="448">
        <v>0</v>
      </c>
      <c r="X30" s="448">
        <v>0</v>
      </c>
      <c r="Y30" s="448">
        <v>0</v>
      </c>
      <c r="Z30" s="448">
        <v>0</v>
      </c>
      <c r="AA30" s="448">
        <v>0</v>
      </c>
      <c r="AB30" s="589">
        <v>0</v>
      </c>
      <c r="AC30" s="611">
        <v>0</v>
      </c>
    </row>
    <row r="31" spans="1:29" s="14" customFormat="1" ht="13.5" customHeight="1" thickBot="1" x14ac:dyDescent="0.4">
      <c r="A31" s="1375"/>
      <c r="B31" s="1256"/>
      <c r="C31" s="1376"/>
      <c r="D31" s="1392"/>
      <c r="E31" s="612" t="s">
        <v>39</v>
      </c>
      <c r="F31" s="613"/>
      <c r="G31" s="613"/>
      <c r="H31" s="613"/>
      <c r="I31" s="613"/>
      <c r="J31" s="614"/>
      <c r="K31" s="615">
        <v>0</v>
      </c>
      <c r="L31" s="615">
        <v>0</v>
      </c>
      <c r="M31" s="615">
        <v>0</v>
      </c>
      <c r="N31" s="615">
        <v>0</v>
      </c>
      <c r="O31" s="615">
        <v>0</v>
      </c>
      <c r="P31" s="615">
        <v>0</v>
      </c>
      <c r="Q31" s="615">
        <v>0</v>
      </c>
      <c r="R31" s="615">
        <v>0</v>
      </c>
      <c r="S31" s="615">
        <v>0</v>
      </c>
      <c r="T31" s="615">
        <v>0</v>
      </c>
      <c r="U31" s="615">
        <v>0</v>
      </c>
      <c r="V31" s="615">
        <v>0</v>
      </c>
      <c r="W31" s="615">
        <v>0</v>
      </c>
      <c r="X31" s="615">
        <v>0</v>
      </c>
      <c r="Y31" s="615">
        <v>0</v>
      </c>
      <c r="Z31" s="615">
        <v>0</v>
      </c>
      <c r="AA31" s="615">
        <v>0</v>
      </c>
      <c r="AB31" s="616">
        <v>0</v>
      </c>
      <c r="AC31" s="605">
        <v>0</v>
      </c>
    </row>
    <row r="32" spans="1:29" s="14" customFormat="1" ht="19.5" customHeight="1" thickBot="1" x14ac:dyDescent="0.4">
      <c r="A32" s="1389"/>
      <c r="B32" s="1257"/>
      <c r="C32" s="1390"/>
      <c r="D32" s="1393"/>
      <c r="E32" s="617" t="s">
        <v>40</v>
      </c>
      <c r="F32" s="618"/>
      <c r="G32" s="618"/>
      <c r="H32" s="618"/>
      <c r="I32" s="618"/>
      <c r="J32" s="619"/>
      <c r="K32" s="620">
        <f t="shared" ref="K32:AC32" si="5">K19+K26</f>
        <v>130</v>
      </c>
      <c r="L32" s="620">
        <f t="shared" si="5"/>
        <v>108</v>
      </c>
      <c r="M32" s="620">
        <f t="shared" si="5"/>
        <v>0</v>
      </c>
      <c r="N32" s="620">
        <f t="shared" si="5"/>
        <v>8</v>
      </c>
      <c r="O32" s="620">
        <f t="shared" si="5"/>
        <v>3.5</v>
      </c>
      <c r="P32" s="620">
        <f t="shared" si="5"/>
        <v>1.5</v>
      </c>
      <c r="Q32" s="620">
        <f t="shared" si="5"/>
        <v>45</v>
      </c>
      <c r="R32" s="620">
        <f t="shared" si="5"/>
        <v>6</v>
      </c>
      <c r="S32" s="620">
        <f t="shared" si="5"/>
        <v>0</v>
      </c>
      <c r="T32" s="620">
        <f t="shared" si="5"/>
        <v>0</v>
      </c>
      <c r="U32" s="620">
        <f t="shared" si="5"/>
        <v>17</v>
      </c>
      <c r="V32" s="620">
        <f t="shared" si="5"/>
        <v>0</v>
      </c>
      <c r="W32" s="620">
        <f t="shared" si="5"/>
        <v>0</v>
      </c>
      <c r="X32" s="620">
        <f t="shared" si="5"/>
        <v>0</v>
      </c>
      <c r="Y32" s="620">
        <f t="shared" si="5"/>
        <v>0</v>
      </c>
      <c r="Z32" s="620">
        <f t="shared" si="5"/>
        <v>0</v>
      </c>
      <c r="AA32" s="620">
        <f t="shared" si="5"/>
        <v>0</v>
      </c>
      <c r="AB32" s="620">
        <f t="shared" si="5"/>
        <v>0</v>
      </c>
      <c r="AC32" s="945">
        <f t="shared" si="5"/>
        <v>319</v>
      </c>
    </row>
    <row r="33" spans="1:32" s="61" customFormat="1" ht="13.9" x14ac:dyDescent="0.4">
      <c r="A33" s="1240" t="s">
        <v>329</v>
      </c>
      <c r="B33" s="1240"/>
      <c r="C33" s="1240"/>
      <c r="D33" s="1240"/>
      <c r="E33" s="1240"/>
      <c r="F33" s="1240"/>
      <c r="G33" s="1240"/>
      <c r="H33" s="1240"/>
      <c r="I33" s="1240"/>
      <c r="J33" s="1240"/>
      <c r="K33" s="1240"/>
      <c r="L33" s="1240"/>
      <c r="M33" s="1240"/>
      <c r="N33" s="1240"/>
      <c r="O33" s="1240"/>
      <c r="P33" s="1240"/>
      <c r="Q33" s="1240"/>
      <c r="R33" s="1240"/>
      <c r="S33" s="1240"/>
      <c r="T33" s="1240"/>
      <c r="U33" s="1240"/>
      <c r="V33" s="1240"/>
      <c r="W33" s="1240"/>
      <c r="X33" s="1240"/>
      <c r="Y33" s="1240"/>
      <c r="Z33" s="1240"/>
      <c r="AA33" s="1240"/>
      <c r="AB33" s="1240"/>
      <c r="AC33" s="1240"/>
    </row>
    <row r="34" spans="1:32" s="61" customFormat="1" ht="13.9" x14ac:dyDescent="0.4">
      <c r="A34" s="101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184" t="s">
        <v>353</v>
      </c>
      <c r="M34" s="1184"/>
      <c r="N34" s="1184"/>
      <c r="O34" s="1184"/>
      <c r="P34" s="1184"/>
      <c r="Q34" s="1184"/>
      <c r="R34" s="1184"/>
      <c r="S34" s="1184"/>
      <c r="T34" s="1184"/>
      <c r="U34" s="1184"/>
      <c r="V34" s="1184"/>
      <c r="W34" s="1184"/>
      <c r="X34" s="1184"/>
      <c r="Y34" s="1184"/>
      <c r="Z34" s="1184"/>
      <c r="AA34" s="1184"/>
      <c r="AB34" s="1184"/>
      <c r="AC34" s="1184"/>
    </row>
    <row r="35" spans="1:32" s="61" customFormat="1" ht="13.9" x14ac:dyDescent="0.4">
      <c r="A35" s="101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2"/>
      <c r="S35" s="2"/>
      <c r="T35" s="1220" t="s">
        <v>5</v>
      </c>
      <c r="U35" s="1220"/>
      <c r="V35" s="1220"/>
      <c r="W35" s="1220"/>
      <c r="X35" s="1220"/>
      <c r="Y35" s="1220"/>
      <c r="Z35" s="1220"/>
      <c r="AA35" s="2"/>
      <c r="AB35" s="2"/>
      <c r="AC35" s="101"/>
    </row>
    <row r="36" spans="1:32" s="61" customFormat="1" ht="9" customHeight="1" x14ac:dyDescent="0.4">
      <c r="A36" s="101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101"/>
    </row>
    <row r="37" spans="1:32" s="61" customFormat="1" ht="13.9" x14ac:dyDescent="0.4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95" t="s">
        <v>59</v>
      </c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101"/>
    </row>
    <row r="38" spans="1:32" s="61" customFormat="1" ht="13.9" x14ac:dyDescent="0.4">
      <c r="R38" s="208"/>
      <c r="S38" s="211"/>
      <c r="T38" s="1240" t="s">
        <v>5</v>
      </c>
      <c r="U38" s="1240"/>
      <c r="V38" s="1240"/>
      <c r="W38" s="1240"/>
      <c r="X38" s="1240"/>
      <c r="Y38" s="1240"/>
      <c r="Z38" s="1240"/>
      <c r="AA38" s="1240"/>
      <c r="AB38" s="208"/>
    </row>
    <row r="39" spans="1:32" s="14" customFormat="1" ht="6.75" customHeight="1" thickBot="1" x14ac:dyDescent="0.4">
      <c r="A39" s="207"/>
      <c r="B39" s="207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207"/>
      <c r="X39" s="207"/>
      <c r="Y39" s="207"/>
      <c r="Z39" s="207"/>
      <c r="AA39" s="207"/>
      <c r="AB39" s="207"/>
      <c r="AC39" s="207"/>
    </row>
    <row r="40" spans="1:32" ht="14.25" customHeight="1" x14ac:dyDescent="0.45">
      <c r="A40" s="1188" t="s">
        <v>9</v>
      </c>
      <c r="B40" s="1190" t="s">
        <v>10</v>
      </c>
      <c r="C40" s="1190" t="s">
        <v>11</v>
      </c>
      <c r="D40" s="1192" t="s">
        <v>12</v>
      </c>
      <c r="E40" s="1194" t="s">
        <v>8</v>
      </c>
      <c r="F40" s="1196" t="s">
        <v>0</v>
      </c>
      <c r="G40" s="1198" t="s">
        <v>3</v>
      </c>
      <c r="H40" s="1200" t="s">
        <v>13</v>
      </c>
      <c r="I40" s="1196" t="s">
        <v>1</v>
      </c>
      <c r="J40" s="1202" t="s">
        <v>14</v>
      </c>
      <c r="K40" s="1204" t="s">
        <v>15</v>
      </c>
      <c r="L40" s="1205"/>
      <c r="M40" s="1205"/>
      <c r="N40" s="1205"/>
      <c r="O40" s="1205"/>
      <c r="P40" s="1205"/>
      <c r="Q40" s="1205"/>
      <c r="R40" s="1205"/>
      <c r="S40" s="1205"/>
      <c r="T40" s="1205"/>
      <c r="U40" s="1205"/>
      <c r="V40" s="1205"/>
      <c r="W40" s="1205"/>
      <c r="X40" s="1205"/>
      <c r="Y40" s="1205"/>
      <c r="Z40" s="1205"/>
      <c r="AA40" s="1205"/>
      <c r="AB40" s="1205"/>
      <c r="AC40" s="1218" t="s">
        <v>16</v>
      </c>
      <c r="AD40" s="9"/>
      <c r="AE40" s="9"/>
      <c r="AF40" s="9"/>
    </row>
    <row r="41" spans="1:32" s="12" customFormat="1" ht="116.25" customHeight="1" thickBot="1" x14ac:dyDescent="0.35">
      <c r="A41" s="1189"/>
      <c r="B41" s="1191"/>
      <c r="C41" s="1191"/>
      <c r="D41" s="1193"/>
      <c r="E41" s="1195"/>
      <c r="F41" s="1197"/>
      <c r="G41" s="1199"/>
      <c r="H41" s="1201"/>
      <c r="I41" s="1197"/>
      <c r="J41" s="1203"/>
      <c r="K41" s="161" t="s">
        <v>17</v>
      </c>
      <c r="L41" s="160" t="s">
        <v>18</v>
      </c>
      <c r="M41" s="160" t="s">
        <v>19</v>
      </c>
      <c r="N41" s="160" t="s">
        <v>20</v>
      </c>
      <c r="O41" s="160" t="s">
        <v>21</v>
      </c>
      <c r="P41" s="160" t="s">
        <v>22</v>
      </c>
      <c r="Q41" s="160" t="s">
        <v>110</v>
      </c>
      <c r="R41" s="160" t="s">
        <v>63</v>
      </c>
      <c r="S41" s="160" t="s">
        <v>23</v>
      </c>
      <c r="T41" s="160" t="s">
        <v>24</v>
      </c>
      <c r="U41" s="160" t="s">
        <v>25</v>
      </c>
      <c r="V41" s="160" t="s">
        <v>26</v>
      </c>
      <c r="W41" s="160" t="s">
        <v>27</v>
      </c>
      <c r="X41" s="160" t="s">
        <v>28</v>
      </c>
      <c r="Y41" s="160" t="s">
        <v>29</v>
      </c>
      <c r="Z41" s="160" t="s">
        <v>30</v>
      </c>
      <c r="AA41" s="160" t="s">
        <v>31</v>
      </c>
      <c r="AB41" s="160" t="s">
        <v>32</v>
      </c>
      <c r="AC41" s="1219"/>
    </row>
    <row r="42" spans="1:32" s="14" customFormat="1" ht="13.5" customHeight="1" thickBot="1" x14ac:dyDescent="0.4">
      <c r="A42" s="1394" t="s">
        <v>4</v>
      </c>
      <c r="B42" s="1395"/>
      <c r="C42" s="1395"/>
      <c r="D42" s="1395"/>
      <c r="E42" s="1395"/>
      <c r="F42" s="1395"/>
      <c r="G42" s="1395"/>
      <c r="H42" s="1395"/>
      <c r="I42" s="1395"/>
      <c r="J42" s="1395"/>
      <c r="K42" s="1395"/>
      <c r="L42" s="1395"/>
      <c r="M42" s="1395"/>
      <c r="N42" s="1395"/>
      <c r="O42" s="1395"/>
      <c r="P42" s="1395"/>
      <c r="Q42" s="1395"/>
      <c r="R42" s="1395"/>
      <c r="S42" s="1395"/>
      <c r="T42" s="1395"/>
      <c r="U42" s="1395"/>
      <c r="V42" s="1395"/>
      <c r="W42" s="1395"/>
      <c r="X42" s="1395"/>
      <c r="Y42" s="1395"/>
      <c r="Z42" s="1395"/>
      <c r="AA42" s="1395"/>
      <c r="AB42" s="1395"/>
      <c r="AC42" s="1396"/>
    </row>
    <row r="43" spans="1:32" s="14" customFormat="1" ht="18" customHeight="1" x14ac:dyDescent="0.4">
      <c r="A43" s="1409">
        <v>4</v>
      </c>
      <c r="B43" s="1410" t="s">
        <v>68</v>
      </c>
      <c r="C43" s="1411" t="s">
        <v>69</v>
      </c>
      <c r="D43" s="1412">
        <v>1</v>
      </c>
      <c r="E43" s="907" t="s">
        <v>293</v>
      </c>
      <c r="F43" s="460" t="s">
        <v>94</v>
      </c>
      <c r="G43" s="460" t="s">
        <v>108</v>
      </c>
      <c r="H43" s="460" t="s">
        <v>132</v>
      </c>
      <c r="I43" s="460">
        <v>2</v>
      </c>
      <c r="J43" s="696">
        <v>7</v>
      </c>
      <c r="K43" s="697">
        <v>32</v>
      </c>
      <c r="L43" s="698"/>
      <c r="M43" s="460">
        <v>32</v>
      </c>
      <c r="N43" s="460">
        <v>2</v>
      </c>
      <c r="O43" s="460">
        <v>1</v>
      </c>
      <c r="P43" s="460"/>
      <c r="Q43" s="460"/>
      <c r="R43" s="460"/>
      <c r="S43" s="460"/>
      <c r="T43" s="460"/>
      <c r="U43" s="460">
        <v>1</v>
      </c>
      <c r="V43" s="460"/>
      <c r="W43" s="460"/>
      <c r="X43" s="460"/>
      <c r="Y43" s="460"/>
      <c r="Z43" s="460"/>
      <c r="AA43" s="460"/>
      <c r="AB43" s="621"/>
      <c r="AC43" s="622">
        <f t="shared" ref="AC43:AC59" si="6">SUM(K43:AB43)</f>
        <v>68</v>
      </c>
    </row>
    <row r="44" spans="1:32" s="14" customFormat="1" ht="26.25" customHeight="1" x14ac:dyDescent="0.4">
      <c r="A44" s="1398"/>
      <c r="B44" s="1401"/>
      <c r="C44" s="1404"/>
      <c r="D44" s="1407"/>
      <c r="E44" s="550" t="s">
        <v>161</v>
      </c>
      <c r="F44" s="578" t="s">
        <v>94</v>
      </c>
      <c r="G44" s="578" t="s">
        <v>96</v>
      </c>
      <c r="H44" s="701" t="s">
        <v>237</v>
      </c>
      <c r="I44" s="701" t="s">
        <v>125</v>
      </c>
      <c r="J44" s="580">
        <v>15</v>
      </c>
      <c r="K44" s="700">
        <v>22</v>
      </c>
      <c r="L44" s="699">
        <v>18</v>
      </c>
      <c r="M44" s="546"/>
      <c r="N44" s="546">
        <v>4</v>
      </c>
      <c r="O44" s="546">
        <v>2</v>
      </c>
      <c r="P44" s="546"/>
      <c r="Q44" s="546"/>
      <c r="R44" s="546"/>
      <c r="S44" s="546"/>
      <c r="T44" s="546"/>
      <c r="U44" s="546">
        <v>1</v>
      </c>
      <c r="V44" s="546"/>
      <c r="W44" s="546"/>
      <c r="X44" s="546"/>
      <c r="Y44" s="546"/>
      <c r="Z44" s="546"/>
      <c r="AA44" s="546"/>
      <c r="AB44" s="628"/>
      <c r="AC44" s="623">
        <f t="shared" si="6"/>
        <v>47</v>
      </c>
    </row>
    <row r="45" spans="1:32" s="14" customFormat="1" ht="15.75" customHeight="1" x14ac:dyDescent="0.35">
      <c r="A45" s="1398"/>
      <c r="B45" s="1401"/>
      <c r="C45" s="1404"/>
      <c r="D45" s="1407"/>
      <c r="E45" s="908" t="s">
        <v>268</v>
      </c>
      <c r="F45" s="624"/>
      <c r="G45" s="624"/>
      <c r="H45" s="624"/>
      <c r="I45" s="624"/>
      <c r="J45" s="625">
        <v>15</v>
      </c>
      <c r="K45" s="629">
        <v>28</v>
      </c>
      <c r="L45" s="627">
        <v>28</v>
      </c>
      <c r="M45" s="626"/>
      <c r="N45" s="626"/>
      <c r="O45" s="626"/>
      <c r="P45" s="626"/>
      <c r="Q45" s="626"/>
      <c r="R45" s="626"/>
      <c r="S45" s="626"/>
      <c r="T45" s="626"/>
      <c r="U45" s="626">
        <v>2</v>
      </c>
      <c r="V45" s="626"/>
      <c r="W45" s="626"/>
      <c r="X45" s="626"/>
      <c r="Y45" s="626"/>
      <c r="Z45" s="626"/>
      <c r="AA45" s="626"/>
      <c r="AB45" s="628"/>
      <c r="AC45" s="623">
        <f t="shared" si="6"/>
        <v>58</v>
      </c>
    </row>
    <row r="46" spans="1:32" s="14" customFormat="1" ht="27" customHeight="1" x14ac:dyDescent="0.35">
      <c r="A46" s="1398"/>
      <c r="B46" s="1401"/>
      <c r="C46" s="1404"/>
      <c r="D46" s="1407"/>
      <c r="E46" s="909" t="s">
        <v>120</v>
      </c>
      <c r="F46" s="624" t="s">
        <v>94</v>
      </c>
      <c r="G46" s="624" t="s">
        <v>232</v>
      </c>
      <c r="H46" s="624" t="s">
        <v>233</v>
      </c>
      <c r="I46" s="624" t="s">
        <v>90</v>
      </c>
      <c r="J46" s="630">
        <v>6</v>
      </c>
      <c r="K46" s="626">
        <v>6</v>
      </c>
      <c r="L46" s="989">
        <v>4.9000000000000004</v>
      </c>
      <c r="M46" s="626"/>
      <c r="N46" s="626"/>
      <c r="O46" s="626"/>
      <c r="P46" s="626"/>
      <c r="Q46" s="626"/>
      <c r="R46" s="631"/>
      <c r="S46" s="626"/>
      <c r="T46" s="626"/>
      <c r="U46" s="626">
        <v>1</v>
      </c>
      <c r="V46" s="626"/>
      <c r="W46" s="626"/>
      <c r="X46" s="626"/>
      <c r="Y46" s="626"/>
      <c r="Z46" s="626"/>
      <c r="AA46" s="626"/>
      <c r="AB46" s="628"/>
      <c r="AC46" s="623">
        <f t="shared" si="6"/>
        <v>11.9</v>
      </c>
    </row>
    <row r="47" spans="1:32" s="14" customFormat="1" ht="27" customHeight="1" x14ac:dyDescent="0.35">
      <c r="A47" s="1398"/>
      <c r="B47" s="1401"/>
      <c r="C47" s="1404"/>
      <c r="D47" s="1407"/>
      <c r="E47" s="909" t="s">
        <v>120</v>
      </c>
      <c r="F47" s="624" t="s">
        <v>94</v>
      </c>
      <c r="G47" s="624" t="s">
        <v>96</v>
      </c>
      <c r="H47" s="624" t="s">
        <v>118</v>
      </c>
      <c r="I47" s="624" t="s">
        <v>203</v>
      </c>
      <c r="J47" s="630">
        <v>9</v>
      </c>
      <c r="K47" s="626">
        <v>6</v>
      </c>
      <c r="L47" s="989">
        <v>5.0039999999999996</v>
      </c>
      <c r="M47" s="626"/>
      <c r="N47" s="626"/>
      <c r="O47" s="626"/>
      <c r="P47" s="626"/>
      <c r="Q47" s="626"/>
      <c r="R47" s="631"/>
      <c r="S47" s="626"/>
      <c r="T47" s="626"/>
      <c r="U47" s="626">
        <v>1</v>
      </c>
      <c r="V47" s="626"/>
      <c r="W47" s="626"/>
      <c r="X47" s="626"/>
      <c r="Y47" s="626"/>
      <c r="Z47" s="626"/>
      <c r="AA47" s="626"/>
      <c r="AB47" s="628"/>
      <c r="AC47" s="623">
        <f t="shared" si="6"/>
        <v>12.004</v>
      </c>
    </row>
    <row r="48" spans="1:32" s="14" customFormat="1" ht="16.5" customHeight="1" x14ac:dyDescent="0.35">
      <c r="A48" s="1398"/>
      <c r="B48" s="1401"/>
      <c r="C48" s="1404"/>
      <c r="D48" s="1407"/>
      <c r="E48" s="909" t="s">
        <v>101</v>
      </c>
      <c r="F48" s="624" t="s">
        <v>94</v>
      </c>
      <c r="G48" s="624" t="s">
        <v>232</v>
      </c>
      <c r="H48" s="624" t="s">
        <v>233</v>
      </c>
      <c r="I48" s="624" t="s">
        <v>90</v>
      </c>
      <c r="J48" s="630">
        <v>6</v>
      </c>
      <c r="K48" s="626">
        <v>9</v>
      </c>
      <c r="L48" s="988">
        <v>6.9960000000000004</v>
      </c>
      <c r="M48" s="626"/>
      <c r="N48" s="626">
        <v>1</v>
      </c>
      <c r="O48" s="626">
        <v>0.5</v>
      </c>
      <c r="P48" s="626"/>
      <c r="Q48" s="626"/>
      <c r="R48" s="631"/>
      <c r="S48" s="626"/>
      <c r="T48" s="626"/>
      <c r="U48" s="626">
        <v>1</v>
      </c>
      <c r="V48" s="626"/>
      <c r="W48" s="626"/>
      <c r="X48" s="626"/>
      <c r="Y48" s="626"/>
      <c r="Z48" s="626"/>
      <c r="AA48" s="626"/>
      <c r="AB48" s="628"/>
      <c r="AC48" s="623">
        <f t="shared" si="6"/>
        <v>18.496000000000002</v>
      </c>
    </row>
    <row r="49" spans="1:29" s="14" customFormat="1" ht="14.25" customHeight="1" x14ac:dyDescent="0.35">
      <c r="A49" s="1398"/>
      <c r="B49" s="1401"/>
      <c r="C49" s="1404"/>
      <c r="D49" s="1407"/>
      <c r="E49" s="909" t="s">
        <v>101</v>
      </c>
      <c r="F49" s="624" t="s">
        <v>94</v>
      </c>
      <c r="G49" s="624" t="s">
        <v>96</v>
      </c>
      <c r="H49" s="624" t="s">
        <v>118</v>
      </c>
      <c r="I49" s="624" t="s">
        <v>203</v>
      </c>
      <c r="J49" s="630">
        <v>9</v>
      </c>
      <c r="K49" s="626">
        <v>9</v>
      </c>
      <c r="L49" s="626">
        <v>7.0019999999999998</v>
      </c>
      <c r="M49" s="626"/>
      <c r="N49" s="626">
        <v>2</v>
      </c>
      <c r="O49" s="626">
        <v>1</v>
      </c>
      <c r="P49" s="626"/>
      <c r="Q49" s="626"/>
      <c r="R49" s="631"/>
      <c r="S49" s="626"/>
      <c r="T49" s="626"/>
      <c r="U49" s="626">
        <v>1</v>
      </c>
      <c r="V49" s="626"/>
      <c r="W49" s="626"/>
      <c r="X49" s="626"/>
      <c r="Y49" s="626"/>
      <c r="Z49" s="626"/>
      <c r="AA49" s="626"/>
      <c r="AB49" s="628"/>
      <c r="AC49" s="623">
        <f t="shared" si="6"/>
        <v>20.001999999999999</v>
      </c>
    </row>
    <row r="50" spans="1:29" s="14" customFormat="1" ht="12" customHeight="1" x14ac:dyDescent="0.35">
      <c r="A50" s="1398"/>
      <c r="B50" s="1401"/>
      <c r="C50" s="1404"/>
      <c r="D50" s="1407"/>
      <c r="E50" s="909" t="s">
        <v>276</v>
      </c>
      <c r="F50" s="624" t="s">
        <v>94</v>
      </c>
      <c r="G50" s="624" t="s">
        <v>232</v>
      </c>
      <c r="H50" s="624" t="s">
        <v>119</v>
      </c>
      <c r="I50" s="624">
        <v>3</v>
      </c>
      <c r="J50" s="630">
        <v>6</v>
      </c>
      <c r="K50" s="626"/>
      <c r="L50" s="626"/>
      <c r="M50" s="626"/>
      <c r="N50" s="626"/>
      <c r="O50" s="626"/>
      <c r="P50" s="626"/>
      <c r="Q50" s="626"/>
      <c r="R50" s="626">
        <v>1</v>
      </c>
      <c r="S50" s="626"/>
      <c r="T50" s="626"/>
      <c r="U50" s="626"/>
      <c r="V50" s="626"/>
      <c r="W50" s="626"/>
      <c r="X50" s="626"/>
      <c r="Y50" s="626"/>
      <c r="Z50" s="626"/>
      <c r="AA50" s="626"/>
      <c r="AB50" s="628"/>
      <c r="AC50" s="623">
        <f t="shared" si="6"/>
        <v>1</v>
      </c>
    </row>
    <row r="51" spans="1:29" s="14" customFormat="1" ht="12" customHeight="1" x14ac:dyDescent="0.35">
      <c r="A51" s="1398"/>
      <c r="B51" s="1401"/>
      <c r="C51" s="1404"/>
      <c r="D51" s="1407"/>
      <c r="E51" s="909" t="s">
        <v>276</v>
      </c>
      <c r="F51" s="624" t="s">
        <v>94</v>
      </c>
      <c r="G51" s="624" t="s">
        <v>109</v>
      </c>
      <c r="H51" s="624" t="s">
        <v>150</v>
      </c>
      <c r="I51" s="624">
        <v>4</v>
      </c>
      <c r="J51" s="630">
        <v>16</v>
      </c>
      <c r="K51" s="626"/>
      <c r="L51" s="626"/>
      <c r="M51" s="626"/>
      <c r="N51" s="626"/>
      <c r="O51" s="626"/>
      <c r="P51" s="626"/>
      <c r="Q51" s="626"/>
      <c r="R51" s="631">
        <v>0.5</v>
      </c>
      <c r="S51" s="626"/>
      <c r="T51" s="626"/>
      <c r="U51" s="626"/>
      <c r="V51" s="626"/>
      <c r="W51" s="626"/>
      <c r="X51" s="626"/>
      <c r="Y51" s="626"/>
      <c r="Z51" s="626"/>
      <c r="AA51" s="626"/>
      <c r="AB51" s="628"/>
      <c r="AC51" s="623">
        <f t="shared" si="6"/>
        <v>0.5</v>
      </c>
    </row>
    <row r="52" spans="1:29" s="14" customFormat="1" ht="14.25" customHeight="1" x14ac:dyDescent="0.35">
      <c r="A52" s="1398"/>
      <c r="B52" s="1401"/>
      <c r="C52" s="1404"/>
      <c r="D52" s="1407"/>
      <c r="E52" s="910" t="s">
        <v>277</v>
      </c>
      <c r="F52" s="478" t="s">
        <v>94</v>
      </c>
      <c r="G52" s="478" t="s">
        <v>108</v>
      </c>
      <c r="H52" s="478" t="s">
        <v>142</v>
      </c>
      <c r="I52" s="478">
        <v>4</v>
      </c>
      <c r="J52" s="703">
        <v>10</v>
      </c>
      <c r="K52" s="626"/>
      <c r="L52" s="626"/>
      <c r="M52" s="626"/>
      <c r="N52" s="626"/>
      <c r="O52" s="626"/>
      <c r="P52" s="626"/>
      <c r="Q52" s="626"/>
      <c r="R52" s="626">
        <v>4</v>
      </c>
      <c r="S52" s="626"/>
      <c r="T52" s="626"/>
      <c r="U52" s="626"/>
      <c r="V52" s="626"/>
      <c r="W52" s="626"/>
      <c r="X52" s="626"/>
      <c r="Y52" s="626"/>
      <c r="Z52" s="626"/>
      <c r="AA52" s="626"/>
      <c r="AB52" s="628"/>
      <c r="AC52" s="623">
        <f t="shared" si="6"/>
        <v>4</v>
      </c>
    </row>
    <row r="53" spans="1:29" s="14" customFormat="1" ht="14.25" customHeight="1" x14ac:dyDescent="0.35">
      <c r="A53" s="1398"/>
      <c r="B53" s="1401"/>
      <c r="C53" s="1404"/>
      <c r="D53" s="1407"/>
      <c r="E53" s="910" t="s">
        <v>202</v>
      </c>
      <c r="F53" s="478" t="s">
        <v>94</v>
      </c>
      <c r="G53" s="478" t="s">
        <v>108</v>
      </c>
      <c r="H53" s="478" t="s">
        <v>142</v>
      </c>
      <c r="I53" s="478">
        <v>4</v>
      </c>
      <c r="J53" s="703">
        <v>10</v>
      </c>
      <c r="K53" s="626"/>
      <c r="L53" s="626"/>
      <c r="M53" s="626"/>
      <c r="N53" s="626"/>
      <c r="O53" s="626"/>
      <c r="P53" s="626"/>
      <c r="Q53" s="626"/>
      <c r="R53" s="823">
        <v>4</v>
      </c>
      <c r="S53" s="626"/>
      <c r="T53" s="626"/>
      <c r="U53" s="626"/>
      <c r="V53" s="626"/>
      <c r="W53" s="626"/>
      <c r="X53" s="626"/>
      <c r="Y53" s="626"/>
      <c r="Z53" s="626"/>
      <c r="AA53" s="626"/>
      <c r="AB53" s="628"/>
      <c r="AC53" s="623">
        <f t="shared" si="6"/>
        <v>4</v>
      </c>
    </row>
    <row r="54" spans="1:29" s="14" customFormat="1" ht="14.25" customHeight="1" x14ac:dyDescent="0.35">
      <c r="A54" s="1398"/>
      <c r="B54" s="1401"/>
      <c r="C54" s="1404"/>
      <c r="D54" s="1407"/>
      <c r="E54" s="909" t="s">
        <v>276</v>
      </c>
      <c r="F54" s="821" t="s">
        <v>94</v>
      </c>
      <c r="G54" s="821" t="s">
        <v>96</v>
      </c>
      <c r="H54" s="821" t="s">
        <v>118</v>
      </c>
      <c r="I54" s="821">
        <v>4</v>
      </c>
      <c r="J54" s="822" t="s">
        <v>265</v>
      </c>
      <c r="K54" s="823"/>
      <c r="L54" s="823"/>
      <c r="M54" s="823"/>
      <c r="N54" s="823"/>
      <c r="O54" s="823"/>
      <c r="P54" s="823"/>
      <c r="Q54" s="823"/>
      <c r="R54" s="823">
        <v>1</v>
      </c>
      <c r="S54" s="626"/>
      <c r="T54" s="626"/>
      <c r="U54" s="626"/>
      <c r="V54" s="626"/>
      <c r="W54" s="626"/>
      <c r="X54" s="626"/>
      <c r="Y54" s="626"/>
      <c r="Z54" s="626"/>
      <c r="AA54" s="626"/>
      <c r="AB54" s="628"/>
      <c r="AC54" s="623">
        <f t="shared" si="6"/>
        <v>1</v>
      </c>
    </row>
    <row r="55" spans="1:29" s="14" customFormat="1" ht="13.5" customHeight="1" thickBot="1" x14ac:dyDescent="0.4">
      <c r="A55" s="1398"/>
      <c r="B55" s="1401"/>
      <c r="C55" s="1404"/>
      <c r="D55" s="1407"/>
      <c r="E55" s="632" t="s">
        <v>41</v>
      </c>
      <c r="F55" s="633"/>
      <c r="G55" s="633"/>
      <c r="H55" s="633"/>
      <c r="I55" s="633"/>
      <c r="J55" s="634"/>
      <c r="K55" s="635">
        <f>SUM(K43:K54)</f>
        <v>112</v>
      </c>
      <c r="L55" s="635">
        <f t="shared" ref="L55:AC55" si="7">SUM(L43:L54)</f>
        <v>69.902000000000001</v>
      </c>
      <c r="M55" s="635">
        <f t="shared" si="7"/>
        <v>32</v>
      </c>
      <c r="N55" s="635">
        <f t="shared" si="7"/>
        <v>9</v>
      </c>
      <c r="O55" s="635">
        <f t="shared" si="7"/>
        <v>4.5</v>
      </c>
      <c r="P55" s="635">
        <f t="shared" si="7"/>
        <v>0</v>
      </c>
      <c r="Q55" s="635">
        <f t="shared" si="7"/>
        <v>0</v>
      </c>
      <c r="R55" s="635">
        <f t="shared" si="7"/>
        <v>10.5</v>
      </c>
      <c r="S55" s="635">
        <f t="shared" si="7"/>
        <v>0</v>
      </c>
      <c r="T55" s="635">
        <f t="shared" si="7"/>
        <v>0</v>
      </c>
      <c r="U55" s="635">
        <f t="shared" si="7"/>
        <v>8</v>
      </c>
      <c r="V55" s="635">
        <f t="shared" si="7"/>
        <v>0</v>
      </c>
      <c r="W55" s="635">
        <f t="shared" si="7"/>
        <v>0</v>
      </c>
      <c r="X55" s="635">
        <f t="shared" si="7"/>
        <v>0</v>
      </c>
      <c r="Y55" s="635">
        <f t="shared" si="7"/>
        <v>0</v>
      </c>
      <c r="Z55" s="635">
        <f t="shared" si="7"/>
        <v>0</v>
      </c>
      <c r="AA55" s="635">
        <f t="shared" si="7"/>
        <v>0</v>
      </c>
      <c r="AB55" s="635">
        <f t="shared" si="7"/>
        <v>0</v>
      </c>
      <c r="AC55" s="635">
        <f t="shared" si="7"/>
        <v>245.90200000000002</v>
      </c>
    </row>
    <row r="56" spans="1:29" s="14" customFormat="1" ht="13.5" customHeight="1" x14ac:dyDescent="0.35">
      <c r="A56" s="1398"/>
      <c r="B56" s="1401"/>
      <c r="C56" s="1404"/>
      <c r="D56" s="1407"/>
      <c r="E56" s="911" t="s">
        <v>162</v>
      </c>
      <c r="F56" s="637" t="s">
        <v>243</v>
      </c>
      <c r="G56" s="637" t="s">
        <v>108</v>
      </c>
      <c r="H56" s="637" t="s">
        <v>248</v>
      </c>
      <c r="I56" s="637" t="s">
        <v>125</v>
      </c>
      <c r="J56" s="814">
        <v>4</v>
      </c>
      <c r="K56" s="720"/>
      <c r="L56" s="720">
        <v>2</v>
      </c>
      <c r="M56" s="720"/>
      <c r="N56" s="720"/>
      <c r="O56" s="720"/>
      <c r="P56" s="825">
        <v>0.5</v>
      </c>
      <c r="Q56" s="720"/>
      <c r="R56" s="720"/>
      <c r="S56" s="720"/>
      <c r="T56" s="720"/>
      <c r="U56" s="720">
        <v>1</v>
      </c>
      <c r="V56" s="714"/>
      <c r="W56" s="714"/>
      <c r="X56" s="714"/>
      <c r="Y56" s="714"/>
      <c r="Z56" s="714"/>
      <c r="AA56" s="714"/>
      <c r="AB56" s="813"/>
      <c r="AC56" s="623">
        <f t="shared" si="6"/>
        <v>3.5</v>
      </c>
    </row>
    <row r="57" spans="1:29" s="14" customFormat="1" ht="13.5" customHeight="1" x14ac:dyDescent="0.35">
      <c r="A57" s="1398"/>
      <c r="B57" s="1401"/>
      <c r="C57" s="1404"/>
      <c r="D57" s="1407"/>
      <c r="E57" s="911" t="s">
        <v>276</v>
      </c>
      <c r="F57" s="637" t="s">
        <v>243</v>
      </c>
      <c r="G57" s="637" t="s">
        <v>247</v>
      </c>
      <c r="H57" s="637" t="s">
        <v>246</v>
      </c>
      <c r="I57" s="637" t="s">
        <v>180</v>
      </c>
      <c r="J57" s="814"/>
      <c r="K57" s="720"/>
      <c r="L57" s="720"/>
      <c r="M57" s="720"/>
      <c r="N57" s="720"/>
      <c r="O57" s="720"/>
      <c r="P57" s="720"/>
      <c r="Q57" s="720"/>
      <c r="R57" s="825">
        <v>0.5</v>
      </c>
      <c r="S57" s="720"/>
      <c r="T57" s="720"/>
      <c r="U57" s="720"/>
      <c r="V57" s="714"/>
      <c r="W57" s="714"/>
      <c r="X57" s="714"/>
      <c r="Y57" s="714"/>
      <c r="Z57" s="714"/>
      <c r="AA57" s="714"/>
      <c r="AB57" s="813"/>
      <c r="AC57" s="623">
        <f t="shared" si="6"/>
        <v>0.5</v>
      </c>
    </row>
    <row r="58" spans="1:29" s="14" customFormat="1" ht="13.5" customHeight="1" x14ac:dyDescent="0.35">
      <c r="A58" s="1398"/>
      <c r="B58" s="1401"/>
      <c r="C58" s="1404"/>
      <c r="D58" s="1407"/>
      <c r="E58" s="911" t="s">
        <v>202</v>
      </c>
      <c r="F58" s="637" t="s">
        <v>243</v>
      </c>
      <c r="G58" s="637" t="s">
        <v>247</v>
      </c>
      <c r="H58" s="637" t="s">
        <v>246</v>
      </c>
      <c r="I58" s="637" t="s">
        <v>180</v>
      </c>
      <c r="J58" s="814"/>
      <c r="K58" s="720"/>
      <c r="L58" s="720"/>
      <c r="M58" s="720"/>
      <c r="N58" s="720"/>
      <c r="O58" s="720"/>
      <c r="P58" s="720"/>
      <c r="Q58" s="720"/>
      <c r="R58" s="720">
        <v>3</v>
      </c>
      <c r="S58" s="720"/>
      <c r="T58" s="720"/>
      <c r="U58" s="720"/>
      <c r="V58" s="714"/>
      <c r="W58" s="714"/>
      <c r="X58" s="714"/>
      <c r="Y58" s="714"/>
      <c r="Z58" s="714"/>
      <c r="AA58" s="714"/>
      <c r="AB58" s="813"/>
      <c r="AC58" s="623">
        <f t="shared" si="6"/>
        <v>3</v>
      </c>
    </row>
    <row r="59" spans="1:29" s="14" customFormat="1" ht="13.5" customHeight="1" x14ac:dyDescent="0.35">
      <c r="A59" s="1398"/>
      <c r="B59" s="1401"/>
      <c r="C59" s="1404"/>
      <c r="D59" s="1407"/>
      <c r="E59" s="911" t="s">
        <v>200</v>
      </c>
      <c r="F59" s="637" t="s">
        <v>243</v>
      </c>
      <c r="G59" s="637" t="s">
        <v>108</v>
      </c>
      <c r="H59" s="637" t="s">
        <v>137</v>
      </c>
      <c r="I59" s="637" t="s">
        <v>122</v>
      </c>
      <c r="J59" s="814" t="s">
        <v>217</v>
      </c>
      <c r="K59" s="720"/>
      <c r="L59" s="720"/>
      <c r="M59" s="720"/>
      <c r="N59" s="720"/>
      <c r="O59" s="720"/>
      <c r="P59" s="720"/>
      <c r="Q59" s="825">
        <v>2.5</v>
      </c>
      <c r="R59" s="825"/>
      <c r="S59" s="720"/>
      <c r="T59" s="720"/>
      <c r="U59" s="720"/>
      <c r="V59" s="714"/>
      <c r="W59" s="714"/>
      <c r="X59" s="714"/>
      <c r="Y59" s="714"/>
      <c r="Z59" s="714"/>
      <c r="AA59" s="714"/>
      <c r="AB59" s="813"/>
      <c r="AC59" s="623">
        <f t="shared" si="6"/>
        <v>2.5</v>
      </c>
    </row>
    <row r="60" spans="1:29" s="14" customFormat="1" ht="16.5" customHeight="1" x14ac:dyDescent="0.4">
      <c r="A60" s="1398"/>
      <c r="B60" s="1401"/>
      <c r="C60" s="1404"/>
      <c r="D60" s="1407"/>
      <c r="E60" s="570" t="s">
        <v>311</v>
      </c>
      <c r="F60" s="636" t="s">
        <v>243</v>
      </c>
      <c r="G60" s="299" t="s">
        <v>108</v>
      </c>
      <c r="H60" s="423" t="s">
        <v>137</v>
      </c>
      <c r="I60" s="299" t="s">
        <v>125</v>
      </c>
      <c r="J60" s="239" t="s">
        <v>217</v>
      </c>
      <c r="K60" s="425"/>
      <c r="L60" s="425"/>
      <c r="M60" s="425"/>
      <c r="N60" s="425"/>
      <c r="O60" s="425"/>
      <c r="P60" s="425"/>
      <c r="Q60" s="425"/>
      <c r="R60" s="639">
        <v>3</v>
      </c>
      <c r="S60" s="639"/>
      <c r="T60" s="639"/>
      <c r="U60" s="639"/>
      <c r="V60" s="639"/>
      <c r="W60" s="639"/>
      <c r="X60" s="639"/>
      <c r="Y60" s="639"/>
      <c r="Z60" s="639"/>
      <c r="AA60" s="639"/>
      <c r="AB60" s="713"/>
      <c r="AC60" s="638">
        <f>SUM(K60:AB60)</f>
        <v>3</v>
      </c>
    </row>
    <row r="61" spans="1:29" s="14" customFormat="1" ht="15.75" customHeight="1" thickBot="1" x14ac:dyDescent="0.4">
      <c r="A61" s="1398"/>
      <c r="B61" s="1401"/>
      <c r="C61" s="1404"/>
      <c r="D61" s="1407"/>
      <c r="E61" s="641" t="s">
        <v>115</v>
      </c>
      <c r="F61" s="642"/>
      <c r="G61" s="642"/>
      <c r="H61" s="642"/>
      <c r="I61" s="642"/>
      <c r="J61" s="643"/>
      <c r="K61" s="644">
        <f>SUM(K56:K60)</f>
        <v>0</v>
      </c>
      <c r="L61" s="1027">
        <f t="shared" ref="L61:AC61" si="8">SUM(L56:L60)</f>
        <v>2</v>
      </c>
      <c r="M61" s="1027">
        <f t="shared" si="8"/>
        <v>0</v>
      </c>
      <c r="N61" s="1027">
        <f t="shared" si="8"/>
        <v>0</v>
      </c>
      <c r="O61" s="1027">
        <f t="shared" si="8"/>
        <v>0</v>
      </c>
      <c r="P61" s="1027">
        <f t="shared" si="8"/>
        <v>0.5</v>
      </c>
      <c r="Q61" s="1027">
        <f t="shared" si="8"/>
        <v>2.5</v>
      </c>
      <c r="R61" s="1027">
        <f t="shared" si="8"/>
        <v>6.5</v>
      </c>
      <c r="S61" s="1027">
        <f t="shared" si="8"/>
        <v>0</v>
      </c>
      <c r="T61" s="1027">
        <f t="shared" si="8"/>
        <v>0</v>
      </c>
      <c r="U61" s="1027">
        <f t="shared" si="8"/>
        <v>1</v>
      </c>
      <c r="V61" s="1027">
        <f t="shared" si="8"/>
        <v>0</v>
      </c>
      <c r="W61" s="1027">
        <f t="shared" si="8"/>
        <v>0</v>
      </c>
      <c r="X61" s="1027">
        <f t="shared" si="8"/>
        <v>0</v>
      </c>
      <c r="Y61" s="1027">
        <f t="shared" si="8"/>
        <v>0</v>
      </c>
      <c r="Z61" s="1027">
        <f t="shared" si="8"/>
        <v>0</v>
      </c>
      <c r="AA61" s="1027">
        <f t="shared" si="8"/>
        <v>0</v>
      </c>
      <c r="AB61" s="1028">
        <f t="shared" si="8"/>
        <v>0</v>
      </c>
      <c r="AC61" s="644">
        <f t="shared" si="8"/>
        <v>12.5</v>
      </c>
    </row>
    <row r="62" spans="1:29" s="14" customFormat="1" ht="13.5" customHeight="1" thickBot="1" x14ac:dyDescent="0.4">
      <c r="A62" s="1398"/>
      <c r="B62" s="1401"/>
      <c r="C62" s="1404"/>
      <c r="D62" s="1407"/>
      <c r="E62" s="645" t="s">
        <v>36</v>
      </c>
      <c r="F62" s="646"/>
      <c r="G62" s="646"/>
      <c r="H62" s="646"/>
      <c r="I62" s="646"/>
      <c r="J62" s="647"/>
      <c r="K62" s="648">
        <v>0</v>
      </c>
      <c r="L62" s="648">
        <v>0</v>
      </c>
      <c r="M62" s="648">
        <v>0</v>
      </c>
      <c r="N62" s="648">
        <v>0</v>
      </c>
      <c r="O62" s="648">
        <v>0</v>
      </c>
      <c r="P62" s="648">
        <v>0</v>
      </c>
      <c r="Q62" s="648">
        <v>0</v>
      </c>
      <c r="R62" s="648">
        <v>0</v>
      </c>
      <c r="S62" s="648">
        <v>0</v>
      </c>
      <c r="T62" s="648">
        <v>0</v>
      </c>
      <c r="U62" s="648">
        <v>0</v>
      </c>
      <c r="V62" s="648">
        <v>0</v>
      </c>
      <c r="W62" s="648">
        <v>0</v>
      </c>
      <c r="X62" s="648">
        <v>0</v>
      </c>
      <c r="Y62" s="648">
        <v>0</v>
      </c>
      <c r="Z62" s="648">
        <v>0</v>
      </c>
      <c r="AA62" s="648">
        <v>0</v>
      </c>
      <c r="AB62" s="648">
        <v>0</v>
      </c>
      <c r="AC62" s="648">
        <f>SUM(K62:AB62)</f>
        <v>0</v>
      </c>
    </row>
    <row r="63" spans="1:29" s="14" customFormat="1" ht="13.5" customHeight="1" x14ac:dyDescent="0.35">
      <c r="A63" s="1398"/>
      <c r="B63" s="1401"/>
      <c r="C63" s="1404"/>
      <c r="D63" s="1407"/>
      <c r="E63" s="649" t="s">
        <v>34</v>
      </c>
      <c r="F63" s="650"/>
      <c r="G63" s="650" t="s">
        <v>37</v>
      </c>
      <c r="H63" s="650"/>
      <c r="I63" s="650"/>
      <c r="J63" s="651"/>
      <c r="K63" s="652">
        <v>0</v>
      </c>
      <c r="L63" s="653">
        <v>0</v>
      </c>
      <c r="M63" s="653">
        <v>0</v>
      </c>
      <c r="N63" s="653">
        <v>0</v>
      </c>
      <c r="O63" s="653">
        <v>0</v>
      </c>
      <c r="P63" s="653">
        <v>0</v>
      </c>
      <c r="Q63" s="653">
        <v>0</v>
      </c>
      <c r="R63" s="653">
        <v>0</v>
      </c>
      <c r="S63" s="653">
        <v>0</v>
      </c>
      <c r="T63" s="653">
        <v>0</v>
      </c>
      <c r="U63" s="653">
        <v>0</v>
      </c>
      <c r="V63" s="653">
        <v>0</v>
      </c>
      <c r="W63" s="653">
        <v>0</v>
      </c>
      <c r="X63" s="653">
        <v>0</v>
      </c>
      <c r="Y63" s="653">
        <v>0</v>
      </c>
      <c r="Z63" s="653">
        <v>0</v>
      </c>
      <c r="AA63" s="653">
        <v>0</v>
      </c>
      <c r="AB63" s="654">
        <v>0</v>
      </c>
      <c r="AC63" s="655">
        <v>0</v>
      </c>
    </row>
    <row r="64" spans="1:29" s="14" customFormat="1" ht="13.5" customHeight="1" x14ac:dyDescent="0.35">
      <c r="A64" s="1398"/>
      <c r="B64" s="1401"/>
      <c r="C64" s="1404"/>
      <c r="D64" s="1407"/>
      <c r="E64" s="656" t="s">
        <v>38</v>
      </c>
      <c r="F64" s="640"/>
      <c r="G64" s="640"/>
      <c r="H64" s="640"/>
      <c r="I64" s="640"/>
      <c r="J64" s="657"/>
      <c r="K64" s="658">
        <v>0</v>
      </c>
      <c r="L64" s="659">
        <v>0</v>
      </c>
      <c r="M64" s="659">
        <v>0</v>
      </c>
      <c r="N64" s="659">
        <v>0</v>
      </c>
      <c r="O64" s="659">
        <v>0</v>
      </c>
      <c r="P64" s="659">
        <v>0</v>
      </c>
      <c r="Q64" s="659">
        <v>0</v>
      </c>
      <c r="R64" s="659">
        <v>0</v>
      </c>
      <c r="S64" s="659">
        <v>0</v>
      </c>
      <c r="T64" s="659">
        <v>0</v>
      </c>
      <c r="U64" s="659">
        <v>0</v>
      </c>
      <c r="V64" s="659">
        <v>0</v>
      </c>
      <c r="W64" s="659">
        <v>0</v>
      </c>
      <c r="X64" s="659">
        <v>0</v>
      </c>
      <c r="Y64" s="659">
        <v>0</v>
      </c>
      <c r="Z64" s="659">
        <v>0</v>
      </c>
      <c r="AA64" s="659">
        <v>0</v>
      </c>
      <c r="AB64" s="660">
        <v>0</v>
      </c>
      <c r="AC64" s="661">
        <v>0</v>
      </c>
    </row>
    <row r="65" spans="1:31" s="14" customFormat="1" ht="13.5" customHeight="1" x14ac:dyDescent="0.35">
      <c r="A65" s="1398"/>
      <c r="B65" s="1401"/>
      <c r="C65" s="1404"/>
      <c r="D65" s="1407"/>
      <c r="E65" s="656" t="s">
        <v>42</v>
      </c>
      <c r="F65" s="640"/>
      <c r="G65" s="640"/>
      <c r="H65" s="640"/>
      <c r="I65" s="640"/>
      <c r="J65" s="657"/>
      <c r="K65" s="658">
        <v>0</v>
      </c>
      <c r="L65" s="659">
        <v>0</v>
      </c>
      <c r="M65" s="659">
        <v>0</v>
      </c>
      <c r="N65" s="659">
        <v>0</v>
      </c>
      <c r="O65" s="659">
        <v>0</v>
      </c>
      <c r="P65" s="659">
        <v>0</v>
      </c>
      <c r="Q65" s="659">
        <v>0</v>
      </c>
      <c r="R65" s="659">
        <v>0</v>
      </c>
      <c r="S65" s="659">
        <v>0</v>
      </c>
      <c r="T65" s="659">
        <v>0</v>
      </c>
      <c r="U65" s="659">
        <v>0</v>
      </c>
      <c r="V65" s="659">
        <v>0</v>
      </c>
      <c r="W65" s="659">
        <v>0</v>
      </c>
      <c r="X65" s="659">
        <v>0</v>
      </c>
      <c r="Y65" s="659">
        <v>0</v>
      </c>
      <c r="Z65" s="659">
        <v>0</v>
      </c>
      <c r="AA65" s="659">
        <v>0</v>
      </c>
      <c r="AB65" s="660">
        <v>0</v>
      </c>
      <c r="AC65" s="661">
        <v>0</v>
      </c>
    </row>
    <row r="66" spans="1:31" s="14" customFormat="1" ht="13.5" customHeight="1" thickBot="1" x14ac:dyDescent="0.4">
      <c r="A66" s="1398"/>
      <c r="B66" s="1401"/>
      <c r="C66" s="1404"/>
      <c r="D66" s="1407"/>
      <c r="E66" s="662" t="s">
        <v>39</v>
      </c>
      <c r="F66" s="663"/>
      <c r="G66" s="663"/>
      <c r="H66" s="663"/>
      <c r="I66" s="663"/>
      <c r="J66" s="664"/>
      <c r="K66" s="665">
        <v>0</v>
      </c>
      <c r="L66" s="666">
        <v>0</v>
      </c>
      <c r="M66" s="666">
        <v>0</v>
      </c>
      <c r="N66" s="666">
        <v>0</v>
      </c>
      <c r="O66" s="666">
        <v>0</v>
      </c>
      <c r="P66" s="666">
        <v>0</v>
      </c>
      <c r="Q66" s="666">
        <v>0</v>
      </c>
      <c r="R66" s="666">
        <v>0</v>
      </c>
      <c r="S66" s="666">
        <v>0</v>
      </c>
      <c r="T66" s="666">
        <v>0</v>
      </c>
      <c r="U66" s="666">
        <v>0</v>
      </c>
      <c r="V66" s="666">
        <v>0</v>
      </c>
      <c r="W66" s="666">
        <v>0</v>
      </c>
      <c r="X66" s="666">
        <v>0</v>
      </c>
      <c r="Y66" s="666">
        <v>0</v>
      </c>
      <c r="Z66" s="666">
        <v>0</v>
      </c>
      <c r="AA66" s="666">
        <v>0</v>
      </c>
      <c r="AB66" s="667">
        <v>0</v>
      </c>
      <c r="AC66" s="661">
        <v>0</v>
      </c>
    </row>
    <row r="67" spans="1:31" s="14" customFormat="1" ht="13.5" customHeight="1" thickBot="1" x14ac:dyDescent="0.4">
      <c r="A67" s="1398"/>
      <c r="B67" s="1401"/>
      <c r="C67" s="1404"/>
      <c r="D67" s="1407"/>
      <c r="E67" s="668" t="s">
        <v>43</v>
      </c>
      <c r="F67" s="669"/>
      <c r="G67" s="669"/>
      <c r="H67" s="669"/>
      <c r="I67" s="669"/>
      <c r="J67" s="670"/>
      <c r="K67" s="671">
        <f>K55+K61</f>
        <v>112</v>
      </c>
      <c r="L67" s="1025">
        <f t="shared" ref="L67:AB67" si="9">L55+L61</f>
        <v>71.902000000000001</v>
      </c>
      <c r="M67" s="1025">
        <f t="shared" si="9"/>
        <v>32</v>
      </c>
      <c r="N67" s="1025">
        <f t="shared" si="9"/>
        <v>9</v>
      </c>
      <c r="O67" s="1025">
        <f t="shared" si="9"/>
        <v>4.5</v>
      </c>
      <c r="P67" s="1025">
        <f t="shared" si="9"/>
        <v>0.5</v>
      </c>
      <c r="Q67" s="1025">
        <f t="shared" si="9"/>
        <v>2.5</v>
      </c>
      <c r="R67" s="1025">
        <f t="shared" si="9"/>
        <v>17</v>
      </c>
      <c r="S67" s="1025">
        <f t="shared" si="9"/>
        <v>0</v>
      </c>
      <c r="T67" s="1025">
        <f t="shared" si="9"/>
        <v>0</v>
      </c>
      <c r="U67" s="1025">
        <f t="shared" si="9"/>
        <v>9</v>
      </c>
      <c r="V67" s="1025">
        <f t="shared" si="9"/>
        <v>0</v>
      </c>
      <c r="W67" s="1025">
        <f t="shared" si="9"/>
        <v>0</v>
      </c>
      <c r="X67" s="1025">
        <f t="shared" si="9"/>
        <v>0</v>
      </c>
      <c r="Y67" s="1025">
        <f t="shared" si="9"/>
        <v>0</v>
      </c>
      <c r="Z67" s="1025">
        <f t="shared" si="9"/>
        <v>0</v>
      </c>
      <c r="AA67" s="1025">
        <f t="shared" si="9"/>
        <v>0</v>
      </c>
      <c r="AB67" s="1026">
        <f t="shared" si="9"/>
        <v>0</v>
      </c>
      <c r="AC67" s="671">
        <f>AC55+AC61</f>
        <v>258.40200000000004</v>
      </c>
      <c r="AD67" s="156"/>
    </row>
    <row r="68" spans="1:31" s="14" customFormat="1" ht="13.5" customHeight="1" thickBot="1" x14ac:dyDescent="0.4">
      <c r="A68" s="1398"/>
      <c r="B68" s="1401"/>
      <c r="C68" s="1404"/>
      <c r="D68" s="1407"/>
      <c r="E68" s="672"/>
      <c r="F68" s="673"/>
      <c r="G68" s="673"/>
      <c r="H68" s="673"/>
      <c r="I68" s="673"/>
      <c r="J68" s="674"/>
      <c r="K68" s="675"/>
      <c r="L68" s="676"/>
      <c r="M68" s="676"/>
      <c r="N68" s="676"/>
      <c r="O68" s="676"/>
      <c r="P68" s="676"/>
      <c r="Q68" s="676"/>
      <c r="R68" s="676"/>
      <c r="S68" s="676"/>
      <c r="T68" s="676"/>
      <c r="U68" s="676"/>
      <c r="V68" s="676"/>
      <c r="W68" s="676"/>
      <c r="X68" s="676"/>
      <c r="Y68" s="676"/>
      <c r="Z68" s="676"/>
      <c r="AA68" s="676"/>
      <c r="AB68" s="676"/>
      <c r="AC68" s="677"/>
    </row>
    <row r="69" spans="1:31" s="14" customFormat="1" ht="19.5" customHeight="1" thickBot="1" x14ac:dyDescent="0.4">
      <c r="A69" s="1399"/>
      <c r="B69" s="1402"/>
      <c r="C69" s="1405"/>
      <c r="D69" s="1408"/>
      <c r="E69" s="678" t="s">
        <v>44</v>
      </c>
      <c r="F69" s="679"/>
      <c r="G69" s="679"/>
      <c r="H69" s="679"/>
      <c r="I69" s="680"/>
      <c r="J69" s="681"/>
      <c r="K69" s="682">
        <f t="shared" ref="K69:AC69" si="10">K32+K67</f>
        <v>242</v>
      </c>
      <c r="L69" s="682">
        <f t="shared" si="10"/>
        <v>179.90199999999999</v>
      </c>
      <c r="M69" s="682">
        <f t="shared" si="10"/>
        <v>32</v>
      </c>
      <c r="N69" s="682">
        <f t="shared" si="10"/>
        <v>17</v>
      </c>
      <c r="O69" s="682">
        <f t="shared" si="10"/>
        <v>8</v>
      </c>
      <c r="P69" s="682">
        <f t="shared" si="10"/>
        <v>2</v>
      </c>
      <c r="Q69" s="682">
        <f t="shared" si="10"/>
        <v>47.5</v>
      </c>
      <c r="R69" s="682">
        <f t="shared" si="10"/>
        <v>23</v>
      </c>
      <c r="S69" s="682">
        <f t="shared" si="10"/>
        <v>0</v>
      </c>
      <c r="T69" s="682">
        <f t="shared" si="10"/>
        <v>0</v>
      </c>
      <c r="U69" s="682">
        <f t="shared" si="10"/>
        <v>26</v>
      </c>
      <c r="V69" s="682">
        <f t="shared" si="10"/>
        <v>0</v>
      </c>
      <c r="W69" s="682">
        <f t="shared" si="10"/>
        <v>0</v>
      </c>
      <c r="X69" s="682">
        <f t="shared" si="10"/>
        <v>0</v>
      </c>
      <c r="Y69" s="682">
        <f t="shared" si="10"/>
        <v>0</v>
      </c>
      <c r="Z69" s="682">
        <f t="shared" si="10"/>
        <v>0</v>
      </c>
      <c r="AA69" s="682">
        <f t="shared" si="10"/>
        <v>0</v>
      </c>
      <c r="AB69" s="682">
        <f t="shared" si="10"/>
        <v>0</v>
      </c>
      <c r="AC69" s="840">
        <f t="shared" si="10"/>
        <v>577.40200000000004</v>
      </c>
      <c r="AD69" s="476"/>
      <c r="AE69" s="156"/>
    </row>
    <row r="70" spans="1:31" s="61" customFormat="1" ht="13.9" x14ac:dyDescent="0.4">
      <c r="A70" s="1240" t="s">
        <v>356</v>
      </c>
      <c r="B70" s="1240"/>
      <c r="C70" s="1240"/>
      <c r="D70" s="1240"/>
      <c r="E70" s="1240"/>
      <c r="F70" s="1240"/>
      <c r="G70" s="1240"/>
      <c r="H70" s="1240"/>
      <c r="I70" s="1240"/>
      <c r="J70" s="1240"/>
      <c r="K70" s="1240"/>
      <c r="L70" s="1240"/>
      <c r="M70" s="1240"/>
      <c r="N70" s="1240"/>
      <c r="O70" s="1240"/>
      <c r="P70" s="1240"/>
      <c r="Q70" s="1240"/>
      <c r="R70" s="1240"/>
      <c r="S70" s="1240"/>
      <c r="T70" s="1240"/>
      <c r="U70" s="1240"/>
      <c r="V70" s="1240"/>
      <c r="W70" s="1240"/>
      <c r="X70" s="1240"/>
      <c r="Y70" s="1240"/>
      <c r="Z70" s="1240"/>
      <c r="AA70" s="1240"/>
      <c r="AB70" s="1240"/>
      <c r="AC70" s="1240"/>
    </row>
    <row r="71" spans="1:31" s="61" customFormat="1" ht="13.9" x14ac:dyDescent="0.4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184" t="s">
        <v>353</v>
      </c>
      <c r="O71" s="1184"/>
      <c r="P71" s="1184"/>
      <c r="Q71" s="1184"/>
      <c r="R71" s="1184"/>
      <c r="S71" s="1184"/>
      <c r="T71" s="1184"/>
      <c r="U71" s="1184"/>
      <c r="V71" s="1184"/>
      <c r="W71" s="1184"/>
      <c r="X71" s="1184"/>
      <c r="Y71" s="1184"/>
      <c r="Z71" s="1184"/>
      <c r="AA71" s="1184"/>
      <c r="AB71" s="1184"/>
      <c r="AC71" s="1184"/>
    </row>
    <row r="72" spans="1:31" s="61" customFormat="1" ht="13.9" x14ac:dyDescent="0.4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2"/>
      <c r="S72" s="2"/>
      <c r="T72" s="1220" t="s">
        <v>341</v>
      </c>
      <c r="U72" s="1220"/>
      <c r="V72" s="1220"/>
      <c r="W72" s="1220"/>
      <c r="X72" s="1220"/>
      <c r="Y72" s="1220"/>
      <c r="Z72" s="1220"/>
      <c r="AA72" s="2"/>
      <c r="AB72" s="2"/>
      <c r="AC72" s="101"/>
    </row>
    <row r="73" spans="1:31" s="61" customFormat="1" ht="13.9" x14ac:dyDescent="0.4">
      <c r="A73" s="101"/>
      <c r="B73" s="101"/>
      <c r="C73" s="101"/>
      <c r="D73" s="101"/>
      <c r="E73" s="101"/>
      <c r="F73" s="101"/>
      <c r="G73" s="101"/>
      <c r="H73" s="101"/>
      <c r="I73" s="363"/>
      <c r="J73" s="101"/>
      <c r="K73" s="101"/>
      <c r="L73" s="101"/>
      <c r="M73" s="101"/>
      <c r="N73" s="101"/>
      <c r="O73" s="101"/>
      <c r="P73" s="101"/>
      <c r="Q73" s="95" t="s">
        <v>60</v>
      </c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</row>
    <row r="74" spans="1:31" s="61" customFormat="1" ht="13.9" x14ac:dyDescent="0.4">
      <c r="R74" s="208"/>
      <c r="S74" s="211"/>
      <c r="T74" s="211"/>
      <c r="U74" s="61" t="s">
        <v>340</v>
      </c>
      <c r="AA74" s="3"/>
      <c r="AB74" s="208"/>
    </row>
    <row r="75" spans="1:31" x14ac:dyDescent="0.35">
      <c r="K75" s="151">
        <f t="shared" ref="K75:AC75" si="11">K19+K55</f>
        <v>228</v>
      </c>
      <c r="L75" s="151">
        <f t="shared" si="11"/>
        <v>171.90199999999999</v>
      </c>
      <c r="M75" s="151">
        <f t="shared" si="11"/>
        <v>32</v>
      </c>
      <c r="N75" s="151">
        <f t="shared" si="11"/>
        <v>17</v>
      </c>
      <c r="O75" s="151">
        <f t="shared" si="11"/>
        <v>8</v>
      </c>
      <c r="P75" s="151">
        <f t="shared" si="11"/>
        <v>0</v>
      </c>
      <c r="Q75" s="151">
        <f t="shared" si="11"/>
        <v>45</v>
      </c>
      <c r="R75" s="151">
        <f t="shared" si="11"/>
        <v>16.5</v>
      </c>
      <c r="S75" s="151">
        <f t="shared" si="11"/>
        <v>0</v>
      </c>
      <c r="T75" s="151">
        <f t="shared" si="11"/>
        <v>0</v>
      </c>
      <c r="U75" s="151">
        <f t="shared" si="11"/>
        <v>19</v>
      </c>
      <c r="V75" s="151">
        <f t="shared" si="11"/>
        <v>0</v>
      </c>
      <c r="W75" s="151">
        <f t="shared" si="11"/>
        <v>0</v>
      </c>
      <c r="X75" s="151">
        <f t="shared" si="11"/>
        <v>0</v>
      </c>
      <c r="Y75" s="151">
        <f t="shared" si="11"/>
        <v>0</v>
      </c>
      <c r="Z75" s="151">
        <f t="shared" si="11"/>
        <v>0</v>
      </c>
      <c r="AA75" s="151">
        <f t="shared" si="11"/>
        <v>0</v>
      </c>
      <c r="AB75" s="151">
        <f t="shared" si="11"/>
        <v>0</v>
      </c>
      <c r="AC75" s="151">
        <f t="shared" si="11"/>
        <v>537.40200000000004</v>
      </c>
    </row>
    <row r="76" spans="1:31" x14ac:dyDescent="0.35">
      <c r="K76" s="151">
        <f t="shared" ref="K76:AC76" si="12">K26+K61</f>
        <v>14</v>
      </c>
      <c r="L76" s="151">
        <f t="shared" si="12"/>
        <v>8</v>
      </c>
      <c r="M76" s="151">
        <f t="shared" si="12"/>
        <v>0</v>
      </c>
      <c r="N76" s="151">
        <f t="shared" si="12"/>
        <v>0</v>
      </c>
      <c r="O76" s="151">
        <f t="shared" si="12"/>
        <v>0</v>
      </c>
      <c r="P76" s="151">
        <f t="shared" si="12"/>
        <v>2</v>
      </c>
      <c r="Q76" s="151">
        <f t="shared" si="12"/>
        <v>2.5</v>
      </c>
      <c r="R76" s="151">
        <f t="shared" si="12"/>
        <v>6.5</v>
      </c>
      <c r="S76" s="151">
        <f t="shared" si="12"/>
        <v>0</v>
      </c>
      <c r="T76" s="151">
        <f t="shared" si="12"/>
        <v>0</v>
      </c>
      <c r="U76" s="151">
        <f t="shared" si="12"/>
        <v>7</v>
      </c>
      <c r="V76" s="151">
        <f t="shared" si="12"/>
        <v>0</v>
      </c>
      <c r="W76" s="151">
        <f t="shared" si="12"/>
        <v>0</v>
      </c>
      <c r="X76" s="151">
        <f t="shared" si="12"/>
        <v>0</v>
      </c>
      <c r="Y76" s="151">
        <f t="shared" si="12"/>
        <v>0</v>
      </c>
      <c r="Z76" s="151">
        <f t="shared" si="12"/>
        <v>0</v>
      </c>
      <c r="AA76" s="151">
        <f t="shared" si="12"/>
        <v>0</v>
      </c>
      <c r="AB76" s="151">
        <f t="shared" si="12"/>
        <v>0</v>
      </c>
      <c r="AC76" s="151">
        <f t="shared" si="12"/>
        <v>40</v>
      </c>
    </row>
    <row r="77" spans="1:31" x14ac:dyDescent="0.35"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</row>
  </sheetData>
  <mergeCells count="44">
    <mergeCell ref="A1:AC1"/>
    <mergeCell ref="A2:AC2"/>
    <mergeCell ref="G3:N3"/>
    <mergeCell ref="A5:A6"/>
    <mergeCell ref="B5:B6"/>
    <mergeCell ref="J5:J6"/>
    <mergeCell ref="K5:AB5"/>
    <mergeCell ref="AC5:AC6"/>
    <mergeCell ref="T35:Z35"/>
    <mergeCell ref="H40:H41"/>
    <mergeCell ref="I40:I41"/>
    <mergeCell ref="J40:J41"/>
    <mergeCell ref="L34:AC34"/>
    <mergeCell ref="AC40:AC41"/>
    <mergeCell ref="T38:AA38"/>
    <mergeCell ref="K40:AB40"/>
    <mergeCell ref="A7:AC7"/>
    <mergeCell ref="D5:D6"/>
    <mergeCell ref="E5:E6"/>
    <mergeCell ref="C5:C6"/>
    <mergeCell ref="H5:H6"/>
    <mergeCell ref="I5:I6"/>
    <mergeCell ref="F5:F6"/>
    <mergeCell ref="G5:G6"/>
    <mergeCell ref="A8:A32"/>
    <mergeCell ref="B8:B32"/>
    <mergeCell ref="C8:C32"/>
    <mergeCell ref="D8:D32"/>
    <mergeCell ref="A33:AC33"/>
    <mergeCell ref="T72:Z72"/>
    <mergeCell ref="A42:AC42"/>
    <mergeCell ref="A43:A69"/>
    <mergeCell ref="B43:B69"/>
    <mergeCell ref="C43:C69"/>
    <mergeCell ref="D43:D69"/>
    <mergeCell ref="A70:AC70"/>
    <mergeCell ref="N71:AC71"/>
    <mergeCell ref="G40:G41"/>
    <mergeCell ref="A40:A41"/>
    <mergeCell ref="B40:B41"/>
    <mergeCell ref="C40:C41"/>
    <mergeCell ref="D40:D41"/>
    <mergeCell ref="E40:E41"/>
    <mergeCell ref="F40:F41"/>
  </mergeCells>
  <pageMargins left="0.19685039370078741" right="0.19685039370078741" top="0.78740157480314965" bottom="0.39370078740157483" header="0.31496062992125984" footer="0.31496062992125984"/>
  <pageSetup paperSize="9" scale="80" orientation="landscape" r:id="rId1"/>
  <headerFooter alignWithMargins="0"/>
  <rowBreaks count="1" manualBreakCount="1">
    <brk id="39" max="28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9">
    <tabColor theme="5" tint="0.79998168889431442"/>
  </sheetPr>
  <dimension ref="A1:AH57"/>
  <sheetViews>
    <sheetView view="pageBreakPreview" topLeftCell="A31" zoomScale="110" zoomScaleNormal="100" zoomScaleSheetLayoutView="110" workbookViewId="0">
      <selection activeCell="E51" sqref="E51"/>
    </sheetView>
  </sheetViews>
  <sheetFormatPr defaultColWidth="9.1328125" defaultRowHeight="12.75" x14ac:dyDescent="0.35"/>
  <cols>
    <col min="1" max="1" width="4.1328125" style="1" customWidth="1"/>
    <col min="2" max="2" width="15.86328125" style="1" customWidth="1"/>
    <col min="3" max="3" width="11.86328125" style="1" customWidth="1"/>
    <col min="4" max="4" width="4.86328125" style="1" customWidth="1"/>
    <col min="5" max="5" width="29.5976562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4.73046875" style="1" customWidth="1"/>
    <col min="14" max="14" width="4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186" t="s">
        <v>79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  <c r="M3" s="1186"/>
      <c r="N3" s="1186"/>
      <c r="O3" s="1186"/>
      <c r="P3" s="1186"/>
      <c r="Q3" s="1186"/>
      <c r="R3" s="1186"/>
      <c r="S3" s="1186"/>
      <c r="T3" s="1186"/>
      <c r="U3" s="1186"/>
      <c r="V3" s="1186"/>
      <c r="W3" s="1186"/>
      <c r="X3" s="1186"/>
      <c r="Y3" s="1186"/>
      <c r="Z3" s="1186"/>
      <c r="AA3" s="1186"/>
      <c r="AB3" s="1186"/>
      <c r="AC3" s="1186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186" t="s">
        <v>296</v>
      </c>
      <c r="H4" s="1186"/>
      <c r="I4" s="1186"/>
      <c r="J4" s="1186"/>
      <c r="K4" s="1186"/>
      <c r="L4" s="1186"/>
      <c r="M4" s="1186"/>
      <c r="N4" s="1186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45">
      <c r="A6" s="1188" t="s">
        <v>9</v>
      </c>
      <c r="B6" s="1190" t="s">
        <v>10</v>
      </c>
      <c r="C6" s="1190" t="s">
        <v>11</v>
      </c>
      <c r="D6" s="1192" t="s">
        <v>12</v>
      </c>
      <c r="E6" s="1194" t="s">
        <v>8</v>
      </c>
      <c r="F6" s="1196" t="s">
        <v>0</v>
      </c>
      <c r="G6" s="1198" t="s">
        <v>3</v>
      </c>
      <c r="H6" s="1200" t="s">
        <v>13</v>
      </c>
      <c r="I6" s="1196" t="s">
        <v>1</v>
      </c>
      <c r="J6" s="1202" t="s">
        <v>14</v>
      </c>
      <c r="K6" s="1204" t="s">
        <v>15</v>
      </c>
      <c r="L6" s="1205"/>
      <c r="M6" s="1205"/>
      <c r="N6" s="1205"/>
      <c r="O6" s="1205"/>
      <c r="P6" s="1205"/>
      <c r="Q6" s="1205"/>
      <c r="R6" s="1205"/>
      <c r="S6" s="1205"/>
      <c r="T6" s="1205"/>
      <c r="U6" s="1205"/>
      <c r="V6" s="1205"/>
      <c r="W6" s="1205"/>
      <c r="X6" s="1205"/>
      <c r="Y6" s="1205"/>
      <c r="Z6" s="1205"/>
      <c r="AA6" s="1205"/>
      <c r="AB6" s="1205"/>
      <c r="AC6" s="1218" t="s">
        <v>16</v>
      </c>
      <c r="AD6" s="9"/>
      <c r="AE6" s="9"/>
      <c r="AF6" s="9"/>
    </row>
    <row r="7" spans="1:32" s="12" customFormat="1" ht="116.25" customHeight="1" thickBot="1" x14ac:dyDescent="0.35">
      <c r="A7" s="1189"/>
      <c r="B7" s="1191"/>
      <c r="C7" s="1191"/>
      <c r="D7" s="1193"/>
      <c r="E7" s="1195"/>
      <c r="F7" s="1197"/>
      <c r="G7" s="1199"/>
      <c r="H7" s="1201"/>
      <c r="I7" s="1197"/>
      <c r="J7" s="1203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110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19"/>
    </row>
    <row r="8" spans="1:32" s="14" customFormat="1" ht="13.5" customHeight="1" x14ac:dyDescent="0.35">
      <c r="A8" s="1222" t="s">
        <v>33</v>
      </c>
      <c r="B8" s="1223"/>
      <c r="C8" s="1223"/>
      <c r="D8" s="1223"/>
      <c r="E8" s="1223"/>
      <c r="F8" s="1223"/>
      <c r="G8" s="1223"/>
      <c r="H8" s="1223"/>
      <c r="I8" s="1223"/>
      <c r="J8" s="1223"/>
      <c r="K8" s="1223"/>
      <c r="L8" s="1223"/>
      <c r="M8" s="1223"/>
      <c r="N8" s="1223"/>
      <c r="O8" s="1223"/>
      <c r="P8" s="1223"/>
      <c r="Q8" s="1223"/>
      <c r="R8" s="1223"/>
      <c r="S8" s="1223"/>
      <c r="T8" s="1223"/>
      <c r="U8" s="1223"/>
      <c r="V8" s="1223"/>
      <c r="W8" s="1223"/>
      <c r="X8" s="1223"/>
      <c r="Y8" s="1223"/>
      <c r="Z8" s="1223"/>
      <c r="AA8" s="1223"/>
      <c r="AB8" s="1223"/>
      <c r="AC8" s="1224"/>
    </row>
    <row r="9" spans="1:32" s="14" customFormat="1" ht="17.25" customHeight="1" x14ac:dyDescent="0.4">
      <c r="A9" s="1228">
        <v>3</v>
      </c>
      <c r="B9" s="1226" t="s">
        <v>211</v>
      </c>
      <c r="C9" s="1231" t="s">
        <v>212</v>
      </c>
      <c r="D9" s="1236">
        <v>0.75</v>
      </c>
      <c r="E9" s="533" t="s">
        <v>140</v>
      </c>
      <c r="F9" s="74" t="s">
        <v>94</v>
      </c>
      <c r="G9" s="74" t="s">
        <v>108</v>
      </c>
      <c r="H9" s="96" t="s">
        <v>132</v>
      </c>
      <c r="I9" s="74">
        <v>2</v>
      </c>
      <c r="J9" s="259">
        <v>7</v>
      </c>
      <c r="K9" s="157">
        <v>10.67</v>
      </c>
      <c r="L9" s="157">
        <v>12</v>
      </c>
      <c r="M9" s="157"/>
      <c r="N9" s="157">
        <v>2</v>
      </c>
      <c r="O9" s="157">
        <v>1</v>
      </c>
      <c r="P9" s="74"/>
      <c r="Q9" s="74"/>
      <c r="R9" s="157"/>
      <c r="S9" s="157"/>
      <c r="T9" s="157"/>
      <c r="U9" s="157">
        <v>1</v>
      </c>
      <c r="V9" s="157"/>
      <c r="W9" s="157"/>
      <c r="X9" s="157"/>
      <c r="Y9" s="75"/>
      <c r="Z9" s="75"/>
      <c r="AA9" s="75"/>
      <c r="AB9" s="262"/>
      <c r="AC9" s="335">
        <f t="shared" ref="AC9:AC18" si="0">SUM(K9:AB9)</f>
        <v>26.67</v>
      </c>
      <c r="AD9" s="529"/>
      <c r="AE9" s="529"/>
    </row>
    <row r="10" spans="1:32" s="14" customFormat="1" ht="17.25" customHeight="1" x14ac:dyDescent="0.4">
      <c r="A10" s="1229"/>
      <c r="B10" s="1213"/>
      <c r="C10" s="1232"/>
      <c r="D10" s="1237"/>
      <c r="E10" s="533" t="s">
        <v>140</v>
      </c>
      <c r="F10" s="299" t="s">
        <v>94</v>
      </c>
      <c r="G10" s="299" t="s">
        <v>109</v>
      </c>
      <c r="H10" s="96" t="s">
        <v>134</v>
      </c>
      <c r="I10" s="299">
        <v>2</v>
      </c>
      <c r="J10" s="437">
        <v>38</v>
      </c>
      <c r="K10" s="157">
        <v>10.67</v>
      </c>
      <c r="L10" s="157">
        <v>48</v>
      </c>
      <c r="M10" s="157"/>
      <c r="N10" s="157">
        <v>9</v>
      </c>
      <c r="O10" s="157">
        <v>2</v>
      </c>
      <c r="P10" s="157"/>
      <c r="Q10" s="157"/>
      <c r="R10" s="157"/>
      <c r="S10" s="157"/>
      <c r="T10" s="157"/>
      <c r="U10" s="157">
        <v>4</v>
      </c>
      <c r="V10" s="157"/>
      <c r="W10" s="75"/>
      <c r="X10" s="75"/>
      <c r="Y10" s="343"/>
      <c r="Z10" s="343"/>
      <c r="AA10" s="343"/>
      <c r="AB10" s="686"/>
      <c r="AC10" s="335">
        <f t="shared" si="0"/>
        <v>73.67</v>
      </c>
      <c r="AD10" s="529"/>
      <c r="AE10" s="529"/>
    </row>
    <row r="11" spans="1:32" s="14" customFormat="1" ht="17.25" customHeight="1" x14ac:dyDescent="0.4">
      <c r="A11" s="1229"/>
      <c r="B11" s="1213"/>
      <c r="C11" s="1232"/>
      <c r="D11" s="1237"/>
      <c r="E11" s="533" t="s">
        <v>140</v>
      </c>
      <c r="F11" s="299" t="s">
        <v>94</v>
      </c>
      <c r="G11" s="299" t="s">
        <v>96</v>
      </c>
      <c r="H11" s="96" t="s">
        <v>133</v>
      </c>
      <c r="I11" s="299">
        <v>2</v>
      </c>
      <c r="J11" s="437">
        <v>7</v>
      </c>
      <c r="K11" s="157">
        <v>10.67</v>
      </c>
      <c r="L11" s="157">
        <v>12</v>
      </c>
      <c r="M11" s="157"/>
      <c r="N11" s="157">
        <v>2</v>
      </c>
      <c r="O11" s="157">
        <v>1</v>
      </c>
      <c r="P11" s="157"/>
      <c r="Q11" s="157"/>
      <c r="R11" s="157"/>
      <c r="S11" s="157"/>
      <c r="T11" s="157"/>
      <c r="U11" s="157">
        <v>1</v>
      </c>
      <c r="V11" s="157"/>
      <c r="W11" s="75"/>
      <c r="X11" s="75"/>
      <c r="Y11" s="343"/>
      <c r="Z11" s="343"/>
      <c r="AA11" s="343"/>
      <c r="AB11" s="686"/>
      <c r="AC11" s="335">
        <f>SUM(K11:AB11)</f>
        <v>26.67</v>
      </c>
      <c r="AD11" s="529"/>
      <c r="AE11" s="529"/>
    </row>
    <row r="12" spans="1:32" s="14" customFormat="1" ht="29.25" customHeight="1" x14ac:dyDescent="0.4">
      <c r="A12" s="1229"/>
      <c r="B12" s="1213"/>
      <c r="C12" s="1232"/>
      <c r="D12" s="1237"/>
      <c r="E12" s="417" t="s">
        <v>236</v>
      </c>
      <c r="F12" s="74" t="s">
        <v>94</v>
      </c>
      <c r="G12" s="74" t="s">
        <v>108</v>
      </c>
      <c r="H12" s="96" t="s">
        <v>142</v>
      </c>
      <c r="I12" s="74">
        <v>4</v>
      </c>
      <c r="J12" s="259">
        <v>10</v>
      </c>
      <c r="K12" s="75">
        <v>20</v>
      </c>
      <c r="L12" s="75">
        <v>16</v>
      </c>
      <c r="M12" s="75"/>
      <c r="N12" s="75">
        <v>3</v>
      </c>
      <c r="O12" s="75">
        <v>1</v>
      </c>
      <c r="P12" s="75"/>
      <c r="Q12" s="75"/>
      <c r="R12" s="75"/>
      <c r="S12" s="75"/>
      <c r="T12" s="75"/>
      <c r="U12" s="75">
        <v>1</v>
      </c>
      <c r="V12" s="157"/>
      <c r="W12" s="343"/>
      <c r="X12" s="343"/>
      <c r="Y12" s="343"/>
      <c r="Z12" s="343"/>
      <c r="AA12" s="343"/>
      <c r="AB12" s="686"/>
      <c r="AC12" s="335">
        <f t="shared" si="0"/>
        <v>41</v>
      </c>
      <c r="AD12" s="529"/>
      <c r="AE12" s="529"/>
    </row>
    <row r="13" spans="1:32" s="14" customFormat="1" ht="30.75" customHeight="1" x14ac:dyDescent="0.4">
      <c r="A13" s="1229"/>
      <c r="B13" s="1213"/>
      <c r="C13" s="1232"/>
      <c r="D13" s="1237"/>
      <c r="E13" s="415" t="s">
        <v>195</v>
      </c>
      <c r="F13" s="74" t="s">
        <v>94</v>
      </c>
      <c r="G13" s="74" t="s">
        <v>108</v>
      </c>
      <c r="H13" s="96" t="s">
        <v>142</v>
      </c>
      <c r="I13" s="74">
        <v>4</v>
      </c>
      <c r="J13" s="259">
        <v>10</v>
      </c>
      <c r="K13" s="75">
        <v>16</v>
      </c>
      <c r="L13" s="75">
        <v>16</v>
      </c>
      <c r="M13" s="75"/>
      <c r="N13" s="75">
        <v>3</v>
      </c>
      <c r="O13" s="75">
        <v>1</v>
      </c>
      <c r="P13" s="75"/>
      <c r="Q13" s="75"/>
      <c r="R13" s="75"/>
      <c r="S13" s="75"/>
      <c r="T13" s="75"/>
      <c r="U13" s="75">
        <v>1</v>
      </c>
      <c r="V13" s="75"/>
      <c r="W13" s="75"/>
      <c r="X13" s="75"/>
      <c r="Y13" s="75"/>
      <c r="Z13" s="75"/>
      <c r="AA13" s="75"/>
      <c r="AB13" s="262"/>
      <c r="AC13" s="335">
        <f t="shared" si="0"/>
        <v>37</v>
      </c>
      <c r="AD13" s="529"/>
      <c r="AE13" s="529"/>
    </row>
    <row r="14" spans="1:32" s="14" customFormat="1" ht="16.5" customHeight="1" x14ac:dyDescent="0.4">
      <c r="A14" s="1229"/>
      <c r="B14" s="1213"/>
      <c r="C14" s="1232"/>
      <c r="D14" s="1237"/>
      <c r="E14" s="817" t="s">
        <v>197</v>
      </c>
      <c r="F14" s="444" t="s">
        <v>94</v>
      </c>
      <c r="G14" s="444" t="s">
        <v>96</v>
      </c>
      <c r="H14" s="762" t="s">
        <v>138</v>
      </c>
      <c r="I14" s="578" t="s">
        <v>122</v>
      </c>
      <c r="J14" s="763">
        <v>27</v>
      </c>
      <c r="K14" s="805">
        <v>20</v>
      </c>
      <c r="L14" s="805">
        <v>18</v>
      </c>
      <c r="M14" s="805"/>
      <c r="N14" s="805"/>
      <c r="O14" s="805"/>
      <c r="P14" s="805"/>
      <c r="Q14" s="806"/>
      <c r="R14" s="805"/>
      <c r="S14" s="805"/>
      <c r="T14" s="805"/>
      <c r="U14" s="805">
        <v>2</v>
      </c>
      <c r="V14" s="75"/>
      <c r="W14" s="75"/>
      <c r="X14" s="75"/>
      <c r="Y14" s="75"/>
      <c r="Z14" s="75"/>
      <c r="AA14" s="75"/>
      <c r="AB14" s="394"/>
      <c r="AC14" s="335">
        <f t="shared" si="0"/>
        <v>40</v>
      </c>
      <c r="AD14" s="529"/>
      <c r="AE14" s="529"/>
    </row>
    <row r="15" spans="1:32" s="14" customFormat="1" ht="29.25" customHeight="1" x14ac:dyDescent="0.4">
      <c r="A15" s="1229"/>
      <c r="B15" s="1213"/>
      <c r="C15" s="1232"/>
      <c r="D15" s="1237"/>
      <c r="E15" s="817" t="s">
        <v>275</v>
      </c>
      <c r="F15" s="444" t="s">
        <v>94</v>
      </c>
      <c r="G15" s="444" t="s">
        <v>96</v>
      </c>
      <c r="H15" s="762" t="s">
        <v>138</v>
      </c>
      <c r="I15" s="578" t="s">
        <v>122</v>
      </c>
      <c r="J15" s="763">
        <v>27</v>
      </c>
      <c r="K15" s="805"/>
      <c r="L15" s="805"/>
      <c r="M15" s="805"/>
      <c r="N15" s="805"/>
      <c r="O15" s="805"/>
      <c r="P15" s="805"/>
      <c r="Q15" s="806"/>
      <c r="R15" s="805">
        <v>6</v>
      </c>
      <c r="S15" s="805"/>
      <c r="T15" s="805"/>
      <c r="U15" s="805"/>
      <c r="V15" s="75"/>
      <c r="W15" s="75"/>
      <c r="X15" s="75"/>
      <c r="Y15" s="75"/>
      <c r="Z15" s="75"/>
      <c r="AA15" s="75"/>
      <c r="AB15" s="394"/>
      <c r="AC15" s="335">
        <f t="shared" si="0"/>
        <v>6</v>
      </c>
      <c r="AD15" s="529"/>
      <c r="AE15" s="529"/>
    </row>
    <row r="16" spans="1:32" s="14" customFormat="1" ht="32.25" customHeight="1" x14ac:dyDescent="0.4">
      <c r="A16" s="1229"/>
      <c r="B16" s="1213"/>
      <c r="C16" s="1232"/>
      <c r="D16" s="1237"/>
      <c r="E16" s="817" t="s">
        <v>201</v>
      </c>
      <c r="F16" s="444" t="s">
        <v>94</v>
      </c>
      <c r="G16" s="444" t="s">
        <v>96</v>
      </c>
      <c r="H16" s="762" t="s">
        <v>138</v>
      </c>
      <c r="I16" s="578" t="s">
        <v>122</v>
      </c>
      <c r="J16" s="763">
        <v>2</v>
      </c>
      <c r="K16" s="805"/>
      <c r="L16" s="805"/>
      <c r="M16" s="805"/>
      <c r="N16" s="805"/>
      <c r="O16" s="805"/>
      <c r="P16" s="805"/>
      <c r="Q16" s="806">
        <v>21</v>
      </c>
      <c r="R16" s="805"/>
      <c r="S16" s="805"/>
      <c r="T16" s="805"/>
      <c r="U16" s="805"/>
      <c r="V16" s="75"/>
      <c r="W16" s="75"/>
      <c r="X16" s="75"/>
      <c r="Y16" s="75"/>
      <c r="Z16" s="75"/>
      <c r="AA16" s="75"/>
      <c r="AB16" s="394"/>
      <c r="AC16" s="335">
        <f t="shared" si="0"/>
        <v>21</v>
      </c>
      <c r="AD16" s="529"/>
      <c r="AE16" s="529"/>
    </row>
    <row r="17" spans="1:32" s="14" customFormat="1" ht="13.5" customHeight="1" x14ac:dyDescent="0.35">
      <c r="A17" s="1229"/>
      <c r="B17" s="1213"/>
      <c r="C17" s="1232"/>
      <c r="D17" s="1237"/>
      <c r="E17" s="731" t="s">
        <v>41</v>
      </c>
      <c r="F17" s="732"/>
      <c r="G17" s="733"/>
      <c r="H17" s="732"/>
      <c r="I17" s="732"/>
      <c r="J17" s="734"/>
      <c r="K17" s="735">
        <f>SUM(K9:K16)</f>
        <v>88.009999999999991</v>
      </c>
      <c r="L17" s="735">
        <f t="shared" ref="L17:AC17" si="1">SUM(L9:L16)</f>
        <v>122</v>
      </c>
      <c r="M17" s="735">
        <f t="shared" si="1"/>
        <v>0</v>
      </c>
      <c r="N17" s="735">
        <f t="shared" si="1"/>
        <v>19</v>
      </c>
      <c r="O17" s="735">
        <f t="shared" si="1"/>
        <v>6</v>
      </c>
      <c r="P17" s="735">
        <f t="shared" si="1"/>
        <v>0</v>
      </c>
      <c r="Q17" s="735">
        <f t="shared" si="1"/>
        <v>21</v>
      </c>
      <c r="R17" s="735">
        <f t="shared" si="1"/>
        <v>6</v>
      </c>
      <c r="S17" s="735">
        <f t="shared" si="1"/>
        <v>0</v>
      </c>
      <c r="T17" s="735">
        <f t="shared" si="1"/>
        <v>0</v>
      </c>
      <c r="U17" s="735">
        <f t="shared" si="1"/>
        <v>10</v>
      </c>
      <c r="V17" s="735">
        <f t="shared" si="1"/>
        <v>0</v>
      </c>
      <c r="W17" s="735">
        <f t="shared" si="1"/>
        <v>0</v>
      </c>
      <c r="X17" s="735">
        <f t="shared" si="1"/>
        <v>0</v>
      </c>
      <c r="Y17" s="735">
        <f t="shared" si="1"/>
        <v>0</v>
      </c>
      <c r="Z17" s="735">
        <f t="shared" si="1"/>
        <v>0</v>
      </c>
      <c r="AA17" s="735">
        <f t="shared" si="1"/>
        <v>0</v>
      </c>
      <c r="AB17" s="735">
        <f t="shared" si="1"/>
        <v>0</v>
      </c>
      <c r="AC17" s="735">
        <f t="shared" si="1"/>
        <v>272.01</v>
      </c>
    </row>
    <row r="18" spans="1:32" s="14" customFormat="1" ht="15.75" customHeight="1" x14ac:dyDescent="0.35">
      <c r="A18" s="1210"/>
      <c r="B18" s="1213"/>
      <c r="C18" s="1233"/>
      <c r="D18" s="1237"/>
      <c r="E18" s="854" t="s">
        <v>163</v>
      </c>
      <c r="F18" s="272" t="s">
        <v>243</v>
      </c>
      <c r="G18" s="494" t="s">
        <v>108</v>
      </c>
      <c r="H18" s="272" t="s">
        <v>248</v>
      </c>
      <c r="I18" s="272" t="s">
        <v>125</v>
      </c>
      <c r="J18" s="493" t="s">
        <v>203</v>
      </c>
      <c r="K18" s="199">
        <v>4</v>
      </c>
      <c r="L18" s="199">
        <v>4</v>
      </c>
      <c r="M18" s="199"/>
      <c r="N18" s="199">
        <v>0.5</v>
      </c>
      <c r="O18" s="833">
        <v>0.5</v>
      </c>
      <c r="P18" s="199"/>
      <c r="Q18" s="199"/>
      <c r="R18" s="199"/>
      <c r="S18" s="199"/>
      <c r="T18" s="199"/>
      <c r="U18" s="199">
        <v>1</v>
      </c>
      <c r="V18" s="426"/>
      <c r="W18" s="426"/>
      <c r="X18" s="426"/>
      <c r="Y18" s="426"/>
      <c r="Z18" s="426"/>
      <c r="AA18" s="426"/>
      <c r="AB18" s="427"/>
      <c r="AC18" s="530">
        <f t="shared" si="0"/>
        <v>10</v>
      </c>
    </row>
    <row r="19" spans="1:32" s="14" customFormat="1" ht="13.5" customHeight="1" x14ac:dyDescent="0.35">
      <c r="A19" s="1210"/>
      <c r="B19" s="1213"/>
      <c r="C19" s="1233"/>
      <c r="D19" s="1237"/>
      <c r="E19" s="855"/>
      <c r="F19" s="272"/>
      <c r="G19" s="494"/>
      <c r="H19" s="272"/>
      <c r="I19" s="272"/>
      <c r="J19" s="493"/>
      <c r="K19" s="199"/>
      <c r="L19" s="199"/>
      <c r="M19" s="199"/>
      <c r="N19" s="199"/>
      <c r="O19" s="833"/>
      <c r="P19" s="199"/>
      <c r="Q19" s="199"/>
      <c r="R19" s="199"/>
      <c r="S19" s="199"/>
      <c r="T19" s="199"/>
      <c r="U19" s="199"/>
      <c r="V19" s="426"/>
      <c r="W19" s="426"/>
      <c r="X19" s="426"/>
      <c r="Y19" s="426"/>
      <c r="Z19" s="426"/>
      <c r="AA19" s="426"/>
      <c r="AB19" s="427"/>
      <c r="AC19" s="530">
        <f>SUM(K19:AB19)</f>
        <v>0</v>
      </c>
    </row>
    <row r="20" spans="1:32" s="14" customFormat="1" ht="18.75" customHeight="1" thickBot="1" x14ac:dyDescent="0.4">
      <c r="A20" s="1225"/>
      <c r="B20" s="1213"/>
      <c r="C20" s="1234"/>
      <c r="D20" s="1236"/>
      <c r="E20" s="736" t="s">
        <v>35</v>
      </c>
      <c r="F20" s="737"/>
      <c r="G20" s="737"/>
      <c r="H20" s="737"/>
      <c r="I20" s="737"/>
      <c r="J20" s="738"/>
      <c r="K20" s="739">
        <f t="shared" ref="K20:AC20" si="2">SUM(K18:K19)</f>
        <v>4</v>
      </c>
      <c r="L20" s="739">
        <f t="shared" si="2"/>
        <v>4</v>
      </c>
      <c r="M20" s="739">
        <f t="shared" si="2"/>
        <v>0</v>
      </c>
      <c r="N20" s="739">
        <f t="shared" si="2"/>
        <v>0.5</v>
      </c>
      <c r="O20" s="739">
        <f t="shared" si="2"/>
        <v>0.5</v>
      </c>
      <c r="P20" s="739">
        <f t="shared" si="2"/>
        <v>0</v>
      </c>
      <c r="Q20" s="739">
        <f t="shared" si="2"/>
        <v>0</v>
      </c>
      <c r="R20" s="739">
        <f t="shared" si="2"/>
        <v>0</v>
      </c>
      <c r="S20" s="739">
        <f t="shared" si="2"/>
        <v>0</v>
      </c>
      <c r="T20" s="739">
        <f t="shared" si="2"/>
        <v>0</v>
      </c>
      <c r="U20" s="739">
        <f t="shared" si="2"/>
        <v>1</v>
      </c>
      <c r="V20" s="739">
        <f t="shared" si="2"/>
        <v>0</v>
      </c>
      <c r="W20" s="739">
        <f t="shared" si="2"/>
        <v>0</v>
      </c>
      <c r="X20" s="739">
        <f t="shared" si="2"/>
        <v>0</v>
      </c>
      <c r="Y20" s="739">
        <f t="shared" si="2"/>
        <v>0</v>
      </c>
      <c r="Z20" s="739">
        <f t="shared" si="2"/>
        <v>0</v>
      </c>
      <c r="AA20" s="739">
        <f t="shared" si="2"/>
        <v>0</v>
      </c>
      <c r="AB20" s="739">
        <f t="shared" si="2"/>
        <v>0</v>
      </c>
      <c r="AC20" s="877">
        <f t="shared" si="2"/>
        <v>10</v>
      </c>
    </row>
    <row r="21" spans="1:32" s="14" customFormat="1" ht="13.5" customHeight="1" x14ac:dyDescent="0.35">
      <c r="A21" s="1225"/>
      <c r="B21" s="1213"/>
      <c r="C21" s="1234"/>
      <c r="D21" s="1236"/>
      <c r="E21" s="216"/>
      <c r="F21" s="45" t="s">
        <v>7</v>
      </c>
      <c r="G21" s="45"/>
      <c r="H21" s="45"/>
      <c r="I21" s="45"/>
      <c r="J21" s="217"/>
      <c r="K21" s="218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20"/>
      <c r="AC21" s="336"/>
    </row>
    <row r="22" spans="1:32" s="14" customFormat="1" ht="13.5" customHeight="1" thickBot="1" x14ac:dyDescent="0.4">
      <c r="A22" s="1225"/>
      <c r="B22" s="1213"/>
      <c r="C22" s="1234"/>
      <c r="D22" s="1236"/>
      <c r="E22" s="166" t="s">
        <v>36</v>
      </c>
      <c r="F22" s="146"/>
      <c r="G22" s="146"/>
      <c r="H22" s="146"/>
      <c r="I22" s="146"/>
      <c r="J22" s="221"/>
      <c r="K22" s="168">
        <v>0</v>
      </c>
      <c r="L22" s="162">
        <v>0</v>
      </c>
      <c r="M22" s="162">
        <v>0</v>
      </c>
      <c r="N22" s="162">
        <v>0</v>
      </c>
      <c r="O22" s="162">
        <v>0</v>
      </c>
      <c r="P22" s="162">
        <v>0</v>
      </c>
      <c r="Q22" s="162">
        <v>0</v>
      </c>
      <c r="R22" s="162">
        <v>0</v>
      </c>
      <c r="S22" s="162">
        <v>0</v>
      </c>
      <c r="T22" s="162">
        <v>0</v>
      </c>
      <c r="U22" s="162">
        <v>0</v>
      </c>
      <c r="V22" s="162">
        <v>0</v>
      </c>
      <c r="W22" s="162">
        <v>0</v>
      </c>
      <c r="X22" s="162">
        <v>0</v>
      </c>
      <c r="Y22" s="162">
        <v>0</v>
      </c>
      <c r="Z22" s="162">
        <v>0</v>
      </c>
      <c r="AA22" s="162">
        <v>0</v>
      </c>
      <c r="AB22" s="169">
        <v>0</v>
      </c>
      <c r="AC22" s="168">
        <v>0</v>
      </c>
    </row>
    <row r="23" spans="1:32" s="14" customFormat="1" ht="13.5" customHeight="1" x14ac:dyDescent="0.35">
      <c r="A23" s="1225"/>
      <c r="B23" s="1213"/>
      <c r="C23" s="1234"/>
      <c r="D23" s="1236"/>
      <c r="E23" s="222" t="s">
        <v>34</v>
      </c>
      <c r="F23" s="45"/>
      <c r="G23" s="45" t="s">
        <v>37</v>
      </c>
      <c r="H23" s="45"/>
      <c r="I23" s="45"/>
      <c r="J23" s="223"/>
      <c r="K23" s="224">
        <v>0</v>
      </c>
      <c r="L23" s="224">
        <v>0</v>
      </c>
      <c r="M23" s="224">
        <v>0</v>
      </c>
      <c r="N23" s="224">
        <v>0</v>
      </c>
      <c r="O23" s="224">
        <v>0</v>
      </c>
      <c r="P23" s="224">
        <v>0</v>
      </c>
      <c r="Q23" s="224">
        <v>0</v>
      </c>
      <c r="R23" s="224">
        <v>0</v>
      </c>
      <c r="S23" s="224">
        <v>0</v>
      </c>
      <c r="T23" s="224">
        <v>0</v>
      </c>
      <c r="U23" s="224">
        <v>0</v>
      </c>
      <c r="V23" s="224">
        <v>0</v>
      </c>
      <c r="W23" s="224">
        <v>0</v>
      </c>
      <c r="X23" s="224">
        <v>0</v>
      </c>
      <c r="Y23" s="224">
        <v>0</v>
      </c>
      <c r="Z23" s="224">
        <v>0</v>
      </c>
      <c r="AA23" s="224">
        <v>0</v>
      </c>
      <c r="AB23" s="220">
        <v>0</v>
      </c>
      <c r="AC23" s="218">
        <v>0</v>
      </c>
    </row>
    <row r="24" spans="1:32" s="14" customFormat="1" ht="13.5" customHeight="1" x14ac:dyDescent="0.35">
      <c r="A24" s="1225"/>
      <c r="B24" s="1213"/>
      <c r="C24" s="1234"/>
      <c r="D24" s="1236"/>
      <c r="E24" s="226" t="s">
        <v>38</v>
      </c>
      <c r="F24" s="144"/>
      <c r="G24" s="144"/>
      <c r="H24" s="144"/>
      <c r="I24" s="144"/>
      <c r="J24" s="227"/>
      <c r="K24" s="150">
        <v>0</v>
      </c>
      <c r="L24" s="150">
        <v>0</v>
      </c>
      <c r="M24" s="150">
        <v>0</v>
      </c>
      <c r="N24" s="150">
        <v>0</v>
      </c>
      <c r="O24" s="150">
        <v>0</v>
      </c>
      <c r="P24" s="150">
        <v>0</v>
      </c>
      <c r="Q24" s="150">
        <v>0</v>
      </c>
      <c r="R24" s="150">
        <v>0</v>
      </c>
      <c r="S24" s="150">
        <v>0</v>
      </c>
      <c r="T24" s="150">
        <v>0</v>
      </c>
      <c r="U24" s="150">
        <v>0</v>
      </c>
      <c r="V24" s="150">
        <v>0</v>
      </c>
      <c r="W24" s="150">
        <v>0</v>
      </c>
      <c r="X24" s="150">
        <v>0</v>
      </c>
      <c r="Y24" s="150">
        <v>0</v>
      </c>
      <c r="Z24" s="150">
        <v>0</v>
      </c>
      <c r="AA24" s="150">
        <v>0</v>
      </c>
      <c r="AB24" s="687">
        <v>0</v>
      </c>
      <c r="AC24" s="337">
        <v>0</v>
      </c>
    </row>
    <row r="25" spans="1:32" s="14" customFormat="1" ht="13.5" customHeight="1" thickBot="1" x14ac:dyDescent="0.4">
      <c r="A25" s="1225"/>
      <c r="B25" s="1213"/>
      <c r="C25" s="1234"/>
      <c r="D25" s="1236"/>
      <c r="E25" s="97" t="s">
        <v>39</v>
      </c>
      <c r="F25" s="98"/>
      <c r="G25" s="98"/>
      <c r="H25" s="98"/>
      <c r="I25" s="98"/>
      <c r="J25" s="228"/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0</v>
      </c>
      <c r="U25" s="100">
        <v>0</v>
      </c>
      <c r="V25" s="100">
        <v>0</v>
      </c>
      <c r="W25" s="100">
        <v>0</v>
      </c>
      <c r="X25" s="100">
        <v>0</v>
      </c>
      <c r="Y25" s="100">
        <v>0</v>
      </c>
      <c r="Z25" s="100">
        <v>0</v>
      </c>
      <c r="AA25" s="100">
        <v>0</v>
      </c>
      <c r="AB25" s="169">
        <v>0</v>
      </c>
      <c r="AC25" s="168">
        <v>0</v>
      </c>
    </row>
    <row r="26" spans="1:32" s="14" customFormat="1" ht="19.5" customHeight="1" thickBot="1" x14ac:dyDescent="0.4">
      <c r="A26" s="1230"/>
      <c r="B26" s="1214"/>
      <c r="C26" s="1235"/>
      <c r="D26" s="1238"/>
      <c r="E26" s="740" t="s">
        <v>40</v>
      </c>
      <c r="F26" s="741"/>
      <c r="G26" s="741"/>
      <c r="H26" s="741"/>
      <c r="I26" s="741"/>
      <c r="J26" s="742"/>
      <c r="K26" s="743">
        <f t="shared" ref="K26:AC26" si="3">K17+K20</f>
        <v>92.009999999999991</v>
      </c>
      <c r="L26" s="743">
        <f t="shared" si="3"/>
        <v>126</v>
      </c>
      <c r="M26" s="743">
        <f t="shared" si="3"/>
        <v>0</v>
      </c>
      <c r="N26" s="743">
        <f t="shared" si="3"/>
        <v>19.5</v>
      </c>
      <c r="O26" s="997">
        <f t="shared" si="3"/>
        <v>6.5</v>
      </c>
      <c r="P26" s="743">
        <f t="shared" si="3"/>
        <v>0</v>
      </c>
      <c r="Q26" s="743">
        <f t="shared" si="3"/>
        <v>21</v>
      </c>
      <c r="R26" s="743">
        <f t="shared" si="3"/>
        <v>6</v>
      </c>
      <c r="S26" s="743">
        <f t="shared" si="3"/>
        <v>0</v>
      </c>
      <c r="T26" s="743">
        <f t="shared" si="3"/>
        <v>0</v>
      </c>
      <c r="U26" s="743">
        <f t="shared" si="3"/>
        <v>11</v>
      </c>
      <c r="V26" s="743">
        <f t="shared" si="3"/>
        <v>0</v>
      </c>
      <c r="W26" s="743">
        <f t="shared" si="3"/>
        <v>0</v>
      </c>
      <c r="X26" s="743">
        <f t="shared" si="3"/>
        <v>0</v>
      </c>
      <c r="Y26" s="743">
        <f t="shared" si="3"/>
        <v>0</v>
      </c>
      <c r="Z26" s="743">
        <f t="shared" si="3"/>
        <v>0</v>
      </c>
      <c r="AA26" s="743">
        <f t="shared" si="3"/>
        <v>0</v>
      </c>
      <c r="AB26" s="744">
        <f t="shared" si="3"/>
        <v>0</v>
      </c>
      <c r="AC26" s="876">
        <f t="shared" si="3"/>
        <v>282.01</v>
      </c>
    </row>
    <row r="27" spans="1:32" s="61" customFormat="1" ht="13.9" x14ac:dyDescent="0.4">
      <c r="A27" s="1240" t="s">
        <v>329</v>
      </c>
      <c r="B27" s="1240"/>
      <c r="C27" s="1240"/>
      <c r="D27" s="1240"/>
      <c r="E27" s="1240"/>
      <c r="F27" s="1240"/>
      <c r="G27" s="1240"/>
      <c r="H27" s="1240"/>
      <c r="I27" s="1240"/>
      <c r="J27" s="1240"/>
      <c r="K27" s="1240"/>
      <c r="L27" s="1240"/>
      <c r="M27" s="1240"/>
      <c r="N27" s="1240"/>
      <c r="O27" s="1240"/>
      <c r="P27" s="1240"/>
      <c r="Q27" s="1240"/>
      <c r="R27" s="1240"/>
      <c r="S27" s="1240"/>
      <c r="T27" s="1240"/>
      <c r="U27" s="1240"/>
      <c r="V27" s="1240"/>
      <c r="W27" s="1240"/>
      <c r="X27" s="1240"/>
      <c r="Y27" s="1240"/>
      <c r="Z27" s="1240"/>
      <c r="AA27" s="1240"/>
      <c r="AB27" s="1240"/>
      <c r="AC27" s="1240"/>
    </row>
    <row r="28" spans="1:32" s="61" customFormat="1" ht="13.9" x14ac:dyDescent="0.4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184" t="s">
        <v>353</v>
      </c>
      <c r="P28" s="1184"/>
      <c r="Q28" s="1184"/>
      <c r="R28" s="1184"/>
      <c r="S28" s="1184"/>
      <c r="T28" s="1184"/>
      <c r="U28" s="1184"/>
      <c r="V28" s="1184"/>
      <c r="W28" s="1184"/>
      <c r="X28" s="1184"/>
      <c r="Y28" s="1184"/>
      <c r="Z28" s="1184"/>
      <c r="AA28" s="1184"/>
      <c r="AB28" s="1184"/>
      <c r="AC28" s="1184"/>
    </row>
    <row r="29" spans="1:32" s="61" customFormat="1" ht="13.9" x14ac:dyDescent="0.4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2"/>
      <c r="S29" s="2"/>
      <c r="T29" s="1220" t="s">
        <v>5</v>
      </c>
      <c r="U29" s="1220"/>
      <c r="V29" s="1220"/>
      <c r="W29" s="1220"/>
      <c r="X29" s="1220"/>
      <c r="Y29" s="1220"/>
      <c r="Z29" s="1220"/>
      <c r="AA29" s="2"/>
      <c r="AB29" s="2"/>
      <c r="AC29" s="101"/>
    </row>
    <row r="30" spans="1:32" s="61" customFormat="1" ht="13.9" x14ac:dyDescent="0.4">
      <c r="A30" s="101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95" t="s">
        <v>56</v>
      </c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101"/>
    </row>
    <row r="31" spans="1:32" s="61" customFormat="1" ht="14.25" thickBot="1" x14ac:dyDescent="0.45">
      <c r="R31" s="208"/>
      <c r="S31" s="211"/>
      <c r="T31" s="400"/>
      <c r="U31" s="101" t="s">
        <v>5</v>
      </c>
      <c r="V31" s="101"/>
      <c r="W31" s="101"/>
      <c r="X31" s="101"/>
      <c r="Y31" s="101"/>
      <c r="Z31" s="101"/>
      <c r="AA31" s="102"/>
      <c r="AB31" s="208"/>
    </row>
    <row r="32" spans="1:32" ht="14.25" customHeight="1" x14ac:dyDescent="0.45">
      <c r="A32" s="1188" t="s">
        <v>9</v>
      </c>
      <c r="B32" s="1190" t="s">
        <v>10</v>
      </c>
      <c r="C32" s="1190" t="s">
        <v>11</v>
      </c>
      <c r="D32" s="1192" t="s">
        <v>12</v>
      </c>
      <c r="E32" s="1194" t="s">
        <v>8</v>
      </c>
      <c r="F32" s="1196" t="s">
        <v>0</v>
      </c>
      <c r="G32" s="1198" t="s">
        <v>3</v>
      </c>
      <c r="H32" s="1200" t="s">
        <v>13</v>
      </c>
      <c r="I32" s="1196" t="s">
        <v>1</v>
      </c>
      <c r="J32" s="1202" t="s">
        <v>14</v>
      </c>
      <c r="K32" s="1204" t="s">
        <v>15</v>
      </c>
      <c r="L32" s="1205"/>
      <c r="M32" s="1205"/>
      <c r="N32" s="1205"/>
      <c r="O32" s="1205"/>
      <c r="P32" s="1205"/>
      <c r="Q32" s="1205"/>
      <c r="R32" s="1205"/>
      <c r="S32" s="1205"/>
      <c r="T32" s="1205"/>
      <c r="U32" s="1205"/>
      <c r="V32" s="1205"/>
      <c r="W32" s="1205"/>
      <c r="X32" s="1205"/>
      <c r="Y32" s="1205"/>
      <c r="Z32" s="1205"/>
      <c r="AA32" s="1205"/>
      <c r="AB32" s="1205"/>
      <c r="AC32" s="1218" t="s">
        <v>16</v>
      </c>
      <c r="AD32" s="9"/>
      <c r="AE32" s="9"/>
      <c r="AF32" s="9"/>
    </row>
    <row r="33" spans="1:34" s="12" customFormat="1" ht="116.25" customHeight="1" thickBot="1" x14ac:dyDescent="0.35">
      <c r="A33" s="1189"/>
      <c r="B33" s="1191"/>
      <c r="C33" s="1191"/>
      <c r="D33" s="1193"/>
      <c r="E33" s="1195"/>
      <c r="F33" s="1197"/>
      <c r="G33" s="1199"/>
      <c r="H33" s="1201"/>
      <c r="I33" s="1197"/>
      <c r="J33" s="1203"/>
      <c r="K33" s="161" t="s">
        <v>17</v>
      </c>
      <c r="L33" s="160" t="s">
        <v>18</v>
      </c>
      <c r="M33" s="160" t="s">
        <v>19</v>
      </c>
      <c r="N33" s="160" t="s">
        <v>20</v>
      </c>
      <c r="O33" s="160" t="s">
        <v>21</v>
      </c>
      <c r="P33" s="160" t="s">
        <v>22</v>
      </c>
      <c r="Q33" s="160" t="s">
        <v>110</v>
      </c>
      <c r="R33" s="160" t="s">
        <v>63</v>
      </c>
      <c r="S33" s="160" t="s">
        <v>23</v>
      </c>
      <c r="T33" s="160" t="s">
        <v>24</v>
      </c>
      <c r="U33" s="160" t="s">
        <v>25</v>
      </c>
      <c r="V33" s="160" t="s">
        <v>26</v>
      </c>
      <c r="W33" s="160" t="s">
        <v>27</v>
      </c>
      <c r="X33" s="160" t="s">
        <v>28</v>
      </c>
      <c r="Y33" s="160" t="s">
        <v>29</v>
      </c>
      <c r="Z33" s="160" t="s">
        <v>30</v>
      </c>
      <c r="AA33" s="160" t="s">
        <v>31</v>
      </c>
      <c r="AB33" s="160" t="s">
        <v>32</v>
      </c>
      <c r="AC33" s="1219"/>
    </row>
    <row r="34" spans="1:34" s="14" customFormat="1" ht="13.5" customHeight="1" thickBot="1" x14ac:dyDescent="0.4">
      <c r="A34" s="1242" t="s">
        <v>4</v>
      </c>
      <c r="B34" s="1239"/>
      <c r="C34" s="1239"/>
      <c r="D34" s="1239"/>
      <c r="E34" s="1239"/>
      <c r="F34" s="1239"/>
      <c r="G34" s="1239"/>
      <c r="H34" s="1239"/>
      <c r="I34" s="1239"/>
      <c r="J34" s="1239"/>
      <c r="K34" s="1239"/>
      <c r="L34" s="1239"/>
      <c r="M34" s="1239"/>
      <c r="N34" s="1239"/>
      <c r="O34" s="1239"/>
      <c r="P34" s="1239"/>
      <c r="Q34" s="1239"/>
      <c r="R34" s="1239"/>
      <c r="S34" s="1239"/>
      <c r="T34" s="1239"/>
      <c r="U34" s="1239"/>
      <c r="V34" s="1239"/>
      <c r="W34" s="1239"/>
      <c r="X34" s="1239"/>
      <c r="Y34" s="1239"/>
      <c r="Z34" s="1239"/>
      <c r="AA34" s="1239"/>
      <c r="AB34" s="1239"/>
      <c r="AC34" s="1243"/>
    </row>
    <row r="35" spans="1:34" s="14" customFormat="1" ht="22.5" customHeight="1" x14ac:dyDescent="0.4">
      <c r="A35" s="1209">
        <v>3</v>
      </c>
      <c r="B35" s="1212" t="s">
        <v>211</v>
      </c>
      <c r="C35" s="1244" t="s">
        <v>213</v>
      </c>
      <c r="D35" s="1248">
        <v>1</v>
      </c>
      <c r="E35" s="905"/>
      <c r="F35" s="237"/>
      <c r="G35" s="237"/>
      <c r="H35" s="45"/>
      <c r="I35" s="237"/>
      <c r="J35" s="46"/>
      <c r="K35" s="793"/>
      <c r="L35" s="793"/>
      <c r="M35" s="793"/>
      <c r="N35" s="793"/>
      <c r="O35" s="793"/>
      <c r="P35" s="793"/>
      <c r="Q35" s="794"/>
      <c r="R35" s="794"/>
      <c r="S35" s="794"/>
      <c r="T35" s="794"/>
      <c r="U35" s="795"/>
      <c r="V35" s="342"/>
      <c r="W35" s="342"/>
      <c r="X35" s="342"/>
      <c r="Y35" s="342"/>
      <c r="Z35" s="342"/>
      <c r="AA35" s="342"/>
      <c r="AB35" s="538"/>
      <c r="AC35" s="972">
        <f>SUM(K35:AB35)</f>
        <v>0</v>
      </c>
      <c r="AD35" s="529"/>
      <c r="AE35" s="529"/>
      <c r="AF35" s="529"/>
    </row>
    <row r="36" spans="1:34" s="14" customFormat="1" ht="13.5" customHeight="1" thickBot="1" x14ac:dyDescent="0.4">
      <c r="A36" s="1210"/>
      <c r="B36" s="1213"/>
      <c r="C36" s="1246"/>
      <c r="D36" s="1249"/>
      <c r="E36" s="755" t="s">
        <v>41</v>
      </c>
      <c r="F36" s="756"/>
      <c r="G36" s="756"/>
      <c r="H36" s="756"/>
      <c r="I36" s="756"/>
      <c r="J36" s="757"/>
      <c r="K36" s="758">
        <f t="shared" ref="K36:AC36" si="4">SUM(K35:K35)</f>
        <v>0</v>
      </c>
      <c r="L36" s="758">
        <f t="shared" si="4"/>
        <v>0</v>
      </c>
      <c r="M36" s="758">
        <f t="shared" si="4"/>
        <v>0</v>
      </c>
      <c r="N36" s="758">
        <f t="shared" si="4"/>
        <v>0</v>
      </c>
      <c r="O36" s="758">
        <f t="shared" si="4"/>
        <v>0</v>
      </c>
      <c r="P36" s="758">
        <f t="shared" si="4"/>
        <v>0</v>
      </c>
      <c r="Q36" s="758">
        <f t="shared" si="4"/>
        <v>0</v>
      </c>
      <c r="R36" s="758">
        <f t="shared" si="4"/>
        <v>0</v>
      </c>
      <c r="S36" s="758">
        <f t="shared" si="4"/>
        <v>0</v>
      </c>
      <c r="T36" s="758">
        <f t="shared" si="4"/>
        <v>0</v>
      </c>
      <c r="U36" s="758">
        <f t="shared" si="4"/>
        <v>0</v>
      </c>
      <c r="V36" s="758">
        <f t="shared" si="4"/>
        <v>0</v>
      </c>
      <c r="W36" s="758">
        <f t="shared" si="4"/>
        <v>0</v>
      </c>
      <c r="X36" s="758">
        <f t="shared" si="4"/>
        <v>0</v>
      </c>
      <c r="Y36" s="758">
        <f t="shared" si="4"/>
        <v>0</v>
      </c>
      <c r="Z36" s="758">
        <f t="shared" si="4"/>
        <v>0</v>
      </c>
      <c r="AA36" s="758">
        <f t="shared" si="4"/>
        <v>0</v>
      </c>
      <c r="AB36" s="758">
        <f t="shared" si="4"/>
        <v>0</v>
      </c>
      <c r="AC36" s="758">
        <f t="shared" si="4"/>
        <v>0</v>
      </c>
      <c r="AD36" s="156"/>
      <c r="AG36" s="156"/>
    </row>
    <row r="37" spans="1:34" s="14" customFormat="1" ht="15.75" customHeight="1" x14ac:dyDescent="0.4">
      <c r="A37" s="1210"/>
      <c r="B37" s="1213"/>
      <c r="C37" s="1246"/>
      <c r="D37" s="1249"/>
      <c r="E37" s="570"/>
      <c r="F37" s="74"/>
      <c r="G37" s="68"/>
      <c r="H37" s="423"/>
      <c r="I37" s="299"/>
      <c r="J37" s="824"/>
      <c r="K37" s="425"/>
      <c r="L37" s="425"/>
      <c r="M37" s="425"/>
      <c r="N37" s="425"/>
      <c r="O37" s="425"/>
      <c r="P37" s="425"/>
      <c r="Q37" s="425"/>
      <c r="R37" s="512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149">
        <f>SUM(K37:AB37)</f>
        <v>0</v>
      </c>
    </row>
    <row r="38" spans="1:34" s="14" customFormat="1" ht="12" customHeight="1" thickBot="1" x14ac:dyDescent="0.4">
      <c r="A38" s="1210"/>
      <c r="B38" s="1213"/>
      <c r="C38" s="1246"/>
      <c r="D38" s="1249"/>
      <c r="E38" s="755" t="s">
        <v>35</v>
      </c>
      <c r="F38" s="756"/>
      <c r="G38" s="756"/>
      <c r="H38" s="756"/>
      <c r="I38" s="756"/>
      <c r="J38" s="757"/>
      <c r="K38" s="758">
        <f t="shared" ref="K38:AC38" si="5">SUM(K37:K37)</f>
        <v>0</v>
      </c>
      <c r="L38" s="758">
        <f t="shared" si="5"/>
        <v>0</v>
      </c>
      <c r="M38" s="758">
        <f t="shared" si="5"/>
        <v>0</v>
      </c>
      <c r="N38" s="758">
        <f t="shared" si="5"/>
        <v>0</v>
      </c>
      <c r="O38" s="758">
        <f t="shared" si="5"/>
        <v>0</v>
      </c>
      <c r="P38" s="758">
        <f t="shared" si="5"/>
        <v>0</v>
      </c>
      <c r="Q38" s="758">
        <f t="shared" si="5"/>
        <v>0</v>
      </c>
      <c r="R38" s="758">
        <f t="shared" si="5"/>
        <v>0</v>
      </c>
      <c r="S38" s="758">
        <f t="shared" si="5"/>
        <v>0</v>
      </c>
      <c r="T38" s="758">
        <f t="shared" si="5"/>
        <v>0</v>
      </c>
      <c r="U38" s="758">
        <f t="shared" si="5"/>
        <v>0</v>
      </c>
      <c r="V38" s="758">
        <f t="shared" si="5"/>
        <v>0</v>
      </c>
      <c r="W38" s="758">
        <f t="shared" si="5"/>
        <v>0</v>
      </c>
      <c r="X38" s="758">
        <f t="shared" si="5"/>
        <v>0</v>
      </c>
      <c r="Y38" s="758">
        <f t="shared" si="5"/>
        <v>0</v>
      </c>
      <c r="Z38" s="758">
        <f t="shared" si="5"/>
        <v>0</v>
      </c>
      <c r="AA38" s="758">
        <f t="shared" si="5"/>
        <v>0</v>
      </c>
      <c r="AB38" s="758">
        <f t="shared" si="5"/>
        <v>0</v>
      </c>
      <c r="AC38" s="758">
        <f t="shared" si="5"/>
        <v>0</v>
      </c>
    </row>
    <row r="39" spans="1:34" s="14" customFormat="1" ht="13.5" customHeight="1" x14ac:dyDescent="0.35">
      <c r="A39" s="1210"/>
      <c r="B39" s="1213"/>
      <c r="C39" s="1246"/>
      <c r="D39" s="1249"/>
      <c r="E39" s="17"/>
      <c r="F39" s="47"/>
      <c r="G39" s="47"/>
      <c r="H39" s="47"/>
      <c r="I39" s="47"/>
      <c r="J39" s="164"/>
      <c r="K39" s="165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149"/>
    </row>
    <row r="40" spans="1:34" s="14" customFormat="1" ht="13.5" customHeight="1" thickBot="1" x14ac:dyDescent="0.4">
      <c r="A40" s="1210"/>
      <c r="B40" s="1213"/>
      <c r="C40" s="1246"/>
      <c r="D40" s="1249"/>
      <c r="E40" s="166" t="s">
        <v>36</v>
      </c>
      <c r="F40" s="146"/>
      <c r="G40" s="146"/>
      <c r="H40" s="146"/>
      <c r="I40" s="146"/>
      <c r="J40" s="167"/>
      <c r="K40" s="168">
        <v>0</v>
      </c>
      <c r="L40" s="162">
        <v>0</v>
      </c>
      <c r="M40" s="162">
        <v>0</v>
      </c>
      <c r="N40" s="162">
        <v>0</v>
      </c>
      <c r="O40" s="162">
        <v>0</v>
      </c>
      <c r="P40" s="162">
        <v>0</v>
      </c>
      <c r="Q40" s="162">
        <v>0</v>
      </c>
      <c r="R40" s="162">
        <v>0</v>
      </c>
      <c r="S40" s="162">
        <v>0</v>
      </c>
      <c r="T40" s="162">
        <v>0</v>
      </c>
      <c r="U40" s="162">
        <v>0</v>
      </c>
      <c r="V40" s="162">
        <v>0</v>
      </c>
      <c r="W40" s="162">
        <v>0</v>
      </c>
      <c r="X40" s="162">
        <v>0</v>
      </c>
      <c r="Y40" s="162">
        <v>0</v>
      </c>
      <c r="Z40" s="162">
        <v>0</v>
      </c>
      <c r="AA40" s="162">
        <v>0</v>
      </c>
      <c r="AB40" s="169">
        <v>0</v>
      </c>
      <c r="AC40" s="163">
        <v>0</v>
      </c>
    </row>
    <row r="41" spans="1:34" s="14" customFormat="1" ht="13.5" customHeight="1" x14ac:dyDescent="0.35">
      <c r="A41" s="1210"/>
      <c r="B41" s="1213"/>
      <c r="C41" s="1246"/>
      <c r="D41" s="1249"/>
      <c r="E41" s="170" t="s">
        <v>34</v>
      </c>
      <c r="F41" s="45"/>
      <c r="G41" s="45" t="s">
        <v>37</v>
      </c>
      <c r="H41" s="45"/>
      <c r="I41" s="45"/>
      <c r="J41" s="46"/>
      <c r="K41" s="263">
        <v>0</v>
      </c>
      <c r="L41" s="264">
        <v>0</v>
      </c>
      <c r="M41" s="264">
        <v>0</v>
      </c>
      <c r="N41" s="264">
        <v>0</v>
      </c>
      <c r="O41" s="264">
        <v>0</v>
      </c>
      <c r="P41" s="264">
        <v>0</v>
      </c>
      <c r="Q41" s="264">
        <v>0</v>
      </c>
      <c r="R41" s="264">
        <v>0</v>
      </c>
      <c r="S41" s="264">
        <v>0</v>
      </c>
      <c r="T41" s="264">
        <v>0</v>
      </c>
      <c r="U41" s="264">
        <v>0</v>
      </c>
      <c r="V41" s="264">
        <v>0</v>
      </c>
      <c r="W41" s="264">
        <v>0</v>
      </c>
      <c r="X41" s="264">
        <v>0</v>
      </c>
      <c r="Y41" s="264">
        <v>0</v>
      </c>
      <c r="Z41" s="264">
        <v>0</v>
      </c>
      <c r="AA41" s="264">
        <v>0</v>
      </c>
      <c r="AB41" s="265">
        <v>0</v>
      </c>
      <c r="AC41" s="195">
        <v>0</v>
      </c>
    </row>
    <row r="42" spans="1:34" s="14" customFormat="1" ht="13.5" customHeight="1" x14ac:dyDescent="0.35">
      <c r="A42" s="1210"/>
      <c r="B42" s="1213"/>
      <c r="C42" s="1246"/>
      <c r="D42" s="1249"/>
      <c r="E42" s="174" t="s">
        <v>38</v>
      </c>
      <c r="F42" s="144"/>
      <c r="G42" s="144"/>
      <c r="H42" s="144"/>
      <c r="I42" s="144"/>
      <c r="J42" s="175"/>
      <c r="K42" s="176">
        <v>0</v>
      </c>
      <c r="L42" s="177">
        <v>0</v>
      </c>
      <c r="M42" s="177">
        <v>0</v>
      </c>
      <c r="N42" s="177">
        <v>0</v>
      </c>
      <c r="O42" s="177">
        <v>0</v>
      </c>
      <c r="P42" s="177">
        <v>0</v>
      </c>
      <c r="Q42" s="177">
        <v>0</v>
      </c>
      <c r="R42" s="177">
        <v>0</v>
      </c>
      <c r="S42" s="177">
        <v>0</v>
      </c>
      <c r="T42" s="177">
        <v>0</v>
      </c>
      <c r="U42" s="177">
        <v>0</v>
      </c>
      <c r="V42" s="177">
        <v>0</v>
      </c>
      <c r="W42" s="177">
        <v>0</v>
      </c>
      <c r="X42" s="177">
        <v>0</v>
      </c>
      <c r="Y42" s="177">
        <v>0</v>
      </c>
      <c r="Z42" s="177">
        <v>0</v>
      </c>
      <c r="AA42" s="177">
        <v>0</v>
      </c>
      <c r="AB42" s="178">
        <v>0</v>
      </c>
      <c r="AC42" s="196">
        <v>0</v>
      </c>
    </row>
    <row r="43" spans="1:34" s="14" customFormat="1" ht="13.5" customHeight="1" x14ac:dyDescent="0.35">
      <c r="A43" s="1210"/>
      <c r="B43" s="1213"/>
      <c r="C43" s="1246"/>
      <c r="D43" s="1249"/>
      <c r="E43" s="174" t="s">
        <v>42</v>
      </c>
      <c r="F43" s="144"/>
      <c r="G43" s="144"/>
      <c r="H43" s="144"/>
      <c r="I43" s="144"/>
      <c r="J43" s="175"/>
      <c r="K43" s="176">
        <v>0</v>
      </c>
      <c r="L43" s="177">
        <v>0</v>
      </c>
      <c r="M43" s="177">
        <v>0</v>
      </c>
      <c r="N43" s="177">
        <v>0</v>
      </c>
      <c r="O43" s="177">
        <v>0</v>
      </c>
      <c r="P43" s="177">
        <v>0</v>
      </c>
      <c r="Q43" s="177">
        <v>0</v>
      </c>
      <c r="R43" s="177">
        <v>0</v>
      </c>
      <c r="S43" s="177">
        <v>0</v>
      </c>
      <c r="T43" s="177">
        <v>0</v>
      </c>
      <c r="U43" s="177">
        <v>0</v>
      </c>
      <c r="V43" s="177">
        <v>0</v>
      </c>
      <c r="W43" s="177">
        <v>0</v>
      </c>
      <c r="X43" s="177">
        <v>0</v>
      </c>
      <c r="Y43" s="177">
        <v>0</v>
      </c>
      <c r="Z43" s="177">
        <v>0</v>
      </c>
      <c r="AA43" s="177">
        <v>0</v>
      </c>
      <c r="AB43" s="178">
        <v>0</v>
      </c>
      <c r="AC43" s="196">
        <v>0</v>
      </c>
    </row>
    <row r="44" spans="1:34" s="14" customFormat="1" ht="13.5" customHeight="1" thickBot="1" x14ac:dyDescent="0.4">
      <c r="A44" s="1210"/>
      <c r="B44" s="1213"/>
      <c r="C44" s="1246"/>
      <c r="D44" s="1249"/>
      <c r="E44" s="179" t="s">
        <v>39</v>
      </c>
      <c r="F44" s="98"/>
      <c r="G44" s="98"/>
      <c r="H44" s="98"/>
      <c r="I44" s="98"/>
      <c r="J44" s="99"/>
      <c r="K44" s="176">
        <v>0</v>
      </c>
      <c r="L44" s="177">
        <v>0</v>
      </c>
      <c r="M44" s="177">
        <v>0</v>
      </c>
      <c r="N44" s="177">
        <v>0</v>
      </c>
      <c r="O44" s="177">
        <v>0</v>
      </c>
      <c r="P44" s="177">
        <v>0</v>
      </c>
      <c r="Q44" s="177">
        <v>0</v>
      </c>
      <c r="R44" s="177">
        <v>0</v>
      </c>
      <c r="S44" s="177">
        <v>0</v>
      </c>
      <c r="T44" s="177">
        <v>0</v>
      </c>
      <c r="U44" s="177">
        <v>0</v>
      </c>
      <c r="V44" s="177">
        <v>0</v>
      </c>
      <c r="W44" s="177">
        <v>0</v>
      </c>
      <c r="X44" s="177">
        <v>0</v>
      </c>
      <c r="Y44" s="177">
        <v>0</v>
      </c>
      <c r="Z44" s="177">
        <v>0</v>
      </c>
      <c r="AA44" s="177">
        <v>0</v>
      </c>
      <c r="AB44" s="178">
        <v>0</v>
      </c>
      <c r="AC44" s="196">
        <v>0</v>
      </c>
    </row>
    <row r="45" spans="1:34" s="14" customFormat="1" ht="13.5" customHeight="1" thickBot="1" x14ac:dyDescent="0.4">
      <c r="A45" s="1210"/>
      <c r="B45" s="1213"/>
      <c r="C45" s="1246"/>
      <c r="D45" s="1249"/>
      <c r="E45" s="740" t="s">
        <v>43</v>
      </c>
      <c r="F45" s="741"/>
      <c r="G45" s="741"/>
      <c r="H45" s="741"/>
      <c r="I45" s="741"/>
      <c r="J45" s="750"/>
      <c r="K45" s="751">
        <f t="shared" ref="K45:AC45" si="6">K36+K38</f>
        <v>0</v>
      </c>
      <c r="L45" s="752">
        <f t="shared" si="6"/>
        <v>0</v>
      </c>
      <c r="M45" s="752">
        <f t="shared" si="6"/>
        <v>0</v>
      </c>
      <c r="N45" s="752">
        <f t="shared" si="6"/>
        <v>0</v>
      </c>
      <c r="O45" s="752">
        <f t="shared" si="6"/>
        <v>0</v>
      </c>
      <c r="P45" s="752">
        <f t="shared" si="6"/>
        <v>0</v>
      </c>
      <c r="Q45" s="752">
        <f t="shared" si="6"/>
        <v>0</v>
      </c>
      <c r="R45" s="752">
        <f t="shared" si="6"/>
        <v>0</v>
      </c>
      <c r="S45" s="752">
        <f t="shared" si="6"/>
        <v>0</v>
      </c>
      <c r="T45" s="752">
        <f t="shared" si="6"/>
        <v>0</v>
      </c>
      <c r="U45" s="752">
        <f t="shared" si="6"/>
        <v>0</v>
      </c>
      <c r="V45" s="752">
        <f t="shared" si="6"/>
        <v>0</v>
      </c>
      <c r="W45" s="752">
        <f t="shared" si="6"/>
        <v>0</v>
      </c>
      <c r="X45" s="752">
        <f t="shared" si="6"/>
        <v>0</v>
      </c>
      <c r="Y45" s="752">
        <f t="shared" si="6"/>
        <v>0</v>
      </c>
      <c r="Z45" s="752">
        <f t="shared" si="6"/>
        <v>0</v>
      </c>
      <c r="AA45" s="752">
        <f t="shared" si="6"/>
        <v>0</v>
      </c>
      <c r="AB45" s="753">
        <f t="shared" si="6"/>
        <v>0</v>
      </c>
      <c r="AC45" s="754">
        <f t="shared" si="6"/>
        <v>0</v>
      </c>
    </row>
    <row r="46" spans="1:34" s="14" customFormat="1" ht="13.5" customHeight="1" thickBot="1" x14ac:dyDescent="0.4">
      <c r="A46" s="1210"/>
      <c r="B46" s="1213"/>
      <c r="C46" s="1246"/>
      <c r="D46" s="1249"/>
      <c r="E46" s="184"/>
      <c r="F46" s="185"/>
      <c r="G46" s="185"/>
      <c r="H46" s="185"/>
      <c r="I46" s="185"/>
      <c r="J46" s="186"/>
      <c r="K46" s="187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9"/>
    </row>
    <row r="47" spans="1:34" s="14" customFormat="1" ht="19.5" customHeight="1" thickBot="1" x14ac:dyDescent="0.4">
      <c r="A47" s="1211"/>
      <c r="B47" s="1214"/>
      <c r="C47" s="1247"/>
      <c r="D47" s="1250"/>
      <c r="E47" s="745" t="s">
        <v>44</v>
      </c>
      <c r="F47" s="746"/>
      <c r="G47" s="746"/>
      <c r="H47" s="746"/>
      <c r="I47" s="747"/>
      <c r="J47" s="748"/>
      <c r="K47" s="743">
        <f t="shared" ref="K47:AC47" si="7">K26+K45</f>
        <v>92.009999999999991</v>
      </c>
      <c r="L47" s="743">
        <f t="shared" si="7"/>
        <v>126</v>
      </c>
      <c r="M47" s="743">
        <f t="shared" si="7"/>
        <v>0</v>
      </c>
      <c r="N47" s="743">
        <f t="shared" si="7"/>
        <v>19.5</v>
      </c>
      <c r="O47" s="743">
        <f t="shared" si="7"/>
        <v>6.5</v>
      </c>
      <c r="P47" s="743">
        <f t="shared" si="7"/>
        <v>0</v>
      </c>
      <c r="Q47" s="743">
        <f t="shared" si="7"/>
        <v>21</v>
      </c>
      <c r="R47" s="743">
        <f t="shared" si="7"/>
        <v>6</v>
      </c>
      <c r="S47" s="743">
        <f t="shared" si="7"/>
        <v>0</v>
      </c>
      <c r="T47" s="743">
        <f t="shared" si="7"/>
        <v>0</v>
      </c>
      <c r="U47" s="743">
        <f t="shared" si="7"/>
        <v>11</v>
      </c>
      <c r="V47" s="743">
        <f t="shared" si="7"/>
        <v>0</v>
      </c>
      <c r="W47" s="743">
        <f t="shared" si="7"/>
        <v>0</v>
      </c>
      <c r="X47" s="743">
        <f t="shared" si="7"/>
        <v>0</v>
      </c>
      <c r="Y47" s="743">
        <f t="shared" si="7"/>
        <v>0</v>
      </c>
      <c r="Z47" s="743">
        <f t="shared" si="7"/>
        <v>0</v>
      </c>
      <c r="AA47" s="743">
        <f t="shared" si="7"/>
        <v>0</v>
      </c>
      <c r="AB47" s="743">
        <f t="shared" si="7"/>
        <v>0</v>
      </c>
      <c r="AC47" s="749">
        <f t="shared" si="7"/>
        <v>282.01</v>
      </c>
      <c r="AD47" s="156"/>
      <c r="AE47" s="156"/>
      <c r="AF47" s="156"/>
      <c r="AH47" s="156"/>
    </row>
    <row r="49" spans="1:29" s="61" customFormat="1" ht="13.9" x14ac:dyDescent="0.4">
      <c r="A49" s="1240" t="s">
        <v>347</v>
      </c>
      <c r="B49" s="1240"/>
      <c r="C49" s="1240"/>
      <c r="D49" s="1240"/>
      <c r="E49" s="1240"/>
      <c r="F49" s="1240"/>
      <c r="G49" s="1240"/>
      <c r="H49" s="1240"/>
      <c r="I49" s="1240"/>
      <c r="J49" s="1240"/>
      <c r="K49" s="1240"/>
      <c r="L49" s="1240"/>
      <c r="M49" s="1240"/>
      <c r="N49" s="1240"/>
      <c r="O49" s="1240"/>
      <c r="P49" s="1240"/>
      <c r="Q49" s="1240"/>
      <c r="R49" s="1240"/>
      <c r="S49" s="1240"/>
      <c r="T49" s="1240"/>
      <c r="U49" s="1240"/>
      <c r="V49" s="1240"/>
      <c r="W49" s="1240"/>
      <c r="X49" s="1240"/>
      <c r="Y49" s="1240"/>
      <c r="Z49" s="1240"/>
      <c r="AA49" s="1240"/>
      <c r="AB49" s="1240"/>
      <c r="AC49" s="1240"/>
    </row>
    <row r="50" spans="1:29" s="61" customFormat="1" ht="13.9" x14ac:dyDescent="0.4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221" t="s">
        <v>353</v>
      </c>
      <c r="R50" s="1221"/>
      <c r="S50" s="1221"/>
      <c r="T50" s="1221"/>
      <c r="U50" s="1221"/>
      <c r="V50" s="1221"/>
      <c r="W50" s="1221"/>
      <c r="X50" s="1221"/>
      <c r="Y50" s="1221"/>
      <c r="Z50" s="1221"/>
      <c r="AA50" s="1221"/>
      <c r="AB50" s="1221"/>
      <c r="AC50" s="1221"/>
    </row>
    <row r="51" spans="1:29" s="61" customFormat="1" ht="13.9" x14ac:dyDescent="0.4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2"/>
      <c r="S51" s="2"/>
      <c r="T51" s="1220" t="s">
        <v>5</v>
      </c>
      <c r="U51" s="1220"/>
      <c r="V51" s="1220"/>
      <c r="W51" s="1220"/>
      <c r="X51" s="1220"/>
      <c r="Y51" s="1220"/>
      <c r="Z51" s="1220"/>
      <c r="AA51" s="2"/>
      <c r="AB51" s="2"/>
      <c r="AC51" s="101"/>
    </row>
    <row r="52" spans="1:29" s="61" customFormat="1" ht="13.9" x14ac:dyDescent="0.4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95" t="s">
        <v>58</v>
      </c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</row>
    <row r="53" spans="1:29" s="61" customFormat="1" ht="13.9" x14ac:dyDescent="0.4">
      <c r="R53" s="208"/>
      <c r="S53" s="211"/>
      <c r="T53" s="61" t="s">
        <v>5</v>
      </c>
      <c r="AB53" s="208"/>
    </row>
    <row r="55" spans="1:29" x14ac:dyDescent="0.35">
      <c r="K55" s="151">
        <f t="shared" ref="K55:AC55" si="8">K20+K38</f>
        <v>4</v>
      </c>
      <c r="L55" s="151">
        <f t="shared" si="8"/>
        <v>4</v>
      </c>
      <c r="M55" s="151">
        <f t="shared" si="8"/>
        <v>0</v>
      </c>
      <c r="N55" s="151">
        <f t="shared" si="8"/>
        <v>0.5</v>
      </c>
      <c r="O55" s="151">
        <f t="shared" si="8"/>
        <v>0.5</v>
      </c>
      <c r="P55" s="151">
        <f t="shared" si="8"/>
        <v>0</v>
      </c>
      <c r="Q55" s="151">
        <f t="shared" si="8"/>
        <v>0</v>
      </c>
      <c r="R55" s="151">
        <f t="shared" si="8"/>
        <v>0</v>
      </c>
      <c r="S55" s="151">
        <f t="shared" si="8"/>
        <v>0</v>
      </c>
      <c r="T55" s="151">
        <f t="shared" si="8"/>
        <v>0</v>
      </c>
      <c r="U55" s="151">
        <f t="shared" si="8"/>
        <v>1</v>
      </c>
      <c r="V55" s="151">
        <f t="shared" si="8"/>
        <v>0</v>
      </c>
      <c r="W55" s="151">
        <f t="shared" si="8"/>
        <v>0</v>
      </c>
      <c r="X55" s="151">
        <f t="shared" si="8"/>
        <v>0</v>
      </c>
      <c r="Y55" s="151">
        <f t="shared" si="8"/>
        <v>0</v>
      </c>
      <c r="Z55" s="151">
        <f t="shared" si="8"/>
        <v>0</v>
      </c>
      <c r="AA55" s="151">
        <f t="shared" si="8"/>
        <v>0</v>
      </c>
      <c r="AB55" s="151">
        <f t="shared" si="8"/>
        <v>0</v>
      </c>
      <c r="AC55" s="151">
        <f t="shared" si="8"/>
        <v>10</v>
      </c>
    </row>
    <row r="57" spans="1:29" x14ac:dyDescent="0.35">
      <c r="K57" s="151">
        <f t="shared" ref="K57:AC57" si="9">K17+K36</f>
        <v>88.009999999999991</v>
      </c>
      <c r="L57" s="151">
        <f t="shared" si="9"/>
        <v>122</v>
      </c>
      <c r="M57" s="151">
        <f t="shared" si="9"/>
        <v>0</v>
      </c>
      <c r="N57" s="151">
        <f t="shared" si="9"/>
        <v>19</v>
      </c>
      <c r="O57" s="151">
        <f t="shared" si="9"/>
        <v>6</v>
      </c>
      <c r="P57" s="151">
        <f t="shared" si="9"/>
        <v>0</v>
      </c>
      <c r="Q57" s="151">
        <f t="shared" si="9"/>
        <v>21</v>
      </c>
      <c r="R57" s="151">
        <f t="shared" si="9"/>
        <v>6</v>
      </c>
      <c r="S57" s="151">
        <f t="shared" si="9"/>
        <v>0</v>
      </c>
      <c r="T57" s="151">
        <f t="shared" si="9"/>
        <v>0</v>
      </c>
      <c r="U57" s="151">
        <f t="shared" si="9"/>
        <v>10</v>
      </c>
      <c r="V57" s="151">
        <f t="shared" si="9"/>
        <v>0</v>
      </c>
      <c r="W57" s="151">
        <f t="shared" si="9"/>
        <v>0</v>
      </c>
      <c r="X57" s="151">
        <f t="shared" si="9"/>
        <v>0</v>
      </c>
      <c r="Y57" s="151">
        <f t="shared" si="9"/>
        <v>0</v>
      </c>
      <c r="Z57" s="151">
        <f t="shared" si="9"/>
        <v>0</v>
      </c>
      <c r="AA57" s="151">
        <f t="shared" si="9"/>
        <v>0</v>
      </c>
      <c r="AB57" s="151">
        <f t="shared" si="9"/>
        <v>0</v>
      </c>
      <c r="AC57" s="151">
        <f t="shared" si="9"/>
        <v>272.01</v>
      </c>
    </row>
  </sheetData>
  <mergeCells count="43"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O28:AC28"/>
    <mergeCell ref="H6:H7"/>
    <mergeCell ref="I6:I7"/>
    <mergeCell ref="J6:J7"/>
    <mergeCell ref="K6:AB6"/>
    <mergeCell ref="AC6:AC7"/>
    <mergeCell ref="A8:AC8"/>
    <mergeCell ref="A9:A26"/>
    <mergeCell ref="B9:B26"/>
    <mergeCell ref="C9:C26"/>
    <mergeCell ref="D9:D26"/>
    <mergeCell ref="A27:AC27"/>
    <mergeCell ref="T29:Z29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J32:J33"/>
    <mergeCell ref="K32:AB32"/>
    <mergeCell ref="AC32:AC33"/>
    <mergeCell ref="A34:AC34"/>
    <mergeCell ref="T51:Z51"/>
    <mergeCell ref="A35:A47"/>
    <mergeCell ref="B35:B47"/>
    <mergeCell ref="C35:C47"/>
    <mergeCell ref="D35:D47"/>
    <mergeCell ref="A49:AC49"/>
    <mergeCell ref="Q50:AC50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31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47">
    <tabColor theme="5" tint="0.79998168889431442"/>
  </sheetPr>
  <dimension ref="A1:AF51"/>
  <sheetViews>
    <sheetView view="pageBreakPreview" topLeftCell="A34" zoomScale="120" zoomScaleNormal="75" zoomScaleSheetLayoutView="120" workbookViewId="0">
      <selection activeCell="E25" sqref="E25"/>
    </sheetView>
  </sheetViews>
  <sheetFormatPr defaultColWidth="9.1328125" defaultRowHeight="12.75" x14ac:dyDescent="0.35"/>
  <cols>
    <col min="1" max="1" width="4.1328125" style="1" customWidth="1"/>
    <col min="2" max="2" width="13" style="1" customWidth="1"/>
    <col min="3" max="3" width="9.86328125" style="1" customWidth="1"/>
    <col min="4" max="4" width="4.86328125" style="1" customWidth="1"/>
    <col min="5" max="5" width="37.86328125" style="1" customWidth="1"/>
    <col min="6" max="6" width="4.265625" style="1" bestFit="1" customWidth="1"/>
    <col min="7" max="7" width="5.86328125" style="1" customWidth="1"/>
    <col min="8" max="8" width="7.73046875" style="1" customWidth="1"/>
    <col min="9" max="9" width="3.59765625" style="1" customWidth="1"/>
    <col min="10" max="10" width="4.265625" style="1" bestFit="1" customWidth="1"/>
    <col min="11" max="11" width="5.59765625" style="1" bestFit="1" customWidth="1"/>
    <col min="12" max="12" width="6.265625" style="1" customWidth="1"/>
    <col min="13" max="13" width="3.59765625" style="1" bestFit="1" customWidth="1"/>
    <col min="14" max="14" width="4.3984375" style="1" customWidth="1"/>
    <col min="15" max="15" width="5.3984375" style="1" customWidth="1"/>
    <col min="16" max="16" width="4.59765625" style="1" bestFit="1" customWidth="1"/>
    <col min="17" max="17" width="5.73046875" style="1" customWidth="1"/>
    <col min="18" max="18" width="6.59765625" style="1" customWidth="1"/>
    <col min="19" max="19" width="5.73046875" style="1" customWidth="1"/>
    <col min="20" max="20" width="3.59765625" style="1" customWidth="1"/>
    <col min="21" max="21" width="5" style="1" customWidth="1"/>
    <col min="22" max="22" width="4.1328125" style="1" customWidth="1"/>
    <col min="23" max="23" width="3" style="1" customWidth="1"/>
    <col min="24" max="24" width="3.59765625" style="1" customWidth="1"/>
    <col min="25" max="25" width="4.1328125" style="1" customWidth="1"/>
    <col min="26" max="26" width="4.3984375" style="1" customWidth="1"/>
    <col min="27" max="27" width="3.86328125" style="1" customWidth="1"/>
    <col min="28" max="28" width="4.86328125" style="1" customWidth="1"/>
    <col min="29" max="29" width="6.3984375" style="1" customWidth="1"/>
    <col min="30" max="30" width="6.1328125" style="1" customWidth="1"/>
    <col min="31" max="31" width="4.3984375" style="1" customWidth="1"/>
    <col min="32" max="32" width="5.1328125" style="211" customWidth="1"/>
    <col min="33" max="33" width="6.86328125" style="211" customWidth="1"/>
    <col min="34" max="34" width="6.265625" style="211" customWidth="1"/>
    <col min="35" max="16384" width="9.1328125" style="211"/>
  </cols>
  <sheetData>
    <row r="1" spans="1:32" s="5" customFormat="1" ht="21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2" s="5" customFormat="1" ht="21" customHeight="1" x14ac:dyDescent="0.35">
      <c r="A2" s="1186" t="s">
        <v>79</v>
      </c>
      <c r="B2" s="1186"/>
      <c r="C2" s="1186"/>
      <c r="D2" s="1186"/>
      <c r="E2" s="1186"/>
      <c r="F2" s="1186"/>
      <c r="G2" s="1186"/>
      <c r="H2" s="1186"/>
      <c r="I2" s="1186"/>
      <c r="J2" s="1186"/>
      <c r="K2" s="1186"/>
      <c r="L2" s="1186"/>
      <c r="M2" s="1186"/>
      <c r="N2" s="1186"/>
      <c r="O2" s="1186"/>
      <c r="P2" s="1186"/>
      <c r="Q2" s="1186"/>
      <c r="R2" s="1186"/>
      <c r="S2" s="1186"/>
      <c r="T2" s="1186"/>
      <c r="U2" s="1186"/>
      <c r="V2" s="1186"/>
      <c r="W2" s="1186"/>
      <c r="X2" s="1186"/>
      <c r="Y2" s="1186"/>
      <c r="Z2" s="1186"/>
      <c r="AA2" s="1186"/>
      <c r="AB2" s="1186"/>
      <c r="AC2" s="1186"/>
    </row>
    <row r="3" spans="1:32" s="5" customFormat="1" ht="21" customHeight="1" x14ac:dyDescent="0.35">
      <c r="A3" s="1186" t="s">
        <v>297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  <c r="M3" s="1186"/>
      <c r="N3" s="1186"/>
      <c r="O3" s="1186"/>
      <c r="P3" s="1186"/>
      <c r="Q3" s="1186"/>
      <c r="R3" s="1186"/>
      <c r="S3" s="1186"/>
      <c r="T3" s="1186"/>
      <c r="U3" s="1186"/>
      <c r="V3" s="1186"/>
      <c r="W3" s="1186"/>
      <c r="X3" s="1186"/>
      <c r="Y3" s="1186"/>
      <c r="Z3" s="1186"/>
      <c r="AA3" s="1186"/>
      <c r="AB3" s="1186"/>
      <c r="AC3" s="1186"/>
    </row>
    <row r="4" spans="1:32" ht="12.75" customHeight="1" thickBot="1" x14ac:dyDescent="0.5">
      <c r="A4" s="1187"/>
      <c r="B4" s="1187"/>
      <c r="C4" s="1187"/>
      <c r="D4" s="1187"/>
      <c r="E4" s="1187"/>
      <c r="F4" s="1187"/>
      <c r="G4" s="1187"/>
      <c r="H4" s="1187"/>
      <c r="I4" s="1187"/>
      <c r="J4" s="1187"/>
      <c r="K4" s="1187"/>
      <c r="L4" s="1187"/>
      <c r="M4" s="1187"/>
      <c r="N4" s="1187"/>
      <c r="O4" s="1187"/>
      <c r="P4" s="1187"/>
      <c r="Q4" s="1187"/>
      <c r="R4" s="1187"/>
      <c r="S4" s="1187"/>
      <c r="T4" s="1187"/>
      <c r="U4" s="1187"/>
      <c r="V4" s="1187"/>
      <c r="W4" s="1187"/>
      <c r="X4" s="1187"/>
      <c r="Y4" s="1187"/>
      <c r="Z4" s="1187"/>
      <c r="AA4" s="1187"/>
      <c r="AB4" s="1187"/>
      <c r="AC4" s="1187"/>
      <c r="AD4" s="9"/>
      <c r="AE4" s="9"/>
      <c r="AF4" s="9"/>
    </row>
    <row r="5" spans="1:32" ht="14.25" customHeight="1" x14ac:dyDescent="0.45">
      <c r="A5" s="1188" t="s">
        <v>9</v>
      </c>
      <c r="B5" s="1190" t="s">
        <v>10</v>
      </c>
      <c r="C5" s="1190" t="s">
        <v>11</v>
      </c>
      <c r="D5" s="1192" t="s">
        <v>12</v>
      </c>
      <c r="E5" s="1194" t="s">
        <v>8</v>
      </c>
      <c r="F5" s="1196" t="s">
        <v>0</v>
      </c>
      <c r="G5" s="1198" t="s">
        <v>3</v>
      </c>
      <c r="H5" s="1200" t="s">
        <v>13</v>
      </c>
      <c r="I5" s="1196" t="s">
        <v>1</v>
      </c>
      <c r="J5" s="1202" t="s">
        <v>14</v>
      </c>
      <c r="K5" s="1204" t="s">
        <v>15</v>
      </c>
      <c r="L5" s="1205"/>
      <c r="M5" s="1205"/>
      <c r="N5" s="1205"/>
      <c r="O5" s="1205"/>
      <c r="P5" s="1205"/>
      <c r="Q5" s="1205"/>
      <c r="R5" s="1205"/>
      <c r="S5" s="1205"/>
      <c r="T5" s="1205"/>
      <c r="U5" s="1205"/>
      <c r="V5" s="1205"/>
      <c r="W5" s="1205"/>
      <c r="X5" s="1205"/>
      <c r="Y5" s="1205"/>
      <c r="Z5" s="1205"/>
      <c r="AA5" s="1205"/>
      <c r="AB5" s="1205"/>
      <c r="AC5" s="1218" t="s">
        <v>16</v>
      </c>
      <c r="AD5" s="9"/>
      <c r="AE5" s="9"/>
      <c r="AF5" s="9"/>
    </row>
    <row r="6" spans="1:32" s="12" customFormat="1" ht="116.25" customHeight="1" thickBot="1" x14ac:dyDescent="0.35">
      <c r="A6" s="1189"/>
      <c r="B6" s="1191"/>
      <c r="C6" s="1191"/>
      <c r="D6" s="1193"/>
      <c r="E6" s="1195"/>
      <c r="F6" s="1197"/>
      <c r="G6" s="1199"/>
      <c r="H6" s="1201"/>
      <c r="I6" s="1197"/>
      <c r="J6" s="1203"/>
      <c r="K6" s="161" t="s">
        <v>17</v>
      </c>
      <c r="L6" s="160" t="s">
        <v>18</v>
      </c>
      <c r="M6" s="160" t="s">
        <v>19</v>
      </c>
      <c r="N6" s="160" t="s">
        <v>20</v>
      </c>
      <c r="O6" s="160" t="s">
        <v>21</v>
      </c>
      <c r="P6" s="160" t="s">
        <v>22</v>
      </c>
      <c r="Q6" s="160" t="s">
        <v>110</v>
      </c>
      <c r="R6" s="160" t="s">
        <v>63</v>
      </c>
      <c r="S6" s="160" t="s">
        <v>23</v>
      </c>
      <c r="T6" s="160" t="s">
        <v>24</v>
      </c>
      <c r="U6" s="160" t="s">
        <v>25</v>
      </c>
      <c r="V6" s="160" t="s">
        <v>26</v>
      </c>
      <c r="W6" s="160" t="s">
        <v>27</v>
      </c>
      <c r="X6" s="160" t="s">
        <v>28</v>
      </c>
      <c r="Y6" s="160" t="s">
        <v>29</v>
      </c>
      <c r="Z6" s="160" t="s">
        <v>30</v>
      </c>
      <c r="AA6" s="160" t="s">
        <v>31</v>
      </c>
      <c r="AB6" s="160" t="s">
        <v>32</v>
      </c>
      <c r="AC6" s="1219"/>
    </row>
    <row r="7" spans="1:32" s="14" customFormat="1" ht="13.5" customHeight="1" thickBot="1" x14ac:dyDescent="0.4">
      <c r="A7" s="1206" t="s">
        <v>33</v>
      </c>
      <c r="B7" s="1207"/>
      <c r="C7" s="1207"/>
      <c r="D7" s="1207"/>
      <c r="E7" s="1207"/>
      <c r="F7" s="1207"/>
      <c r="G7" s="1207"/>
      <c r="H7" s="1207"/>
      <c r="I7" s="1207"/>
      <c r="J7" s="1207"/>
      <c r="K7" s="1207"/>
      <c r="L7" s="1207"/>
      <c r="M7" s="1207"/>
      <c r="N7" s="1207"/>
      <c r="O7" s="1207"/>
      <c r="P7" s="1207"/>
      <c r="Q7" s="1207"/>
      <c r="R7" s="1207"/>
      <c r="S7" s="1207"/>
      <c r="T7" s="1207"/>
      <c r="U7" s="1207"/>
      <c r="V7" s="1207"/>
      <c r="W7" s="1207"/>
      <c r="X7" s="1207"/>
      <c r="Y7" s="1207"/>
      <c r="Z7" s="1207"/>
      <c r="AA7" s="1207"/>
      <c r="AB7" s="1207"/>
      <c r="AC7" s="1208"/>
    </row>
    <row r="8" spans="1:32" s="14" customFormat="1" ht="18" customHeight="1" x14ac:dyDescent="0.4">
      <c r="A8" s="1354">
        <v>2</v>
      </c>
      <c r="B8" s="1357" t="s">
        <v>52</v>
      </c>
      <c r="C8" s="1357" t="s">
        <v>116</v>
      </c>
      <c r="D8" s="1248">
        <v>1</v>
      </c>
      <c r="E8" s="853" t="s">
        <v>98</v>
      </c>
      <c r="F8" s="74" t="s">
        <v>94</v>
      </c>
      <c r="G8" s="74" t="s">
        <v>109</v>
      </c>
      <c r="H8" s="96" t="s">
        <v>141</v>
      </c>
      <c r="I8" s="74">
        <v>3</v>
      </c>
      <c r="J8" s="239" t="s">
        <v>230</v>
      </c>
      <c r="K8" s="75">
        <v>8</v>
      </c>
      <c r="L8" s="74">
        <v>32</v>
      </c>
      <c r="M8" s="74"/>
      <c r="N8" s="74"/>
      <c r="O8" s="74"/>
      <c r="P8" s="343"/>
      <c r="Q8" s="74"/>
      <c r="R8" s="74"/>
      <c r="S8" s="74"/>
      <c r="T8" s="74"/>
      <c r="U8" s="74">
        <v>3</v>
      </c>
      <c r="V8" s="74"/>
      <c r="W8" s="237"/>
      <c r="X8" s="237"/>
      <c r="Y8" s="237"/>
      <c r="Z8" s="237"/>
      <c r="AA8" s="237"/>
      <c r="AB8" s="238"/>
      <c r="AC8" s="103">
        <f t="shared" ref="AC8:AC15" si="0">SUM(K8:AB8)</f>
        <v>43</v>
      </c>
    </row>
    <row r="9" spans="1:32" s="14" customFormat="1" ht="18" customHeight="1" x14ac:dyDescent="0.4">
      <c r="A9" s="1355"/>
      <c r="B9" s="1358"/>
      <c r="C9" s="1358"/>
      <c r="D9" s="1249"/>
      <c r="E9" s="853" t="s">
        <v>98</v>
      </c>
      <c r="F9" s="74" t="s">
        <v>94</v>
      </c>
      <c r="G9" s="74" t="s">
        <v>108</v>
      </c>
      <c r="H9" s="47" t="s">
        <v>139</v>
      </c>
      <c r="I9" s="255">
        <v>3</v>
      </c>
      <c r="J9" s="409" t="s">
        <v>231</v>
      </c>
      <c r="K9" s="75">
        <v>8</v>
      </c>
      <c r="L9" s="74">
        <v>16</v>
      </c>
      <c r="M9" s="74"/>
      <c r="N9" s="74"/>
      <c r="O9" s="74"/>
      <c r="P9" s="343"/>
      <c r="Q9" s="74"/>
      <c r="R9" s="74"/>
      <c r="S9" s="74"/>
      <c r="T9" s="74"/>
      <c r="U9" s="255">
        <v>1</v>
      </c>
      <c r="V9" s="255"/>
      <c r="W9" s="255"/>
      <c r="X9" s="255"/>
      <c r="Y9" s="255"/>
      <c r="Z9" s="255"/>
      <c r="AA9" s="255"/>
      <c r="AB9" s="387"/>
      <c r="AC9" s="83">
        <f t="shared" si="0"/>
        <v>25</v>
      </c>
    </row>
    <row r="10" spans="1:32" s="14" customFormat="1" ht="28.5" customHeight="1" x14ac:dyDescent="0.4">
      <c r="A10" s="1355"/>
      <c r="B10" s="1358"/>
      <c r="C10" s="1358"/>
      <c r="D10" s="1249"/>
      <c r="E10" s="685" t="s">
        <v>294</v>
      </c>
      <c r="F10" s="255" t="s">
        <v>94</v>
      </c>
      <c r="G10" s="255" t="s">
        <v>96</v>
      </c>
      <c r="H10" s="47" t="s">
        <v>237</v>
      </c>
      <c r="I10" s="255" t="s">
        <v>125</v>
      </c>
      <c r="J10" s="409" t="s">
        <v>267</v>
      </c>
      <c r="K10" s="343">
        <v>24</v>
      </c>
      <c r="L10" s="343">
        <v>16</v>
      </c>
      <c r="M10" s="343"/>
      <c r="N10" s="343">
        <v>4</v>
      </c>
      <c r="O10" s="343">
        <v>2</v>
      </c>
      <c r="P10" s="255"/>
      <c r="Q10" s="255"/>
      <c r="R10" s="343"/>
      <c r="S10" s="343"/>
      <c r="T10" s="343"/>
      <c r="U10" s="343">
        <v>2</v>
      </c>
      <c r="V10" s="343"/>
      <c r="W10" s="343"/>
      <c r="X10" s="343"/>
      <c r="Y10" s="343"/>
      <c r="Z10" s="343"/>
      <c r="AA10" s="343"/>
      <c r="AB10" s="421"/>
      <c r="AC10" s="83">
        <f t="shared" si="0"/>
        <v>48</v>
      </c>
    </row>
    <row r="11" spans="1:32" s="14" customFormat="1" ht="28.5" customHeight="1" x14ac:dyDescent="0.4">
      <c r="A11" s="1355"/>
      <c r="B11" s="1358"/>
      <c r="C11" s="1358"/>
      <c r="D11" s="1249"/>
      <c r="E11" s="685" t="s">
        <v>111</v>
      </c>
      <c r="F11" s="255" t="s">
        <v>94</v>
      </c>
      <c r="G11" s="255" t="s">
        <v>96</v>
      </c>
      <c r="H11" s="47" t="s">
        <v>138</v>
      </c>
      <c r="I11" s="255" t="s">
        <v>122</v>
      </c>
      <c r="J11" s="253">
        <v>27</v>
      </c>
      <c r="K11" s="343">
        <v>20</v>
      </c>
      <c r="L11" s="343">
        <v>18</v>
      </c>
      <c r="M11" s="343"/>
      <c r="N11" s="343"/>
      <c r="O11" s="343"/>
      <c r="P11" s="419"/>
      <c r="Q11" s="515"/>
      <c r="R11" s="343"/>
      <c r="S11" s="343"/>
      <c r="T11" s="343"/>
      <c r="U11" s="343">
        <v>2</v>
      </c>
      <c r="V11" s="343"/>
      <c r="W11" s="343"/>
      <c r="X11" s="343"/>
      <c r="Y11" s="343"/>
      <c r="Z11" s="343"/>
      <c r="AA11" s="343"/>
      <c r="AB11" s="421"/>
      <c r="AC11" s="83">
        <f t="shared" si="0"/>
        <v>40</v>
      </c>
    </row>
    <row r="12" spans="1:32" s="14" customFormat="1" ht="15" customHeight="1" x14ac:dyDescent="0.4">
      <c r="A12" s="1355"/>
      <c r="B12" s="1358"/>
      <c r="C12" s="1358"/>
      <c r="D12" s="1249"/>
      <c r="E12" s="685" t="s">
        <v>238</v>
      </c>
      <c r="F12" s="255" t="s">
        <v>94</v>
      </c>
      <c r="G12" s="255" t="s">
        <v>96</v>
      </c>
      <c r="H12" s="47" t="s">
        <v>138</v>
      </c>
      <c r="I12" s="255" t="s">
        <v>122</v>
      </c>
      <c r="J12" s="253">
        <v>27</v>
      </c>
      <c r="K12" s="343"/>
      <c r="L12" s="343"/>
      <c r="M12" s="343"/>
      <c r="N12" s="343"/>
      <c r="O12" s="343"/>
      <c r="P12" s="419"/>
      <c r="Q12" s="515"/>
      <c r="R12" s="343"/>
      <c r="S12" s="343">
        <v>54</v>
      </c>
      <c r="T12" s="343"/>
      <c r="U12" s="343"/>
      <c r="V12" s="343"/>
      <c r="W12" s="343"/>
      <c r="X12" s="343"/>
      <c r="Y12" s="343"/>
      <c r="Z12" s="343"/>
      <c r="AA12" s="343"/>
      <c r="AB12" s="421"/>
      <c r="AC12" s="83">
        <f t="shared" si="0"/>
        <v>54</v>
      </c>
    </row>
    <row r="13" spans="1:32" s="14" customFormat="1" ht="17.25" customHeight="1" x14ac:dyDescent="0.4">
      <c r="A13" s="1355"/>
      <c r="B13" s="1358"/>
      <c r="C13" s="1358"/>
      <c r="D13" s="1249"/>
      <c r="E13" s="685" t="s">
        <v>200</v>
      </c>
      <c r="F13" s="255" t="s">
        <v>94</v>
      </c>
      <c r="G13" s="255" t="s">
        <v>96</v>
      </c>
      <c r="H13" s="47" t="s">
        <v>138</v>
      </c>
      <c r="I13" s="255" t="s">
        <v>122</v>
      </c>
      <c r="J13" s="253">
        <v>27</v>
      </c>
      <c r="K13" s="343"/>
      <c r="L13" s="343"/>
      <c r="M13" s="343"/>
      <c r="N13" s="343"/>
      <c r="O13" s="343"/>
      <c r="P13" s="419"/>
      <c r="Q13" s="515">
        <v>13.5</v>
      </c>
      <c r="R13" s="343"/>
      <c r="S13" s="343"/>
      <c r="T13" s="343"/>
      <c r="U13" s="343"/>
      <c r="V13" s="343"/>
      <c r="W13" s="343"/>
      <c r="X13" s="343"/>
      <c r="Y13" s="343"/>
      <c r="Z13" s="343"/>
      <c r="AA13" s="343"/>
      <c r="AB13" s="421"/>
      <c r="AC13" s="83">
        <f t="shared" si="0"/>
        <v>13.5</v>
      </c>
    </row>
    <row r="14" spans="1:32" s="14" customFormat="1" ht="15" customHeight="1" x14ac:dyDescent="0.4">
      <c r="A14" s="1355"/>
      <c r="B14" s="1358"/>
      <c r="C14" s="1358"/>
      <c r="D14" s="1249"/>
      <c r="E14" s="685" t="s">
        <v>275</v>
      </c>
      <c r="F14" s="255" t="s">
        <v>94</v>
      </c>
      <c r="G14" s="255" t="s">
        <v>96</v>
      </c>
      <c r="H14" s="47" t="s">
        <v>138</v>
      </c>
      <c r="I14" s="255" t="s">
        <v>122</v>
      </c>
      <c r="J14" s="253">
        <v>27</v>
      </c>
      <c r="K14" s="343"/>
      <c r="L14" s="343"/>
      <c r="M14" s="343"/>
      <c r="N14" s="343"/>
      <c r="O14" s="343"/>
      <c r="P14" s="419"/>
      <c r="Q14" s="515"/>
      <c r="R14" s="343">
        <v>6</v>
      </c>
      <c r="S14" s="343"/>
      <c r="T14" s="343"/>
      <c r="U14" s="343"/>
      <c r="V14" s="343"/>
      <c r="W14" s="343"/>
      <c r="X14" s="343"/>
      <c r="Y14" s="343"/>
      <c r="Z14" s="343"/>
      <c r="AA14" s="343"/>
      <c r="AB14" s="421"/>
      <c r="AC14" s="83">
        <f t="shared" si="0"/>
        <v>6</v>
      </c>
    </row>
    <row r="15" spans="1:32" s="14" customFormat="1" ht="15" customHeight="1" x14ac:dyDescent="0.4">
      <c r="A15" s="1355"/>
      <c r="B15" s="1358"/>
      <c r="C15" s="1358"/>
      <c r="D15" s="1249"/>
      <c r="E15" s="827" t="s">
        <v>201</v>
      </c>
      <c r="F15" s="255" t="s">
        <v>94</v>
      </c>
      <c r="G15" s="255" t="s">
        <v>96</v>
      </c>
      <c r="H15" s="47" t="s">
        <v>138</v>
      </c>
      <c r="I15" s="255" t="s">
        <v>122</v>
      </c>
      <c r="J15" s="253">
        <v>5</v>
      </c>
      <c r="K15" s="343"/>
      <c r="L15" s="343"/>
      <c r="M15" s="343"/>
      <c r="N15" s="343"/>
      <c r="O15" s="343"/>
      <c r="P15" s="343"/>
      <c r="Q15" s="913">
        <v>52.5</v>
      </c>
      <c r="R15" s="343"/>
      <c r="S15" s="343"/>
      <c r="T15" s="343"/>
      <c r="U15" s="343"/>
      <c r="V15" s="343"/>
      <c r="W15" s="343"/>
      <c r="X15" s="343"/>
      <c r="Y15" s="343"/>
      <c r="Z15" s="343"/>
      <c r="AA15" s="343"/>
      <c r="AB15" s="421"/>
      <c r="AC15" s="83">
        <f t="shared" si="0"/>
        <v>52.5</v>
      </c>
    </row>
    <row r="16" spans="1:32" s="14" customFormat="1" ht="13.5" customHeight="1" x14ac:dyDescent="0.35">
      <c r="A16" s="1355"/>
      <c r="B16" s="1358"/>
      <c r="C16" s="1358"/>
      <c r="D16" s="1249"/>
      <c r="E16" s="346" t="s">
        <v>41</v>
      </c>
      <c r="F16" s="347"/>
      <c r="G16" s="347"/>
      <c r="H16" s="347"/>
      <c r="I16" s="347"/>
      <c r="J16" s="348"/>
      <c r="K16" s="349">
        <f t="shared" ref="K16:AC16" si="1">SUM(K8:K15)</f>
        <v>60</v>
      </c>
      <c r="L16" s="349">
        <f t="shared" si="1"/>
        <v>82</v>
      </c>
      <c r="M16" s="349">
        <f t="shared" si="1"/>
        <v>0</v>
      </c>
      <c r="N16" s="349">
        <f t="shared" si="1"/>
        <v>4</v>
      </c>
      <c r="O16" s="349">
        <f t="shared" si="1"/>
        <v>2</v>
      </c>
      <c r="P16" s="349">
        <f t="shared" si="1"/>
        <v>0</v>
      </c>
      <c r="Q16" s="349">
        <f t="shared" si="1"/>
        <v>66</v>
      </c>
      <c r="R16" s="349">
        <f t="shared" si="1"/>
        <v>6</v>
      </c>
      <c r="S16" s="349">
        <f t="shared" si="1"/>
        <v>54</v>
      </c>
      <c r="T16" s="349">
        <f t="shared" si="1"/>
        <v>0</v>
      </c>
      <c r="U16" s="349">
        <f t="shared" si="1"/>
        <v>8</v>
      </c>
      <c r="V16" s="349">
        <f t="shared" si="1"/>
        <v>0</v>
      </c>
      <c r="W16" s="349">
        <f t="shared" si="1"/>
        <v>0</v>
      </c>
      <c r="X16" s="349">
        <f t="shared" si="1"/>
        <v>0</v>
      </c>
      <c r="Y16" s="349">
        <f t="shared" si="1"/>
        <v>0</v>
      </c>
      <c r="Z16" s="349">
        <f t="shared" si="1"/>
        <v>0</v>
      </c>
      <c r="AA16" s="349">
        <f t="shared" si="1"/>
        <v>0</v>
      </c>
      <c r="AB16" s="349">
        <f t="shared" si="1"/>
        <v>0</v>
      </c>
      <c r="AC16" s="349">
        <f t="shared" si="1"/>
        <v>282</v>
      </c>
    </row>
    <row r="17" spans="1:29" s="14" customFormat="1" ht="16.5" customHeight="1" x14ac:dyDescent="0.4">
      <c r="A17" s="1355"/>
      <c r="B17" s="1358"/>
      <c r="C17" s="1358"/>
      <c r="D17" s="1249"/>
      <c r="E17" s="551"/>
      <c r="F17" s="299"/>
      <c r="G17" s="299"/>
      <c r="H17" s="144"/>
      <c r="I17" s="299"/>
      <c r="J17" s="175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483"/>
      <c r="AA17" s="483"/>
      <c r="AB17" s="484"/>
      <c r="AC17" s="149">
        <f>SUM(K17:AB17)</f>
        <v>0</v>
      </c>
    </row>
    <row r="18" spans="1:29" s="14" customFormat="1" ht="13.5" customHeight="1" thickBot="1" x14ac:dyDescent="0.4">
      <c r="A18" s="1355"/>
      <c r="B18" s="1358"/>
      <c r="C18" s="1358"/>
      <c r="D18" s="1249"/>
      <c r="E18" s="280" t="s">
        <v>35</v>
      </c>
      <c r="F18" s="281"/>
      <c r="G18" s="281"/>
      <c r="H18" s="281"/>
      <c r="I18" s="281"/>
      <c r="J18" s="296"/>
      <c r="K18" s="297">
        <f t="shared" ref="K18:AC18" si="2">SUM(K17:K17)</f>
        <v>0</v>
      </c>
      <c r="L18" s="297">
        <f t="shared" si="2"/>
        <v>0</v>
      </c>
      <c r="M18" s="297">
        <f t="shared" si="2"/>
        <v>0</v>
      </c>
      <c r="N18" s="297">
        <f t="shared" si="2"/>
        <v>0</v>
      </c>
      <c r="O18" s="297">
        <f t="shared" si="2"/>
        <v>0</v>
      </c>
      <c r="P18" s="297">
        <f t="shared" si="2"/>
        <v>0</v>
      </c>
      <c r="Q18" s="297">
        <f t="shared" si="2"/>
        <v>0</v>
      </c>
      <c r="R18" s="297">
        <f t="shared" si="2"/>
        <v>0</v>
      </c>
      <c r="S18" s="297">
        <f t="shared" si="2"/>
        <v>0</v>
      </c>
      <c r="T18" s="297">
        <f t="shared" si="2"/>
        <v>0</v>
      </c>
      <c r="U18" s="297">
        <f t="shared" si="2"/>
        <v>0</v>
      </c>
      <c r="V18" s="297">
        <f t="shared" si="2"/>
        <v>0</v>
      </c>
      <c r="W18" s="297">
        <f t="shared" si="2"/>
        <v>0</v>
      </c>
      <c r="X18" s="297">
        <f t="shared" si="2"/>
        <v>0</v>
      </c>
      <c r="Y18" s="297">
        <f t="shared" si="2"/>
        <v>0</v>
      </c>
      <c r="Z18" s="297">
        <f t="shared" si="2"/>
        <v>0</v>
      </c>
      <c r="AA18" s="297">
        <f t="shared" si="2"/>
        <v>0</v>
      </c>
      <c r="AB18" s="297">
        <f t="shared" si="2"/>
        <v>0</v>
      </c>
      <c r="AC18" s="297">
        <f t="shared" si="2"/>
        <v>0</v>
      </c>
    </row>
    <row r="19" spans="1:29" s="14" customFormat="1" ht="13.5" customHeight="1" x14ac:dyDescent="0.35">
      <c r="A19" s="1355"/>
      <c r="B19" s="1358"/>
      <c r="C19" s="1358"/>
      <c r="D19" s="1249"/>
      <c r="E19" s="216"/>
      <c r="F19" s="45" t="s">
        <v>7</v>
      </c>
      <c r="G19" s="45"/>
      <c r="H19" s="45"/>
      <c r="I19" s="45"/>
      <c r="J19" s="242"/>
      <c r="K19" s="218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43"/>
      <c r="AC19" s="103"/>
    </row>
    <row r="20" spans="1:29" s="14" customFormat="1" ht="13.5" customHeight="1" thickBot="1" x14ac:dyDescent="0.4">
      <c r="A20" s="1355"/>
      <c r="B20" s="1358"/>
      <c r="C20" s="1358"/>
      <c r="D20" s="1249"/>
      <c r="E20" s="179" t="s">
        <v>36</v>
      </c>
      <c r="F20" s="98"/>
      <c r="G20" s="98"/>
      <c r="H20" s="98"/>
      <c r="I20" s="98"/>
      <c r="J20" s="712"/>
      <c r="K20" s="168">
        <v>0</v>
      </c>
      <c r="L20" s="162">
        <v>0</v>
      </c>
      <c r="M20" s="162">
        <v>0</v>
      </c>
      <c r="N20" s="162">
        <v>0</v>
      </c>
      <c r="O20" s="162">
        <v>0</v>
      </c>
      <c r="P20" s="162">
        <v>0</v>
      </c>
      <c r="Q20" s="162">
        <v>0</v>
      </c>
      <c r="R20" s="162">
        <v>0</v>
      </c>
      <c r="S20" s="162">
        <v>0</v>
      </c>
      <c r="T20" s="162">
        <v>0</v>
      </c>
      <c r="U20" s="162">
        <v>0</v>
      </c>
      <c r="V20" s="162">
        <v>0</v>
      </c>
      <c r="W20" s="162">
        <v>0</v>
      </c>
      <c r="X20" s="162">
        <v>0</v>
      </c>
      <c r="Y20" s="162">
        <v>0</v>
      </c>
      <c r="Z20" s="162">
        <v>0</v>
      </c>
      <c r="AA20" s="162">
        <v>0</v>
      </c>
      <c r="AB20" s="244">
        <v>0</v>
      </c>
      <c r="AC20" s="163">
        <v>0</v>
      </c>
    </row>
    <row r="21" spans="1:29" s="14" customFormat="1" ht="13.5" customHeight="1" x14ac:dyDescent="0.35">
      <c r="A21" s="1355"/>
      <c r="B21" s="1358"/>
      <c r="C21" s="1358"/>
      <c r="D21" s="1249"/>
      <c r="E21" s="267" t="s">
        <v>38</v>
      </c>
      <c r="F21" s="268"/>
      <c r="G21" s="268"/>
      <c r="H21" s="268"/>
      <c r="I21" s="268"/>
      <c r="J21" s="709"/>
      <c r="K21" s="269">
        <v>0</v>
      </c>
      <c r="L21" s="269">
        <v>0</v>
      </c>
      <c r="M21" s="269">
        <v>0</v>
      </c>
      <c r="N21" s="269">
        <v>0</v>
      </c>
      <c r="O21" s="269">
        <v>0</v>
      </c>
      <c r="P21" s="269">
        <v>0</v>
      </c>
      <c r="Q21" s="269">
        <v>0</v>
      </c>
      <c r="R21" s="269">
        <v>0</v>
      </c>
      <c r="S21" s="269">
        <v>0</v>
      </c>
      <c r="T21" s="269">
        <v>0</v>
      </c>
      <c r="U21" s="269">
        <v>0</v>
      </c>
      <c r="V21" s="269">
        <v>0</v>
      </c>
      <c r="W21" s="269">
        <v>0</v>
      </c>
      <c r="X21" s="269">
        <v>0</v>
      </c>
      <c r="Y21" s="269">
        <v>0</v>
      </c>
      <c r="Z21" s="269">
        <v>0</v>
      </c>
      <c r="AA21" s="269">
        <v>0</v>
      </c>
      <c r="AB21" s="710">
        <v>0</v>
      </c>
      <c r="AC21" s="711">
        <f>SUM(K21:AB21)</f>
        <v>0</v>
      </c>
    </row>
    <row r="22" spans="1:29" s="61" customFormat="1" ht="14.25" thickBot="1" x14ac:dyDescent="0.45">
      <c r="A22" s="1355"/>
      <c r="B22" s="1358"/>
      <c r="C22" s="1358"/>
      <c r="D22" s="1249"/>
      <c r="E22" s="97" t="s">
        <v>39</v>
      </c>
      <c r="F22" s="98"/>
      <c r="G22" s="98"/>
      <c r="H22" s="98"/>
      <c r="I22" s="98"/>
      <c r="J22" s="249"/>
      <c r="K22" s="341">
        <v>0</v>
      </c>
      <c r="L22" s="341">
        <v>0</v>
      </c>
      <c r="M22" s="341">
        <v>0</v>
      </c>
      <c r="N22" s="341">
        <v>0</v>
      </c>
      <c r="O22" s="341">
        <v>0</v>
      </c>
      <c r="P22" s="341">
        <v>0</v>
      </c>
      <c r="Q22" s="341">
        <v>0</v>
      </c>
      <c r="R22" s="341">
        <v>0</v>
      </c>
      <c r="S22" s="341">
        <v>0</v>
      </c>
      <c r="T22" s="341">
        <v>0</v>
      </c>
      <c r="U22" s="341">
        <v>0</v>
      </c>
      <c r="V22" s="341">
        <v>0</v>
      </c>
      <c r="W22" s="341">
        <v>0</v>
      </c>
      <c r="X22" s="341">
        <v>0</v>
      </c>
      <c r="Y22" s="341">
        <v>0</v>
      </c>
      <c r="Z22" s="341">
        <v>0</v>
      </c>
      <c r="AA22" s="341">
        <v>0</v>
      </c>
      <c r="AB22" s="341">
        <v>0</v>
      </c>
      <c r="AC22" s="508">
        <f>SUM(K22:AB22)</f>
        <v>0</v>
      </c>
    </row>
    <row r="23" spans="1:29" s="61" customFormat="1" ht="14.25" thickBot="1" x14ac:dyDescent="0.45">
      <c r="A23" s="1356"/>
      <c r="B23" s="1359"/>
      <c r="C23" s="1359"/>
      <c r="D23" s="1250"/>
      <c r="E23" s="287" t="s">
        <v>40</v>
      </c>
      <c r="F23" s="288"/>
      <c r="G23" s="288"/>
      <c r="H23" s="288"/>
      <c r="I23" s="288"/>
      <c r="J23" s="298"/>
      <c r="K23" s="295">
        <f t="shared" ref="K23:AC23" si="3">K16+K18</f>
        <v>60</v>
      </c>
      <c r="L23" s="295">
        <f t="shared" si="3"/>
        <v>82</v>
      </c>
      <c r="M23" s="295">
        <f t="shared" si="3"/>
        <v>0</v>
      </c>
      <c r="N23" s="295">
        <f t="shared" si="3"/>
        <v>4</v>
      </c>
      <c r="O23" s="295">
        <f t="shared" si="3"/>
        <v>2</v>
      </c>
      <c r="P23" s="878">
        <f t="shared" si="3"/>
        <v>0</v>
      </c>
      <c r="Q23" s="295">
        <f t="shared" si="3"/>
        <v>66</v>
      </c>
      <c r="R23" s="295">
        <f t="shared" si="3"/>
        <v>6</v>
      </c>
      <c r="S23" s="295">
        <f t="shared" si="3"/>
        <v>54</v>
      </c>
      <c r="T23" s="295">
        <f t="shared" si="3"/>
        <v>0</v>
      </c>
      <c r="U23" s="295">
        <f t="shared" si="3"/>
        <v>8</v>
      </c>
      <c r="V23" s="295">
        <f t="shared" si="3"/>
        <v>0</v>
      </c>
      <c r="W23" s="295">
        <f t="shared" si="3"/>
        <v>0</v>
      </c>
      <c r="X23" s="295">
        <f t="shared" si="3"/>
        <v>0</v>
      </c>
      <c r="Y23" s="295">
        <f t="shared" si="3"/>
        <v>0</v>
      </c>
      <c r="Z23" s="295">
        <f t="shared" si="3"/>
        <v>0</v>
      </c>
      <c r="AA23" s="295">
        <f t="shared" si="3"/>
        <v>0</v>
      </c>
      <c r="AB23" s="295">
        <f t="shared" si="3"/>
        <v>0</v>
      </c>
      <c r="AC23" s="295">
        <f t="shared" si="3"/>
        <v>282</v>
      </c>
    </row>
    <row r="24" spans="1:29" s="61" customFormat="1" ht="13.9" x14ac:dyDescent="0.4">
      <c r="A24" s="101" t="s">
        <v>317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</row>
    <row r="25" spans="1:29" s="61" customFormat="1" ht="23.25" customHeight="1" x14ac:dyDescent="0.4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184" t="s">
        <v>353</v>
      </c>
      <c r="O25" s="1184"/>
      <c r="P25" s="1184"/>
      <c r="Q25" s="1184"/>
      <c r="R25" s="1184"/>
      <c r="S25" s="1184"/>
      <c r="T25" s="1184"/>
      <c r="U25" s="1184"/>
      <c r="V25" s="1184"/>
      <c r="W25" s="1184"/>
      <c r="X25" s="1184"/>
      <c r="Y25" s="1184"/>
      <c r="Z25" s="1184"/>
      <c r="AA25" s="1184"/>
      <c r="AB25" s="1184"/>
      <c r="AC25" s="1184"/>
    </row>
    <row r="26" spans="1:29" s="61" customFormat="1" ht="13.9" x14ac:dyDescent="0.4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2"/>
      <c r="S26" s="2"/>
      <c r="T26" s="1220" t="s">
        <v>341</v>
      </c>
      <c r="U26" s="1220"/>
      <c r="V26" s="1220"/>
      <c r="W26" s="1220"/>
      <c r="X26" s="1220"/>
      <c r="Y26" s="1220"/>
      <c r="Z26" s="1220"/>
      <c r="AA26" s="2"/>
      <c r="AB26" s="2"/>
      <c r="AC26" s="101"/>
    </row>
    <row r="27" spans="1:29" s="14" customFormat="1" ht="14.25" thickBot="1" x14ac:dyDescent="0.45">
      <c r="A27" s="207"/>
      <c r="B27" s="207"/>
      <c r="C27" s="207"/>
      <c r="D27" s="207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221" t="s">
        <v>72</v>
      </c>
      <c r="S27" s="1221"/>
      <c r="T27" s="1221"/>
      <c r="U27" s="1221"/>
      <c r="V27" s="1221"/>
      <c r="W27" s="1221"/>
      <c r="X27" s="1221"/>
      <c r="Y27" s="1221"/>
      <c r="Z27" s="1221"/>
      <c r="AA27" s="1221"/>
      <c r="AB27" s="1221"/>
      <c r="AC27" s="101"/>
    </row>
    <row r="28" spans="1:29" s="14" customFormat="1" ht="15" customHeight="1" x14ac:dyDescent="0.3">
      <c r="A28" s="1188" t="s">
        <v>9</v>
      </c>
      <c r="B28" s="1190" t="s">
        <v>10</v>
      </c>
      <c r="C28" s="1190" t="s">
        <v>11</v>
      </c>
      <c r="D28" s="1192" t="s">
        <v>12</v>
      </c>
      <c r="E28" s="1194" t="s">
        <v>8</v>
      </c>
      <c r="F28" s="1196" t="s">
        <v>0</v>
      </c>
      <c r="G28" s="1198" t="s">
        <v>3</v>
      </c>
      <c r="H28" s="1200" t="s">
        <v>13</v>
      </c>
      <c r="I28" s="1196" t="s">
        <v>1</v>
      </c>
      <c r="J28" s="1202" t="s">
        <v>14</v>
      </c>
      <c r="K28" s="1204" t="s">
        <v>15</v>
      </c>
      <c r="L28" s="1205"/>
      <c r="M28" s="1205"/>
      <c r="N28" s="1205"/>
      <c r="O28" s="1205"/>
      <c r="P28" s="1205"/>
      <c r="Q28" s="1205"/>
      <c r="R28" s="1205"/>
      <c r="S28" s="1205"/>
      <c r="T28" s="1205"/>
      <c r="U28" s="1205"/>
      <c r="V28" s="1205"/>
      <c r="W28" s="1205"/>
      <c r="X28" s="1205"/>
      <c r="Y28" s="1205"/>
      <c r="Z28" s="1205"/>
      <c r="AA28" s="1205"/>
      <c r="AB28" s="1205"/>
      <c r="AC28" s="1218" t="s">
        <v>16</v>
      </c>
    </row>
    <row r="29" spans="1:29" s="14" customFormat="1" ht="120.75" customHeight="1" thickBot="1" x14ac:dyDescent="0.4">
      <c r="A29" s="1189"/>
      <c r="B29" s="1191"/>
      <c r="C29" s="1191"/>
      <c r="D29" s="1193"/>
      <c r="E29" s="1195"/>
      <c r="F29" s="1197"/>
      <c r="G29" s="1199"/>
      <c r="H29" s="1201"/>
      <c r="I29" s="1197"/>
      <c r="J29" s="1203"/>
      <c r="K29" s="161" t="s">
        <v>17</v>
      </c>
      <c r="L29" s="160" t="s">
        <v>18</v>
      </c>
      <c r="M29" s="160" t="s">
        <v>19</v>
      </c>
      <c r="N29" s="160" t="s">
        <v>20</v>
      </c>
      <c r="O29" s="160" t="s">
        <v>21</v>
      </c>
      <c r="P29" s="160" t="s">
        <v>22</v>
      </c>
      <c r="Q29" s="160" t="s">
        <v>110</v>
      </c>
      <c r="R29" s="160" t="s">
        <v>63</v>
      </c>
      <c r="S29" s="160" t="s">
        <v>23</v>
      </c>
      <c r="T29" s="160" t="s">
        <v>24</v>
      </c>
      <c r="U29" s="160" t="s">
        <v>25</v>
      </c>
      <c r="V29" s="160" t="s">
        <v>26</v>
      </c>
      <c r="W29" s="160" t="s">
        <v>27</v>
      </c>
      <c r="X29" s="160" t="s">
        <v>28</v>
      </c>
      <c r="Y29" s="160" t="s">
        <v>29</v>
      </c>
      <c r="Z29" s="160" t="s">
        <v>30</v>
      </c>
      <c r="AA29" s="160" t="s">
        <v>31</v>
      </c>
      <c r="AB29" s="160" t="s">
        <v>32</v>
      </c>
      <c r="AC29" s="1219"/>
    </row>
    <row r="30" spans="1:29" s="14" customFormat="1" ht="18.75" customHeight="1" x14ac:dyDescent="0.35">
      <c r="A30" s="1222" t="s">
        <v>82</v>
      </c>
      <c r="B30" s="1223"/>
      <c r="C30" s="1223"/>
      <c r="D30" s="1223"/>
      <c r="E30" s="1223"/>
      <c r="F30" s="1223"/>
      <c r="G30" s="1223"/>
      <c r="H30" s="1223"/>
      <c r="I30" s="1223"/>
      <c r="J30" s="1223"/>
      <c r="K30" s="1223"/>
      <c r="L30" s="1223"/>
      <c r="M30" s="1223"/>
      <c r="N30" s="1223"/>
      <c r="O30" s="1223"/>
      <c r="P30" s="1223"/>
      <c r="Q30" s="1223"/>
      <c r="R30" s="1223"/>
      <c r="S30" s="1223"/>
      <c r="T30" s="1223"/>
      <c r="U30" s="1223"/>
      <c r="V30" s="1223"/>
      <c r="W30" s="1223"/>
      <c r="X30" s="1223"/>
      <c r="Y30" s="1223"/>
      <c r="Z30" s="1223"/>
      <c r="AA30" s="1223"/>
      <c r="AB30" s="1223"/>
      <c r="AC30" s="1224"/>
    </row>
    <row r="31" spans="1:29" s="14" customFormat="1" ht="17.25" customHeight="1" x14ac:dyDescent="0.4">
      <c r="A31" s="1413">
        <v>2</v>
      </c>
      <c r="B31" s="1414" t="s">
        <v>52</v>
      </c>
      <c r="C31" s="1417" t="s">
        <v>116</v>
      </c>
      <c r="D31" s="1295">
        <v>1</v>
      </c>
      <c r="E31" s="550"/>
      <c r="F31" s="324"/>
      <c r="G31" s="324"/>
      <c r="H31" s="324"/>
      <c r="I31" s="324"/>
      <c r="J31" s="108"/>
      <c r="K31" s="366"/>
      <c r="L31" s="74"/>
      <c r="M31" s="74"/>
      <c r="N31" s="74"/>
      <c r="O31" s="74"/>
      <c r="P31" s="74"/>
      <c r="Q31" s="75"/>
      <c r="R31" s="75"/>
      <c r="S31" s="345"/>
      <c r="T31" s="75"/>
      <c r="U31" s="684"/>
      <c r="V31" s="74"/>
      <c r="W31" s="75"/>
      <c r="X31" s="75"/>
      <c r="Y31" s="75"/>
      <c r="Z31" s="75"/>
      <c r="AA31" s="75"/>
      <c r="AB31" s="394"/>
      <c r="AC31" s="797">
        <f>SUM(K31:AB31)</f>
        <v>0</v>
      </c>
    </row>
    <row r="32" spans="1:29" s="14" customFormat="1" ht="13.5" customHeight="1" thickBot="1" x14ac:dyDescent="0.4">
      <c r="A32" s="1355"/>
      <c r="B32" s="1415"/>
      <c r="C32" s="1358"/>
      <c r="D32" s="1249"/>
      <c r="E32" s="569" t="s">
        <v>41</v>
      </c>
      <c r="F32" s="284"/>
      <c r="G32" s="284"/>
      <c r="H32" s="284"/>
      <c r="I32" s="284"/>
      <c r="J32" s="285"/>
      <c r="K32" s="286">
        <f t="shared" ref="K32:AC32" si="4">SUM(K31:K31)</f>
        <v>0</v>
      </c>
      <c r="L32" s="286">
        <f t="shared" si="4"/>
        <v>0</v>
      </c>
      <c r="M32" s="286">
        <f t="shared" si="4"/>
        <v>0</v>
      </c>
      <c r="N32" s="286">
        <f t="shared" si="4"/>
        <v>0</v>
      </c>
      <c r="O32" s="286">
        <f t="shared" si="4"/>
        <v>0</v>
      </c>
      <c r="P32" s="286">
        <f t="shared" si="4"/>
        <v>0</v>
      </c>
      <c r="Q32" s="286">
        <f t="shared" si="4"/>
        <v>0</v>
      </c>
      <c r="R32" s="286">
        <f t="shared" si="4"/>
        <v>0</v>
      </c>
      <c r="S32" s="286">
        <f t="shared" si="4"/>
        <v>0</v>
      </c>
      <c r="T32" s="286">
        <f t="shared" si="4"/>
        <v>0</v>
      </c>
      <c r="U32" s="286">
        <f t="shared" si="4"/>
        <v>0</v>
      </c>
      <c r="V32" s="286">
        <f t="shared" si="4"/>
        <v>0</v>
      </c>
      <c r="W32" s="286">
        <f t="shared" si="4"/>
        <v>0</v>
      </c>
      <c r="X32" s="286">
        <f t="shared" si="4"/>
        <v>0</v>
      </c>
      <c r="Y32" s="286">
        <f t="shared" si="4"/>
        <v>0</v>
      </c>
      <c r="Z32" s="286">
        <f t="shared" si="4"/>
        <v>0</v>
      </c>
      <c r="AA32" s="286">
        <f t="shared" si="4"/>
        <v>0</v>
      </c>
      <c r="AB32" s="286">
        <f t="shared" si="4"/>
        <v>0</v>
      </c>
      <c r="AC32" s="286">
        <f t="shared" si="4"/>
        <v>0</v>
      </c>
    </row>
    <row r="33" spans="1:31" s="14" customFormat="1" ht="20.25" customHeight="1" x14ac:dyDescent="0.4">
      <c r="A33" s="1355"/>
      <c r="B33" s="1415"/>
      <c r="C33" s="1358"/>
      <c r="D33" s="1249"/>
      <c r="E33" s="880"/>
      <c r="F33" s="299"/>
      <c r="G33" s="299"/>
      <c r="H33" s="144"/>
      <c r="I33" s="144"/>
      <c r="J33" s="239"/>
      <c r="K33" s="157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68"/>
      <c r="AA33" s="68"/>
      <c r="AB33" s="68"/>
      <c r="AC33" s="390">
        <f>SUM(K33:AB33)</f>
        <v>0</v>
      </c>
    </row>
    <row r="34" spans="1:31" s="14" customFormat="1" ht="13.5" customHeight="1" thickBot="1" x14ac:dyDescent="0.4">
      <c r="A34" s="1355"/>
      <c r="B34" s="1415"/>
      <c r="C34" s="1358"/>
      <c r="D34" s="1249"/>
      <c r="E34" s="481" t="s">
        <v>114</v>
      </c>
      <c r="F34" s="281"/>
      <c r="G34" s="281"/>
      <c r="H34" s="281"/>
      <c r="I34" s="281"/>
      <c r="J34" s="282"/>
      <c r="K34" s="283">
        <f t="shared" ref="K34:AB34" si="5">SUM(K33:K33)</f>
        <v>0</v>
      </c>
      <c r="L34" s="283">
        <f t="shared" si="5"/>
        <v>0</v>
      </c>
      <c r="M34" s="283">
        <f t="shared" si="5"/>
        <v>0</v>
      </c>
      <c r="N34" s="283">
        <f t="shared" si="5"/>
        <v>0</v>
      </c>
      <c r="O34" s="283">
        <f t="shared" si="5"/>
        <v>0</v>
      </c>
      <c r="P34" s="283">
        <f t="shared" si="5"/>
        <v>0</v>
      </c>
      <c r="Q34" s="283">
        <f t="shared" si="5"/>
        <v>0</v>
      </c>
      <c r="R34" s="283">
        <f t="shared" si="5"/>
        <v>0</v>
      </c>
      <c r="S34" s="283">
        <f t="shared" si="5"/>
        <v>0</v>
      </c>
      <c r="T34" s="283">
        <f t="shared" si="5"/>
        <v>0</v>
      </c>
      <c r="U34" s="283">
        <f t="shared" si="5"/>
        <v>0</v>
      </c>
      <c r="V34" s="283">
        <f t="shared" si="5"/>
        <v>0</v>
      </c>
      <c r="W34" s="283">
        <f t="shared" si="5"/>
        <v>0</v>
      </c>
      <c r="X34" s="283">
        <f t="shared" si="5"/>
        <v>0</v>
      </c>
      <c r="Y34" s="283">
        <f t="shared" si="5"/>
        <v>0</v>
      </c>
      <c r="Z34" s="283">
        <f t="shared" si="5"/>
        <v>0</v>
      </c>
      <c r="AA34" s="283">
        <f t="shared" si="5"/>
        <v>0</v>
      </c>
      <c r="AB34" s="283">
        <f t="shared" si="5"/>
        <v>0</v>
      </c>
      <c r="AC34" s="283">
        <f>SUM(K34:AB34)</f>
        <v>0</v>
      </c>
    </row>
    <row r="35" spans="1:31" s="14" customFormat="1" ht="15" customHeight="1" thickBot="1" x14ac:dyDescent="0.4">
      <c r="A35" s="1355"/>
      <c r="B35" s="1415"/>
      <c r="C35" s="1358"/>
      <c r="D35" s="1249"/>
      <c r="E35" s="517"/>
      <c r="F35" s="518"/>
      <c r="G35" s="518"/>
      <c r="H35" s="518"/>
      <c r="I35" s="518"/>
      <c r="J35" s="519"/>
      <c r="K35" s="521"/>
      <c r="L35" s="522"/>
      <c r="M35" s="522"/>
      <c r="N35" s="522"/>
      <c r="O35" s="522"/>
      <c r="P35" s="522"/>
      <c r="Q35" s="522"/>
      <c r="R35" s="522"/>
      <c r="S35" s="522"/>
      <c r="T35" s="522"/>
      <c r="U35" s="522"/>
      <c r="V35" s="522"/>
      <c r="W35" s="522"/>
      <c r="X35" s="522"/>
      <c r="Y35" s="522"/>
      <c r="Z35" s="522"/>
      <c r="AA35" s="522"/>
      <c r="AB35" s="523"/>
      <c r="AC35" s="520">
        <f>SUM(K35:AB35)</f>
        <v>0</v>
      </c>
    </row>
    <row r="36" spans="1:31" s="14" customFormat="1" ht="16.5" customHeight="1" thickBot="1" x14ac:dyDescent="0.4">
      <c r="A36" s="1355"/>
      <c r="B36" s="1415"/>
      <c r="C36" s="1358"/>
      <c r="D36" s="1249"/>
      <c r="E36" s="481" t="s">
        <v>36</v>
      </c>
      <c r="F36" s="281"/>
      <c r="G36" s="281"/>
      <c r="H36" s="281"/>
      <c r="I36" s="281"/>
      <c r="J36" s="282"/>
      <c r="K36" s="283">
        <f>K35</f>
        <v>0</v>
      </c>
      <c r="L36" s="283">
        <f t="shared" ref="L36:AC36" si="6">L35</f>
        <v>0</v>
      </c>
      <c r="M36" s="283">
        <f t="shared" si="6"/>
        <v>0</v>
      </c>
      <c r="N36" s="283">
        <f t="shared" si="6"/>
        <v>0</v>
      </c>
      <c r="O36" s="283">
        <f t="shared" si="6"/>
        <v>0</v>
      </c>
      <c r="P36" s="283">
        <f t="shared" si="6"/>
        <v>0</v>
      </c>
      <c r="Q36" s="283">
        <f t="shared" si="6"/>
        <v>0</v>
      </c>
      <c r="R36" s="283">
        <f t="shared" si="6"/>
        <v>0</v>
      </c>
      <c r="S36" s="283">
        <f t="shared" si="6"/>
        <v>0</v>
      </c>
      <c r="T36" s="283">
        <f t="shared" si="6"/>
        <v>0</v>
      </c>
      <c r="U36" s="283">
        <f t="shared" si="6"/>
        <v>0</v>
      </c>
      <c r="V36" s="283">
        <f t="shared" si="6"/>
        <v>0</v>
      </c>
      <c r="W36" s="283">
        <f t="shared" si="6"/>
        <v>0</v>
      </c>
      <c r="X36" s="283">
        <f t="shared" si="6"/>
        <v>0</v>
      </c>
      <c r="Y36" s="283">
        <f t="shared" si="6"/>
        <v>0</v>
      </c>
      <c r="Z36" s="283">
        <f t="shared" si="6"/>
        <v>0</v>
      </c>
      <c r="AA36" s="283">
        <f t="shared" si="6"/>
        <v>0</v>
      </c>
      <c r="AB36" s="283">
        <f t="shared" si="6"/>
        <v>0</v>
      </c>
      <c r="AC36" s="283">
        <f t="shared" si="6"/>
        <v>0</v>
      </c>
    </row>
    <row r="37" spans="1:31" s="14" customFormat="1" ht="13.5" customHeight="1" x14ac:dyDescent="0.35">
      <c r="A37" s="1355"/>
      <c r="B37" s="1415"/>
      <c r="C37" s="1358"/>
      <c r="D37" s="1249"/>
      <c r="E37" s="441"/>
      <c r="F37" s="45" t="s">
        <v>6</v>
      </c>
      <c r="G37" s="45" t="s">
        <v>37</v>
      </c>
      <c r="H37" s="45"/>
      <c r="I37" s="45"/>
      <c r="J37" s="46"/>
      <c r="K37" s="171">
        <v>0</v>
      </c>
      <c r="L37" s="172">
        <v>0</v>
      </c>
      <c r="M37" s="172">
        <v>0</v>
      </c>
      <c r="N37" s="172">
        <v>0</v>
      </c>
      <c r="O37" s="172">
        <v>0</v>
      </c>
      <c r="P37" s="172">
        <v>0</v>
      </c>
      <c r="Q37" s="172">
        <v>0</v>
      </c>
      <c r="R37" s="172">
        <v>0</v>
      </c>
      <c r="S37" s="172">
        <v>0</v>
      </c>
      <c r="T37" s="172">
        <v>0</v>
      </c>
      <c r="U37" s="172">
        <v>0</v>
      </c>
      <c r="V37" s="172">
        <v>0</v>
      </c>
      <c r="W37" s="172">
        <v>0</v>
      </c>
      <c r="X37" s="172">
        <v>0</v>
      </c>
      <c r="Y37" s="172">
        <v>0</v>
      </c>
      <c r="Z37" s="172">
        <v>0</v>
      </c>
      <c r="AA37" s="172">
        <v>0</v>
      </c>
      <c r="AB37" s="172">
        <v>0</v>
      </c>
      <c r="AC37" s="390">
        <f>SUM(K37:AB37)</f>
        <v>0</v>
      </c>
    </row>
    <row r="38" spans="1:31" s="14" customFormat="1" ht="13.9" x14ac:dyDescent="0.35">
      <c r="A38" s="1355"/>
      <c r="B38" s="1415"/>
      <c r="C38" s="1358"/>
      <c r="D38" s="1249"/>
      <c r="E38" s="174" t="s">
        <v>38</v>
      </c>
      <c r="F38" s="144"/>
      <c r="G38" s="144"/>
      <c r="H38" s="144"/>
      <c r="I38" s="144"/>
      <c r="J38" s="175"/>
      <c r="K38" s="176">
        <v>0</v>
      </c>
      <c r="L38" s="177">
        <v>0</v>
      </c>
      <c r="M38" s="177">
        <v>0</v>
      </c>
      <c r="N38" s="177">
        <v>0</v>
      </c>
      <c r="O38" s="177">
        <v>0</v>
      </c>
      <c r="P38" s="177">
        <v>0</v>
      </c>
      <c r="Q38" s="177">
        <v>0</v>
      </c>
      <c r="R38" s="177">
        <v>0</v>
      </c>
      <c r="S38" s="177">
        <v>0</v>
      </c>
      <c r="T38" s="177">
        <v>0</v>
      </c>
      <c r="U38" s="177">
        <v>0</v>
      </c>
      <c r="V38" s="177">
        <v>0</v>
      </c>
      <c r="W38" s="177">
        <v>0</v>
      </c>
      <c r="X38" s="177">
        <v>0</v>
      </c>
      <c r="Y38" s="177">
        <v>0</v>
      </c>
      <c r="Z38" s="177">
        <v>0</v>
      </c>
      <c r="AA38" s="177">
        <v>0</v>
      </c>
      <c r="AB38" s="177">
        <v>0</v>
      </c>
      <c r="AC38" s="390">
        <f>SUM(K38:AB38)</f>
        <v>0</v>
      </c>
    </row>
    <row r="39" spans="1:31" s="14" customFormat="1" ht="19.5" customHeight="1" x14ac:dyDescent="0.35">
      <c r="A39" s="1355"/>
      <c r="B39" s="1415"/>
      <c r="C39" s="1358"/>
      <c r="D39" s="1249"/>
      <c r="E39" s="174" t="s">
        <v>42</v>
      </c>
      <c r="F39" s="144"/>
      <c r="G39" s="144"/>
      <c r="H39" s="144"/>
      <c r="I39" s="144"/>
      <c r="J39" s="175"/>
      <c r="K39" s="176">
        <v>0</v>
      </c>
      <c r="L39" s="177">
        <v>0</v>
      </c>
      <c r="M39" s="177">
        <v>0</v>
      </c>
      <c r="N39" s="177">
        <v>0</v>
      </c>
      <c r="O39" s="177">
        <v>0</v>
      </c>
      <c r="P39" s="177">
        <v>0</v>
      </c>
      <c r="Q39" s="177">
        <v>0</v>
      </c>
      <c r="R39" s="177">
        <v>0</v>
      </c>
      <c r="S39" s="177">
        <v>0</v>
      </c>
      <c r="T39" s="177">
        <v>0</v>
      </c>
      <c r="U39" s="177">
        <v>0</v>
      </c>
      <c r="V39" s="177">
        <v>0</v>
      </c>
      <c r="W39" s="177">
        <v>0</v>
      </c>
      <c r="X39" s="177">
        <v>0</v>
      </c>
      <c r="Y39" s="177">
        <v>0</v>
      </c>
      <c r="Z39" s="177">
        <v>0</v>
      </c>
      <c r="AA39" s="177">
        <v>0</v>
      </c>
      <c r="AB39" s="177">
        <v>0</v>
      </c>
      <c r="AC39" s="390">
        <f>SUM(K39:AB39)</f>
        <v>0</v>
      </c>
      <c r="AD39" s="156"/>
    </row>
    <row r="40" spans="1:31" s="61" customFormat="1" ht="14.25" thickBot="1" x14ac:dyDescent="0.45">
      <c r="A40" s="1355"/>
      <c r="B40" s="1415"/>
      <c r="C40" s="1358"/>
      <c r="D40" s="1249"/>
      <c r="E40" s="179" t="s">
        <v>39</v>
      </c>
      <c r="F40" s="98"/>
      <c r="G40" s="98"/>
      <c r="H40" s="98"/>
      <c r="I40" s="98"/>
      <c r="J40" s="99"/>
      <c r="K40" s="520">
        <f>K37</f>
        <v>0</v>
      </c>
      <c r="L40" s="516">
        <f t="shared" ref="L40:AC40" si="7">L37</f>
        <v>0</v>
      </c>
      <c r="M40" s="516">
        <f t="shared" si="7"/>
        <v>0</v>
      </c>
      <c r="N40" s="516">
        <f t="shared" si="7"/>
        <v>0</v>
      </c>
      <c r="O40" s="516">
        <f t="shared" si="7"/>
        <v>0</v>
      </c>
      <c r="P40" s="516">
        <f t="shared" si="7"/>
        <v>0</v>
      </c>
      <c r="Q40" s="516">
        <f t="shared" si="7"/>
        <v>0</v>
      </c>
      <c r="R40" s="516">
        <f t="shared" si="7"/>
        <v>0</v>
      </c>
      <c r="S40" s="516">
        <f t="shared" si="7"/>
        <v>0</v>
      </c>
      <c r="T40" s="516">
        <f t="shared" si="7"/>
        <v>0</v>
      </c>
      <c r="U40" s="516">
        <f t="shared" si="7"/>
        <v>0</v>
      </c>
      <c r="V40" s="516">
        <f t="shared" si="7"/>
        <v>0</v>
      </c>
      <c r="W40" s="516">
        <f t="shared" si="7"/>
        <v>0</v>
      </c>
      <c r="X40" s="516">
        <f t="shared" si="7"/>
        <v>0</v>
      </c>
      <c r="Y40" s="516">
        <f t="shared" si="7"/>
        <v>0</v>
      </c>
      <c r="Z40" s="516">
        <f t="shared" si="7"/>
        <v>0</v>
      </c>
      <c r="AA40" s="516">
        <f t="shared" si="7"/>
        <v>0</v>
      </c>
      <c r="AB40" s="516">
        <f t="shared" si="7"/>
        <v>0</v>
      </c>
      <c r="AC40" s="341">
        <f t="shared" si="7"/>
        <v>0</v>
      </c>
    </row>
    <row r="41" spans="1:31" s="61" customFormat="1" ht="14.25" thickBot="1" x14ac:dyDescent="0.45">
      <c r="A41" s="1355"/>
      <c r="B41" s="1415"/>
      <c r="C41" s="1358"/>
      <c r="D41" s="1249"/>
      <c r="E41" s="287" t="s">
        <v>43</v>
      </c>
      <c r="F41" s="288"/>
      <c r="G41" s="288"/>
      <c r="H41" s="288"/>
      <c r="I41" s="288"/>
      <c r="J41" s="289"/>
      <c r="K41" s="290">
        <f t="shared" ref="K41:AC41" si="8">K32+K34</f>
        <v>0</v>
      </c>
      <c r="L41" s="477">
        <f t="shared" si="8"/>
        <v>0</v>
      </c>
      <c r="M41" s="477">
        <f t="shared" si="8"/>
        <v>0</v>
      </c>
      <c r="N41" s="477">
        <f t="shared" si="8"/>
        <v>0</v>
      </c>
      <c r="O41" s="477">
        <f t="shared" si="8"/>
        <v>0</v>
      </c>
      <c r="P41" s="477">
        <f t="shared" si="8"/>
        <v>0</v>
      </c>
      <c r="Q41" s="477">
        <f t="shared" si="8"/>
        <v>0</v>
      </c>
      <c r="R41" s="477">
        <f t="shared" si="8"/>
        <v>0</v>
      </c>
      <c r="S41" s="477">
        <f t="shared" si="8"/>
        <v>0</v>
      </c>
      <c r="T41" s="477">
        <f t="shared" si="8"/>
        <v>0</v>
      </c>
      <c r="U41" s="477">
        <f t="shared" si="8"/>
        <v>0</v>
      </c>
      <c r="V41" s="477">
        <f t="shared" si="8"/>
        <v>0</v>
      </c>
      <c r="W41" s="477">
        <f t="shared" si="8"/>
        <v>0</v>
      </c>
      <c r="X41" s="477">
        <f t="shared" si="8"/>
        <v>0</v>
      </c>
      <c r="Y41" s="477">
        <f t="shared" si="8"/>
        <v>0</v>
      </c>
      <c r="Z41" s="477">
        <f t="shared" si="8"/>
        <v>0</v>
      </c>
      <c r="AA41" s="477">
        <f t="shared" si="8"/>
        <v>0</v>
      </c>
      <c r="AB41" s="545">
        <f t="shared" si="8"/>
        <v>0</v>
      </c>
      <c r="AC41" s="290">
        <f t="shared" si="8"/>
        <v>0</v>
      </c>
      <c r="AE41" s="152"/>
    </row>
    <row r="42" spans="1:31" s="61" customFormat="1" ht="10.5" customHeight="1" thickBot="1" x14ac:dyDescent="0.45">
      <c r="A42" s="1355"/>
      <c r="B42" s="1415"/>
      <c r="C42" s="1358"/>
      <c r="D42" s="1249"/>
      <c r="E42" s="184"/>
      <c r="F42" s="185"/>
      <c r="G42" s="185"/>
      <c r="H42" s="185"/>
      <c r="I42" s="185"/>
      <c r="J42" s="186"/>
      <c r="K42" s="187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278"/>
    </row>
    <row r="43" spans="1:31" s="61" customFormat="1" ht="14.25" thickBot="1" x14ac:dyDescent="0.45">
      <c r="A43" s="1356"/>
      <c r="B43" s="1416"/>
      <c r="C43" s="1359"/>
      <c r="D43" s="1250"/>
      <c r="E43" s="291" t="s">
        <v>44</v>
      </c>
      <c r="F43" s="292"/>
      <c r="G43" s="292"/>
      <c r="H43" s="292"/>
      <c r="I43" s="293"/>
      <c r="J43" s="294"/>
      <c r="K43" s="295">
        <f t="shared" ref="K43:AC43" si="9">K23+K41</f>
        <v>60</v>
      </c>
      <c r="L43" s="295">
        <f t="shared" si="9"/>
        <v>82</v>
      </c>
      <c r="M43" s="295">
        <f t="shared" si="9"/>
        <v>0</v>
      </c>
      <c r="N43" s="295">
        <f t="shared" si="9"/>
        <v>4</v>
      </c>
      <c r="O43" s="295">
        <f t="shared" si="9"/>
        <v>2</v>
      </c>
      <c r="P43" s="295">
        <f t="shared" si="9"/>
        <v>0</v>
      </c>
      <c r="Q43" s="295">
        <f t="shared" si="9"/>
        <v>66</v>
      </c>
      <c r="R43" s="295">
        <f t="shared" si="9"/>
        <v>6</v>
      </c>
      <c r="S43" s="295">
        <f t="shared" si="9"/>
        <v>54</v>
      </c>
      <c r="T43" s="295">
        <f t="shared" si="9"/>
        <v>0</v>
      </c>
      <c r="U43" s="295">
        <f t="shared" si="9"/>
        <v>8</v>
      </c>
      <c r="V43" s="295">
        <f t="shared" si="9"/>
        <v>0</v>
      </c>
      <c r="W43" s="295">
        <f t="shared" si="9"/>
        <v>0</v>
      </c>
      <c r="X43" s="295">
        <f t="shared" si="9"/>
        <v>0</v>
      </c>
      <c r="Y43" s="295">
        <f t="shared" si="9"/>
        <v>0</v>
      </c>
      <c r="Z43" s="295">
        <f t="shared" si="9"/>
        <v>0</v>
      </c>
      <c r="AA43" s="295">
        <f t="shared" si="9"/>
        <v>0</v>
      </c>
      <c r="AB43" s="295">
        <f t="shared" si="9"/>
        <v>0</v>
      </c>
      <c r="AC43" s="486">
        <f t="shared" si="9"/>
        <v>282</v>
      </c>
      <c r="AD43" s="379"/>
    </row>
    <row r="44" spans="1:31" ht="13.9" x14ac:dyDescent="0.4">
      <c r="B44" s="61" t="s">
        <v>347</v>
      </c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</row>
    <row r="45" spans="1:31" ht="13.9" x14ac:dyDescent="0.4">
      <c r="A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221" t="s">
        <v>353</v>
      </c>
      <c r="R45" s="1221"/>
      <c r="S45" s="1221"/>
      <c r="T45" s="1221"/>
      <c r="U45" s="1221"/>
      <c r="V45" s="1221"/>
      <c r="W45" s="1221"/>
      <c r="X45" s="1221"/>
      <c r="Y45" s="1221"/>
      <c r="Z45" s="1221"/>
      <c r="AA45" s="1221"/>
      <c r="AB45" s="1221"/>
      <c r="AC45" s="1221"/>
    </row>
    <row r="46" spans="1:31" ht="13.9" x14ac:dyDescent="0.4"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2"/>
      <c r="S46" s="2"/>
      <c r="T46" s="61" t="s">
        <v>341</v>
      </c>
      <c r="U46" s="61"/>
      <c r="V46" s="61"/>
      <c r="W46" s="61"/>
      <c r="X46" s="61"/>
      <c r="Y46" s="61"/>
      <c r="Z46" s="61"/>
      <c r="AA46" s="2"/>
      <c r="AB46" s="2"/>
      <c r="AC46" s="101"/>
    </row>
    <row r="47" spans="1:31" ht="13.9" x14ac:dyDescent="0.4"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95" t="s">
        <v>61</v>
      </c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</row>
    <row r="48" spans="1:31" ht="13.9" x14ac:dyDescent="0.4">
      <c r="T48" s="1220" t="s">
        <v>341</v>
      </c>
      <c r="U48" s="1220"/>
      <c r="V48" s="1220"/>
      <c r="W48" s="1220"/>
      <c r="X48" s="1220"/>
      <c r="Y48" s="1220"/>
      <c r="Z48" s="1220"/>
      <c r="AA48" s="2"/>
    </row>
    <row r="50" spans="11:29" x14ac:dyDescent="0.35">
      <c r="K50" s="683"/>
      <c r="L50" s="683"/>
      <c r="M50" s="683"/>
      <c r="N50" s="683"/>
      <c r="O50" s="683"/>
      <c r="P50" s="683"/>
      <c r="Q50" s="683"/>
      <c r="R50" s="683"/>
      <c r="S50" s="683"/>
      <c r="T50" s="683"/>
      <c r="U50" s="683"/>
      <c r="V50" s="683"/>
      <c r="W50" s="683"/>
      <c r="X50" s="683"/>
      <c r="Y50" s="683"/>
      <c r="Z50" s="683"/>
      <c r="AA50" s="683"/>
      <c r="AB50" s="683"/>
      <c r="AC50" s="683"/>
    </row>
    <row r="51" spans="11:29" x14ac:dyDescent="0.35">
      <c r="K51" s="683"/>
      <c r="L51" s="683"/>
      <c r="M51" s="683"/>
      <c r="N51" s="683"/>
      <c r="O51" s="683"/>
      <c r="P51" s="683"/>
      <c r="Q51" s="683"/>
      <c r="R51" s="683"/>
      <c r="S51" s="683"/>
      <c r="T51" s="683"/>
      <c r="U51" s="683"/>
      <c r="V51" s="683"/>
      <c r="W51" s="683"/>
      <c r="X51" s="683"/>
      <c r="Y51" s="683"/>
      <c r="Z51" s="683"/>
      <c r="AA51" s="683"/>
      <c r="AB51" s="683"/>
      <c r="AC51" s="683"/>
    </row>
  </sheetData>
  <mergeCells count="43">
    <mergeCell ref="K28:AB28"/>
    <mergeCell ref="J5:J6"/>
    <mergeCell ref="K5:AB5"/>
    <mergeCell ref="D8:D23"/>
    <mergeCell ref="AC28:AC29"/>
    <mergeCell ref="D28:D29"/>
    <mergeCell ref="E28:E29"/>
    <mergeCell ref="F28:F29"/>
    <mergeCell ref="G28:G29"/>
    <mergeCell ref="H28:H29"/>
    <mergeCell ref="I28:I29"/>
    <mergeCell ref="A30:AC30"/>
    <mergeCell ref="AC5:AC6"/>
    <mergeCell ref="A7:AC7"/>
    <mergeCell ref="T48:Z48"/>
    <mergeCell ref="A1:AC1"/>
    <mergeCell ref="A2:AC2"/>
    <mergeCell ref="A5:A6"/>
    <mergeCell ref="B5:B6"/>
    <mergeCell ref="C5:C6"/>
    <mergeCell ref="A3:AC3"/>
    <mergeCell ref="Q45:AC45"/>
    <mergeCell ref="D5:D6"/>
    <mergeCell ref="E5:E6"/>
    <mergeCell ref="F5:F6"/>
    <mergeCell ref="G5:G6"/>
    <mergeCell ref="J28:J29"/>
    <mergeCell ref="D31:D43"/>
    <mergeCell ref="R27:AB27"/>
    <mergeCell ref="A4:AC4"/>
    <mergeCell ref="N25:AC25"/>
    <mergeCell ref="T26:Z26"/>
    <mergeCell ref="H5:H6"/>
    <mergeCell ref="I5:I6"/>
    <mergeCell ref="A31:A43"/>
    <mergeCell ref="B31:B43"/>
    <mergeCell ref="C31:C43"/>
    <mergeCell ref="A28:A29"/>
    <mergeCell ref="A8:A23"/>
    <mergeCell ref="B8:B23"/>
    <mergeCell ref="C8:C23"/>
    <mergeCell ref="B28:B29"/>
    <mergeCell ref="C28:C29"/>
  </mergeCells>
  <pageMargins left="0.19685039370078741" right="0.19685039370078741" top="0.78740157480314965" bottom="0.39370078740157483" header="0.31496062992125984" footer="0.31496062992125984"/>
  <pageSetup paperSize="9" scale="77" orientation="landscape" verticalDpi="144" r:id="rId1"/>
  <headerFooter alignWithMargins="0"/>
  <rowBreaks count="1" manualBreakCount="1">
    <brk id="27" max="28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>
    <tabColor theme="7" tint="0.79998168889431442"/>
  </sheetPr>
  <dimension ref="A1:AG65"/>
  <sheetViews>
    <sheetView view="pageBreakPreview" topLeftCell="A42" zoomScaleNormal="100" zoomScaleSheetLayoutView="100" workbookViewId="0">
      <selection activeCell="A60" sqref="A60"/>
    </sheetView>
  </sheetViews>
  <sheetFormatPr defaultColWidth="9.1328125" defaultRowHeight="12.75" x14ac:dyDescent="0.35"/>
  <cols>
    <col min="1" max="1" width="4.1328125" style="1" customWidth="1"/>
    <col min="2" max="2" width="14" style="1" customWidth="1"/>
    <col min="3" max="3" width="9.86328125" style="1" customWidth="1"/>
    <col min="4" max="4" width="4.86328125" style="1" customWidth="1"/>
    <col min="5" max="5" width="31.7304687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59765625" style="1" bestFit="1" customWidth="1"/>
    <col min="10" max="10" width="4.265625" style="1" bestFit="1" customWidth="1"/>
    <col min="11" max="11" width="5.59765625" style="1" bestFit="1" customWidth="1"/>
    <col min="12" max="12" width="6.265625" style="1" customWidth="1"/>
    <col min="13" max="13" width="3.59765625" style="1" bestFit="1" customWidth="1"/>
    <col min="14" max="14" width="4.3984375" style="1" customWidth="1"/>
    <col min="15" max="15" width="5.3984375" style="1" customWidth="1"/>
    <col min="16" max="16" width="3.86328125" style="1" bestFit="1" customWidth="1"/>
    <col min="17" max="17" width="4.5976562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2" s="5" customFormat="1" ht="4.5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186" t="s">
        <v>79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  <c r="M3" s="1186"/>
      <c r="N3" s="1186"/>
      <c r="O3" s="1186"/>
      <c r="P3" s="1186"/>
      <c r="Q3" s="1186"/>
      <c r="R3" s="1186"/>
      <c r="S3" s="1186"/>
      <c r="T3" s="1186"/>
      <c r="U3" s="1186"/>
      <c r="V3" s="1186"/>
      <c r="W3" s="1186"/>
      <c r="X3" s="1186"/>
      <c r="Y3" s="1186"/>
      <c r="Z3" s="1186"/>
      <c r="AA3" s="1186"/>
      <c r="AB3" s="1186"/>
      <c r="AC3" s="1186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186" t="s">
        <v>296</v>
      </c>
      <c r="H4" s="1186"/>
      <c r="I4" s="1186"/>
      <c r="J4" s="1186"/>
      <c r="K4" s="1186"/>
      <c r="L4" s="1186"/>
      <c r="M4" s="1186"/>
      <c r="N4" s="1186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45">
      <c r="A6" s="1188" t="s">
        <v>9</v>
      </c>
      <c r="B6" s="1190" t="s">
        <v>10</v>
      </c>
      <c r="C6" s="1190" t="s">
        <v>11</v>
      </c>
      <c r="D6" s="1192" t="s">
        <v>12</v>
      </c>
      <c r="E6" s="1194" t="s">
        <v>8</v>
      </c>
      <c r="F6" s="1196" t="s">
        <v>0</v>
      </c>
      <c r="G6" s="1198" t="s">
        <v>3</v>
      </c>
      <c r="H6" s="1200" t="s">
        <v>13</v>
      </c>
      <c r="I6" s="1196" t="s">
        <v>1</v>
      </c>
      <c r="J6" s="1202" t="s">
        <v>14</v>
      </c>
      <c r="K6" s="1204" t="s">
        <v>15</v>
      </c>
      <c r="L6" s="1205"/>
      <c r="M6" s="1205"/>
      <c r="N6" s="1205"/>
      <c r="O6" s="1205"/>
      <c r="P6" s="1205"/>
      <c r="Q6" s="1205"/>
      <c r="R6" s="1205"/>
      <c r="S6" s="1205"/>
      <c r="T6" s="1205"/>
      <c r="U6" s="1205"/>
      <c r="V6" s="1205"/>
      <c r="W6" s="1205"/>
      <c r="X6" s="1205"/>
      <c r="Y6" s="1205"/>
      <c r="Z6" s="1205"/>
      <c r="AA6" s="1205"/>
      <c r="AB6" s="1205"/>
      <c r="AC6" s="1218" t="s">
        <v>16</v>
      </c>
      <c r="AD6" s="9"/>
      <c r="AE6" s="9"/>
      <c r="AF6" s="9"/>
    </row>
    <row r="7" spans="1:32" s="12" customFormat="1" ht="116.25" customHeight="1" thickBot="1" x14ac:dyDescent="0.35">
      <c r="A7" s="1189"/>
      <c r="B7" s="1191"/>
      <c r="C7" s="1191"/>
      <c r="D7" s="1193"/>
      <c r="E7" s="1195"/>
      <c r="F7" s="1197"/>
      <c r="G7" s="1199"/>
      <c r="H7" s="1201"/>
      <c r="I7" s="1197"/>
      <c r="J7" s="1203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110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19"/>
    </row>
    <row r="8" spans="1:32" s="14" customFormat="1" ht="13.5" customHeight="1" x14ac:dyDescent="0.35">
      <c r="A8" s="1222" t="s">
        <v>33</v>
      </c>
      <c r="B8" s="1223"/>
      <c r="C8" s="1223"/>
      <c r="D8" s="1223"/>
      <c r="E8" s="1223"/>
      <c r="F8" s="1223"/>
      <c r="G8" s="1223"/>
      <c r="H8" s="1223"/>
      <c r="I8" s="1223"/>
      <c r="J8" s="1223"/>
      <c r="K8" s="1223"/>
      <c r="L8" s="1223"/>
      <c r="M8" s="1223"/>
      <c r="N8" s="1223"/>
      <c r="O8" s="1223"/>
      <c r="P8" s="1223"/>
      <c r="Q8" s="1223"/>
      <c r="R8" s="1223"/>
      <c r="S8" s="1223"/>
      <c r="T8" s="1223"/>
      <c r="U8" s="1223"/>
      <c r="V8" s="1223"/>
      <c r="W8" s="1223"/>
      <c r="X8" s="1223"/>
      <c r="Y8" s="1223"/>
      <c r="Z8" s="1223"/>
      <c r="AA8" s="1223"/>
      <c r="AB8" s="1223"/>
      <c r="AC8" s="1224"/>
    </row>
    <row r="9" spans="1:32" s="14" customFormat="1" ht="34.5" customHeight="1" x14ac:dyDescent="0.45">
      <c r="A9" s="1228">
        <v>1</v>
      </c>
      <c r="B9" s="1226" t="s">
        <v>53</v>
      </c>
      <c r="C9" s="1231" t="s">
        <v>57</v>
      </c>
      <c r="D9" s="1236">
        <v>1</v>
      </c>
      <c r="E9" s="862" t="s">
        <v>145</v>
      </c>
      <c r="F9" s="74" t="s">
        <v>94</v>
      </c>
      <c r="G9" s="74" t="s">
        <v>108</v>
      </c>
      <c r="H9" s="96" t="s">
        <v>139</v>
      </c>
      <c r="I9" s="74">
        <v>3</v>
      </c>
      <c r="J9" s="108">
        <v>8</v>
      </c>
      <c r="K9" s="75">
        <v>24</v>
      </c>
      <c r="L9" s="344">
        <v>16</v>
      </c>
      <c r="M9" s="74"/>
      <c r="N9" s="74">
        <v>2</v>
      </c>
      <c r="O9" s="74">
        <v>1</v>
      </c>
      <c r="P9" s="74"/>
      <c r="Q9" s="74"/>
      <c r="R9" s="74"/>
      <c r="S9" s="74"/>
      <c r="T9" s="74"/>
      <c r="U9" s="74">
        <v>1</v>
      </c>
      <c r="V9" s="74"/>
      <c r="W9" s="67"/>
      <c r="X9" s="67"/>
      <c r="Y9" s="67"/>
      <c r="Z9" s="67"/>
      <c r="AA9" s="67"/>
      <c r="AB9" s="67"/>
      <c r="AC9" s="83">
        <f t="shared" ref="AC9:AC14" si="0">SUM(K9:AB9)</f>
        <v>44</v>
      </c>
    </row>
    <row r="10" spans="1:32" s="14" customFormat="1" ht="19.5" customHeight="1" x14ac:dyDescent="0.45">
      <c r="A10" s="1229"/>
      <c r="B10" s="1213"/>
      <c r="C10" s="1232"/>
      <c r="D10" s="1237"/>
      <c r="E10" s="862" t="s">
        <v>152</v>
      </c>
      <c r="F10" s="74" t="s">
        <v>94</v>
      </c>
      <c r="G10" s="74" t="s">
        <v>109</v>
      </c>
      <c r="H10" s="96" t="s">
        <v>141</v>
      </c>
      <c r="I10" s="74">
        <v>3</v>
      </c>
      <c r="J10" s="108">
        <v>45</v>
      </c>
      <c r="K10" s="75">
        <v>32</v>
      </c>
      <c r="L10" s="344">
        <v>128</v>
      </c>
      <c r="M10" s="74"/>
      <c r="N10" s="74">
        <v>11</v>
      </c>
      <c r="O10" s="74">
        <v>2</v>
      </c>
      <c r="P10" s="74"/>
      <c r="Q10" s="74"/>
      <c r="R10" s="74"/>
      <c r="S10" s="74"/>
      <c r="T10" s="74"/>
      <c r="U10" s="74">
        <v>5</v>
      </c>
      <c r="V10" s="74"/>
      <c r="W10" s="67"/>
      <c r="X10" s="67"/>
      <c r="Y10" s="67"/>
      <c r="Z10" s="67"/>
      <c r="AA10" s="67"/>
      <c r="AB10" s="67"/>
      <c r="AC10" s="83">
        <f t="shared" si="0"/>
        <v>178</v>
      </c>
    </row>
    <row r="11" spans="1:32" s="14" customFormat="1" ht="19.5" customHeight="1" x14ac:dyDescent="0.45">
      <c r="A11" s="1229"/>
      <c r="B11" s="1213"/>
      <c r="C11" s="1232"/>
      <c r="D11" s="1237"/>
      <c r="E11" s="869" t="s">
        <v>229</v>
      </c>
      <c r="F11" s="74" t="s">
        <v>94</v>
      </c>
      <c r="G11" s="74" t="s">
        <v>108</v>
      </c>
      <c r="H11" s="96" t="s">
        <v>132</v>
      </c>
      <c r="I11" s="74">
        <v>2</v>
      </c>
      <c r="J11" s="108">
        <v>7</v>
      </c>
      <c r="K11" s="75">
        <v>10</v>
      </c>
      <c r="L11" s="344">
        <v>8</v>
      </c>
      <c r="M11" s="74"/>
      <c r="N11" s="74"/>
      <c r="O11" s="74"/>
      <c r="P11" s="74"/>
      <c r="Q11" s="74"/>
      <c r="R11" s="74"/>
      <c r="S11" s="74"/>
      <c r="T11" s="74"/>
      <c r="U11" s="74">
        <v>1</v>
      </c>
      <c r="V11" s="74"/>
      <c r="W11" s="67"/>
      <c r="X11" s="67"/>
      <c r="Y11" s="67"/>
      <c r="Z11" s="67"/>
      <c r="AA11" s="67"/>
      <c r="AB11" s="67"/>
      <c r="AC11" s="83">
        <f t="shared" si="0"/>
        <v>19</v>
      </c>
    </row>
    <row r="12" spans="1:32" s="14" customFormat="1" ht="19.5" customHeight="1" x14ac:dyDescent="0.45">
      <c r="A12" s="1229"/>
      <c r="B12" s="1213"/>
      <c r="C12" s="1232"/>
      <c r="D12" s="1237"/>
      <c r="E12" s="864" t="s">
        <v>229</v>
      </c>
      <c r="F12" s="74" t="s">
        <v>94</v>
      </c>
      <c r="G12" s="74" t="s">
        <v>96</v>
      </c>
      <c r="H12" s="96" t="s">
        <v>133</v>
      </c>
      <c r="I12" s="74">
        <v>2</v>
      </c>
      <c r="J12" s="108">
        <v>7</v>
      </c>
      <c r="K12" s="75">
        <v>10</v>
      </c>
      <c r="L12" s="344">
        <v>8</v>
      </c>
      <c r="M12" s="74"/>
      <c r="N12" s="74"/>
      <c r="O12" s="74"/>
      <c r="P12" s="74"/>
      <c r="Q12" s="74"/>
      <c r="R12" s="74"/>
      <c r="S12" s="74"/>
      <c r="T12" s="74"/>
      <c r="U12" s="74">
        <v>1</v>
      </c>
      <c r="V12" s="74"/>
      <c r="W12" s="67"/>
      <c r="X12" s="67"/>
      <c r="Y12" s="67"/>
      <c r="Z12" s="67"/>
      <c r="AA12" s="67"/>
      <c r="AB12" s="67"/>
      <c r="AC12" s="83">
        <f t="shared" si="0"/>
        <v>19</v>
      </c>
    </row>
    <row r="13" spans="1:32" s="14" customFormat="1" ht="33" customHeight="1" x14ac:dyDescent="0.4">
      <c r="A13" s="1229"/>
      <c r="B13" s="1213"/>
      <c r="C13" s="1232"/>
      <c r="D13" s="1237"/>
      <c r="E13" s="406" t="s">
        <v>201</v>
      </c>
      <c r="F13" s="74" t="s">
        <v>94</v>
      </c>
      <c r="G13" s="74" t="s">
        <v>96</v>
      </c>
      <c r="H13" s="47" t="s">
        <v>138</v>
      </c>
      <c r="I13" s="74" t="s">
        <v>122</v>
      </c>
      <c r="J13" s="239" t="s">
        <v>217</v>
      </c>
      <c r="K13" s="75"/>
      <c r="L13" s="75"/>
      <c r="M13" s="75"/>
      <c r="N13" s="75"/>
      <c r="O13" s="75"/>
      <c r="P13" s="75"/>
      <c r="Q13" s="874">
        <v>52.5</v>
      </c>
      <c r="R13" s="75"/>
      <c r="S13" s="75"/>
      <c r="T13" s="75"/>
      <c r="U13" s="75"/>
      <c r="V13" s="75"/>
      <c r="W13" s="67"/>
      <c r="X13" s="67"/>
      <c r="Y13" s="67"/>
      <c r="Z13" s="67"/>
      <c r="AA13" s="67"/>
      <c r="AB13" s="67"/>
      <c r="AC13" s="83">
        <f t="shared" si="0"/>
        <v>52.5</v>
      </c>
    </row>
    <row r="14" spans="1:32" s="14" customFormat="1" ht="15.75" customHeight="1" x14ac:dyDescent="0.4">
      <c r="A14" s="1229"/>
      <c r="B14" s="1213"/>
      <c r="C14" s="1232"/>
      <c r="D14" s="1237"/>
      <c r="E14" s="685" t="s">
        <v>200</v>
      </c>
      <c r="F14" s="255" t="s">
        <v>94</v>
      </c>
      <c r="G14" s="255" t="s">
        <v>96</v>
      </c>
      <c r="H14" s="47" t="s">
        <v>138</v>
      </c>
      <c r="I14" s="255" t="s">
        <v>122</v>
      </c>
      <c r="J14" s="253">
        <v>27</v>
      </c>
      <c r="K14" s="343"/>
      <c r="L14" s="343"/>
      <c r="M14" s="343"/>
      <c r="N14" s="343"/>
      <c r="O14" s="343"/>
      <c r="P14" s="419"/>
      <c r="Q14" s="947">
        <v>13.5</v>
      </c>
      <c r="R14" s="75"/>
      <c r="S14" s="75"/>
      <c r="T14" s="75"/>
      <c r="U14" s="75"/>
      <c r="V14" s="75"/>
      <c r="W14" s="72"/>
      <c r="X14" s="72"/>
      <c r="Y14" s="72"/>
      <c r="Z14" s="72"/>
      <c r="AA14" s="72"/>
      <c r="AB14" s="72"/>
      <c r="AC14" s="531">
        <f t="shared" si="0"/>
        <v>13.5</v>
      </c>
    </row>
    <row r="15" spans="1:32" s="14" customFormat="1" ht="13.5" customHeight="1" x14ac:dyDescent="0.35">
      <c r="A15" s="1229"/>
      <c r="B15" s="1213"/>
      <c r="C15" s="1232"/>
      <c r="D15" s="1237"/>
      <c r="E15" s="329" t="s">
        <v>41</v>
      </c>
      <c r="F15" s="331"/>
      <c r="G15" s="331"/>
      <c r="H15" s="331"/>
      <c r="I15" s="331"/>
      <c r="J15" s="340"/>
      <c r="K15" s="333">
        <f t="shared" ref="K15:AC15" si="1">SUM(K9:K14)</f>
        <v>76</v>
      </c>
      <c r="L15" s="333">
        <f t="shared" si="1"/>
        <v>160</v>
      </c>
      <c r="M15" s="333">
        <f t="shared" si="1"/>
        <v>0</v>
      </c>
      <c r="N15" s="333">
        <f t="shared" si="1"/>
        <v>13</v>
      </c>
      <c r="O15" s="333">
        <f t="shared" si="1"/>
        <v>3</v>
      </c>
      <c r="P15" s="333">
        <f t="shared" si="1"/>
        <v>0</v>
      </c>
      <c r="Q15" s="333">
        <f t="shared" si="1"/>
        <v>66</v>
      </c>
      <c r="R15" s="333">
        <f t="shared" si="1"/>
        <v>0</v>
      </c>
      <c r="S15" s="333">
        <f t="shared" si="1"/>
        <v>0</v>
      </c>
      <c r="T15" s="333">
        <f t="shared" si="1"/>
        <v>0</v>
      </c>
      <c r="U15" s="333">
        <f t="shared" si="1"/>
        <v>8</v>
      </c>
      <c r="V15" s="333">
        <f t="shared" si="1"/>
        <v>0</v>
      </c>
      <c r="W15" s="333">
        <f t="shared" si="1"/>
        <v>0</v>
      </c>
      <c r="X15" s="333">
        <f t="shared" si="1"/>
        <v>0</v>
      </c>
      <c r="Y15" s="333">
        <f t="shared" si="1"/>
        <v>0</v>
      </c>
      <c r="Z15" s="333">
        <f t="shared" si="1"/>
        <v>0</v>
      </c>
      <c r="AA15" s="333">
        <f t="shared" si="1"/>
        <v>0</v>
      </c>
      <c r="AB15" s="333">
        <f t="shared" si="1"/>
        <v>0</v>
      </c>
      <c r="AC15" s="333">
        <f t="shared" si="1"/>
        <v>326</v>
      </c>
    </row>
    <row r="16" spans="1:32" s="14" customFormat="1" ht="32.25" customHeight="1" x14ac:dyDescent="0.4">
      <c r="A16" s="1228"/>
      <c r="B16" s="1213"/>
      <c r="C16" s="1231"/>
      <c r="D16" s="1236"/>
      <c r="E16" s="487" t="s">
        <v>145</v>
      </c>
      <c r="F16" s="272" t="s">
        <v>243</v>
      </c>
      <c r="G16" s="272" t="s">
        <v>245</v>
      </c>
      <c r="H16" s="272" t="s">
        <v>246</v>
      </c>
      <c r="I16" s="528" t="s">
        <v>180</v>
      </c>
      <c r="J16" s="273"/>
      <c r="K16" s="199">
        <v>4</v>
      </c>
      <c r="L16" s="200">
        <v>4</v>
      </c>
      <c r="M16" s="200"/>
      <c r="N16" s="200">
        <v>2</v>
      </c>
      <c r="O16" s="200">
        <v>0.5</v>
      </c>
      <c r="P16" s="200"/>
      <c r="Q16" s="200"/>
      <c r="R16" s="200"/>
      <c r="S16" s="200"/>
      <c r="T16" s="200"/>
      <c r="U16" s="200">
        <v>1</v>
      </c>
      <c r="V16" s="200"/>
      <c r="W16" s="200"/>
      <c r="X16" s="200"/>
      <c r="Y16" s="200"/>
      <c r="Z16" s="200"/>
      <c r="AA16" s="200"/>
      <c r="AB16" s="201"/>
      <c r="AC16" s="202">
        <f>SUM(K16:AB16)</f>
        <v>11.5</v>
      </c>
    </row>
    <row r="17" spans="1:32" s="14" customFormat="1" ht="18.75" customHeight="1" x14ac:dyDescent="0.4">
      <c r="A17" s="1225"/>
      <c r="B17" s="1213"/>
      <c r="C17" s="1234"/>
      <c r="D17" s="1236"/>
      <c r="E17" s="850" t="s">
        <v>165</v>
      </c>
      <c r="F17" s="423" t="s">
        <v>243</v>
      </c>
      <c r="G17" s="423" t="s">
        <v>108</v>
      </c>
      <c r="H17" s="423" t="s">
        <v>248</v>
      </c>
      <c r="I17" s="424" t="s">
        <v>125</v>
      </c>
      <c r="J17" s="443"/>
      <c r="K17" s="425">
        <v>4</v>
      </c>
      <c r="L17" s="425">
        <v>2</v>
      </c>
      <c r="M17" s="425"/>
      <c r="N17" s="425"/>
      <c r="O17" s="425"/>
      <c r="P17" s="425"/>
      <c r="Q17" s="425"/>
      <c r="R17" s="425"/>
      <c r="S17" s="425"/>
      <c r="T17" s="425"/>
      <c r="U17" s="425">
        <v>1</v>
      </c>
      <c r="V17" s="425"/>
      <c r="W17" s="425"/>
      <c r="X17" s="425"/>
      <c r="Y17" s="425"/>
      <c r="Z17" s="425"/>
      <c r="AA17" s="425"/>
      <c r="AB17" s="499"/>
      <c r="AC17" s="202">
        <f>SUM(K17:AB17)</f>
        <v>7</v>
      </c>
    </row>
    <row r="18" spans="1:32" s="14" customFormat="1" ht="13.5" customHeight="1" x14ac:dyDescent="0.4">
      <c r="A18" s="1225"/>
      <c r="B18" s="1213"/>
      <c r="C18" s="1234"/>
      <c r="D18" s="1236"/>
      <c r="E18" s="487"/>
      <c r="F18" s="422"/>
      <c r="G18" s="422"/>
      <c r="H18" s="422"/>
      <c r="I18" s="497"/>
      <c r="J18" s="498"/>
      <c r="K18" s="425"/>
      <c r="L18" s="425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5"/>
      <c r="AA18" s="425"/>
      <c r="AB18" s="499"/>
      <c r="AC18" s="202">
        <f>SUM(K18:AB18)</f>
        <v>0</v>
      </c>
    </row>
    <row r="19" spans="1:32" s="14" customFormat="1" ht="15" customHeight="1" thickBot="1" x14ac:dyDescent="0.4">
      <c r="A19" s="1225"/>
      <c r="B19" s="1213"/>
      <c r="C19" s="1234"/>
      <c r="D19" s="1236"/>
      <c r="E19" s="367" t="s">
        <v>113</v>
      </c>
      <c r="F19" s="368"/>
      <c r="G19" s="368"/>
      <c r="H19" s="368"/>
      <c r="I19" s="374"/>
      <c r="J19" s="381"/>
      <c r="K19" s="380">
        <f t="shared" ref="K19:AC19" si="2">SUM(K16:K18)</f>
        <v>8</v>
      </c>
      <c r="L19" s="380">
        <f t="shared" si="2"/>
        <v>6</v>
      </c>
      <c r="M19" s="380">
        <f t="shared" si="2"/>
        <v>0</v>
      </c>
      <c r="N19" s="380">
        <f t="shared" si="2"/>
        <v>2</v>
      </c>
      <c r="O19" s="380">
        <f t="shared" si="2"/>
        <v>0.5</v>
      </c>
      <c r="P19" s="380">
        <f t="shared" si="2"/>
        <v>0</v>
      </c>
      <c r="Q19" s="380">
        <f t="shared" si="2"/>
        <v>0</v>
      </c>
      <c r="R19" s="380">
        <f t="shared" si="2"/>
        <v>0</v>
      </c>
      <c r="S19" s="380">
        <f t="shared" si="2"/>
        <v>0</v>
      </c>
      <c r="T19" s="380">
        <f t="shared" si="2"/>
        <v>0</v>
      </c>
      <c r="U19" s="380">
        <f t="shared" si="2"/>
        <v>2</v>
      </c>
      <c r="V19" s="380">
        <f t="shared" si="2"/>
        <v>0</v>
      </c>
      <c r="W19" s="380">
        <f t="shared" si="2"/>
        <v>0</v>
      </c>
      <c r="X19" s="380">
        <f t="shared" si="2"/>
        <v>0</v>
      </c>
      <c r="Y19" s="380">
        <f t="shared" si="2"/>
        <v>0</v>
      </c>
      <c r="Z19" s="380">
        <f t="shared" si="2"/>
        <v>0</v>
      </c>
      <c r="AA19" s="380">
        <f t="shared" si="2"/>
        <v>0</v>
      </c>
      <c r="AB19" s="380">
        <f t="shared" si="2"/>
        <v>0</v>
      </c>
      <c r="AC19" s="380">
        <f t="shared" si="2"/>
        <v>18.5</v>
      </c>
    </row>
    <row r="20" spans="1:32" s="14" customFormat="1" ht="13.5" customHeight="1" x14ac:dyDescent="0.35">
      <c r="A20" s="1225"/>
      <c r="B20" s="1213"/>
      <c r="C20" s="1234"/>
      <c r="D20" s="1236"/>
      <c r="E20" s="216"/>
      <c r="F20" s="45" t="s">
        <v>7</v>
      </c>
      <c r="G20" s="45"/>
      <c r="H20" s="45"/>
      <c r="I20" s="236"/>
      <c r="J20" s="217"/>
      <c r="K20" s="218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A20" s="219"/>
      <c r="AB20" s="243"/>
      <c r="AC20" s="103"/>
    </row>
    <row r="21" spans="1:32" s="14" customFormat="1" ht="13.5" customHeight="1" thickBot="1" x14ac:dyDescent="0.4">
      <c r="A21" s="1225"/>
      <c r="B21" s="1213"/>
      <c r="C21" s="1234"/>
      <c r="D21" s="1236"/>
      <c r="E21" s="166" t="s">
        <v>36</v>
      </c>
      <c r="F21" s="146"/>
      <c r="G21" s="146"/>
      <c r="H21" s="146"/>
      <c r="I21" s="266"/>
      <c r="J21" s="221"/>
      <c r="K21" s="168">
        <v>0</v>
      </c>
      <c r="L21" s="162">
        <v>0</v>
      </c>
      <c r="M21" s="162">
        <v>0</v>
      </c>
      <c r="N21" s="162">
        <v>0</v>
      </c>
      <c r="O21" s="162">
        <v>0</v>
      </c>
      <c r="P21" s="162">
        <v>0</v>
      </c>
      <c r="Q21" s="162">
        <v>0</v>
      </c>
      <c r="R21" s="162">
        <v>0</v>
      </c>
      <c r="S21" s="162">
        <v>0</v>
      </c>
      <c r="T21" s="162">
        <v>0</v>
      </c>
      <c r="U21" s="162">
        <v>0</v>
      </c>
      <c r="V21" s="162">
        <v>0</v>
      </c>
      <c r="W21" s="162">
        <v>0</v>
      </c>
      <c r="X21" s="162">
        <v>0</v>
      </c>
      <c r="Y21" s="162">
        <v>0</v>
      </c>
      <c r="Z21" s="162">
        <v>0</v>
      </c>
      <c r="AA21" s="162">
        <v>0</v>
      </c>
      <c r="AB21" s="244">
        <v>0</v>
      </c>
      <c r="AC21" s="163">
        <v>0</v>
      </c>
    </row>
    <row r="22" spans="1:32" s="14" customFormat="1" ht="13.5" customHeight="1" x14ac:dyDescent="0.35">
      <c r="A22" s="1225"/>
      <c r="B22" s="1213"/>
      <c r="C22" s="1234"/>
      <c r="D22" s="1236"/>
      <c r="E22" s="222" t="s">
        <v>34</v>
      </c>
      <c r="F22" s="45"/>
      <c r="G22" s="45" t="s">
        <v>37</v>
      </c>
      <c r="H22" s="45"/>
      <c r="I22" s="236"/>
      <c r="J22" s="223"/>
      <c r="K22" s="224">
        <v>0</v>
      </c>
      <c r="L22" s="224">
        <v>0</v>
      </c>
      <c r="M22" s="224">
        <v>0</v>
      </c>
      <c r="N22" s="224">
        <v>0</v>
      </c>
      <c r="O22" s="224">
        <v>0</v>
      </c>
      <c r="P22" s="224">
        <v>0</v>
      </c>
      <c r="Q22" s="224">
        <v>0</v>
      </c>
      <c r="R22" s="224">
        <v>0</v>
      </c>
      <c r="S22" s="224">
        <v>0</v>
      </c>
      <c r="T22" s="224">
        <v>0</v>
      </c>
      <c r="U22" s="224">
        <v>0</v>
      </c>
      <c r="V22" s="224">
        <v>0</v>
      </c>
      <c r="W22" s="224">
        <v>0</v>
      </c>
      <c r="X22" s="224">
        <v>0</v>
      </c>
      <c r="Y22" s="224">
        <v>0</v>
      </c>
      <c r="Z22" s="224">
        <v>0</v>
      </c>
      <c r="AA22" s="224">
        <v>0</v>
      </c>
      <c r="AB22" s="245">
        <v>0</v>
      </c>
      <c r="AC22" s="246">
        <v>0</v>
      </c>
    </row>
    <row r="23" spans="1:32" s="14" customFormat="1" ht="13.5" customHeight="1" x14ac:dyDescent="0.35">
      <c r="A23" s="1225"/>
      <c r="B23" s="1213"/>
      <c r="C23" s="1234"/>
      <c r="D23" s="1236"/>
      <c r="E23" s="226" t="s">
        <v>38</v>
      </c>
      <c r="F23" s="144"/>
      <c r="G23" s="144"/>
      <c r="H23" s="144"/>
      <c r="I23" s="175"/>
      <c r="J23" s="227"/>
      <c r="K23" s="150">
        <v>0</v>
      </c>
      <c r="L23" s="150">
        <v>0</v>
      </c>
      <c r="M23" s="150">
        <v>0</v>
      </c>
      <c r="N23" s="150">
        <v>0</v>
      </c>
      <c r="O23" s="150">
        <v>0</v>
      </c>
      <c r="P23" s="150">
        <v>0</v>
      </c>
      <c r="Q23" s="150">
        <v>0</v>
      </c>
      <c r="R23" s="150">
        <v>0</v>
      </c>
      <c r="S23" s="150">
        <v>0</v>
      </c>
      <c r="T23" s="150">
        <v>0</v>
      </c>
      <c r="U23" s="150">
        <v>0</v>
      </c>
      <c r="V23" s="150">
        <v>0</v>
      </c>
      <c r="W23" s="150">
        <v>0</v>
      </c>
      <c r="X23" s="150">
        <v>0</v>
      </c>
      <c r="Y23" s="150">
        <v>0</v>
      </c>
      <c r="Z23" s="150">
        <v>0</v>
      </c>
      <c r="AA23" s="150">
        <v>0</v>
      </c>
      <c r="AB23" s="247">
        <v>0</v>
      </c>
      <c r="AC23" s="248">
        <v>0</v>
      </c>
    </row>
    <row r="24" spans="1:32" s="14" customFormat="1" ht="13.5" customHeight="1" thickBot="1" x14ac:dyDescent="0.4">
      <c r="A24" s="1225"/>
      <c r="B24" s="1213"/>
      <c r="C24" s="1234"/>
      <c r="D24" s="1236"/>
      <c r="E24" s="97" t="s">
        <v>39</v>
      </c>
      <c r="F24" s="98"/>
      <c r="G24" s="98"/>
      <c r="H24" s="98"/>
      <c r="I24" s="249"/>
      <c r="J24" s="228"/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  <c r="R24" s="100">
        <v>0</v>
      </c>
      <c r="S24" s="100">
        <v>0</v>
      </c>
      <c r="T24" s="100">
        <v>0</v>
      </c>
      <c r="U24" s="100">
        <v>0</v>
      </c>
      <c r="V24" s="100">
        <v>0</v>
      </c>
      <c r="W24" s="100">
        <v>0</v>
      </c>
      <c r="X24" s="100">
        <v>0</v>
      </c>
      <c r="Y24" s="100">
        <v>0</v>
      </c>
      <c r="Z24" s="100">
        <v>0</v>
      </c>
      <c r="AA24" s="100">
        <v>0</v>
      </c>
      <c r="AB24" s="250">
        <v>0</v>
      </c>
      <c r="AC24" s="163">
        <v>0</v>
      </c>
    </row>
    <row r="25" spans="1:32" s="14" customFormat="1" ht="19.5" customHeight="1" thickBot="1" x14ac:dyDescent="0.4">
      <c r="A25" s="1230"/>
      <c r="B25" s="1214"/>
      <c r="C25" s="1235"/>
      <c r="D25" s="1238"/>
      <c r="E25" s="180" t="s">
        <v>40</v>
      </c>
      <c r="F25" s="181"/>
      <c r="G25" s="181"/>
      <c r="H25" s="181"/>
      <c r="I25" s="251"/>
      <c r="J25" s="229"/>
      <c r="K25" s="194">
        <f t="shared" ref="K25:AC25" si="3">K15+K19</f>
        <v>84</v>
      </c>
      <c r="L25" s="194">
        <f t="shared" si="3"/>
        <v>166</v>
      </c>
      <c r="M25" s="194">
        <f t="shared" si="3"/>
        <v>0</v>
      </c>
      <c r="N25" s="194">
        <f t="shared" si="3"/>
        <v>15</v>
      </c>
      <c r="O25" s="194">
        <f t="shared" si="3"/>
        <v>3.5</v>
      </c>
      <c r="P25" s="194">
        <f t="shared" si="3"/>
        <v>0</v>
      </c>
      <c r="Q25" s="194">
        <f t="shared" si="3"/>
        <v>66</v>
      </c>
      <c r="R25" s="194">
        <f t="shared" si="3"/>
        <v>0</v>
      </c>
      <c r="S25" s="194">
        <f t="shared" si="3"/>
        <v>0</v>
      </c>
      <c r="T25" s="194">
        <f t="shared" si="3"/>
        <v>0</v>
      </c>
      <c r="U25" s="194">
        <f t="shared" si="3"/>
        <v>10</v>
      </c>
      <c r="V25" s="194">
        <f t="shared" si="3"/>
        <v>0</v>
      </c>
      <c r="W25" s="194">
        <f t="shared" si="3"/>
        <v>0</v>
      </c>
      <c r="X25" s="194">
        <f t="shared" si="3"/>
        <v>0</v>
      </c>
      <c r="Y25" s="194">
        <f t="shared" si="3"/>
        <v>0</v>
      </c>
      <c r="Z25" s="194">
        <f t="shared" si="3"/>
        <v>0</v>
      </c>
      <c r="AA25" s="194">
        <f t="shared" si="3"/>
        <v>0</v>
      </c>
      <c r="AB25" s="252">
        <f t="shared" si="3"/>
        <v>0</v>
      </c>
      <c r="AC25" s="986">
        <f t="shared" si="3"/>
        <v>344.5</v>
      </c>
      <c r="AD25" s="156"/>
    </row>
    <row r="26" spans="1:32" s="61" customFormat="1" ht="13.9" x14ac:dyDescent="0.4">
      <c r="A26" s="1240" t="s">
        <v>317</v>
      </c>
      <c r="B26" s="1240"/>
      <c r="C26" s="1240"/>
      <c r="D26" s="1240"/>
      <c r="E26" s="1240"/>
      <c r="F26" s="1240"/>
      <c r="G26" s="1240"/>
      <c r="H26" s="1240"/>
      <c r="I26" s="1240"/>
      <c r="J26" s="1240"/>
      <c r="K26" s="1240"/>
      <c r="L26" s="1240"/>
      <c r="M26" s="1240"/>
      <c r="N26" s="1240"/>
      <c r="O26" s="1240"/>
      <c r="P26" s="1240"/>
      <c r="Q26" s="1240"/>
      <c r="R26" s="1240"/>
      <c r="S26" s="1240"/>
      <c r="T26" s="1240"/>
      <c r="U26" s="1240"/>
      <c r="V26" s="1240"/>
      <c r="W26" s="1240"/>
      <c r="X26" s="1240"/>
      <c r="Y26" s="1240"/>
      <c r="Z26" s="1240"/>
      <c r="AA26" s="1240"/>
      <c r="AB26" s="1240"/>
      <c r="AC26" s="1240"/>
    </row>
    <row r="27" spans="1:32" s="61" customFormat="1" ht="13.9" x14ac:dyDescent="0.4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184" t="s">
        <v>353</v>
      </c>
      <c r="Q27" s="1184"/>
      <c r="R27" s="1184"/>
      <c r="S27" s="1184"/>
      <c r="T27" s="1184"/>
      <c r="U27" s="1184"/>
      <c r="V27" s="1184"/>
      <c r="W27" s="1184"/>
      <c r="X27" s="1184"/>
      <c r="Y27" s="1184"/>
      <c r="Z27" s="1184"/>
      <c r="AA27" s="1184"/>
      <c r="AB27" s="1184"/>
      <c r="AC27" s="1184"/>
    </row>
    <row r="28" spans="1:32" s="61" customFormat="1" ht="13.9" x14ac:dyDescent="0.4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2"/>
      <c r="S28" s="2"/>
      <c r="T28" s="1220" t="s">
        <v>5</v>
      </c>
      <c r="U28" s="1220"/>
      <c r="V28" s="1220"/>
      <c r="W28" s="1220"/>
      <c r="X28" s="1220"/>
      <c r="Y28" s="1220"/>
      <c r="Z28" s="1220"/>
      <c r="AA28" s="2"/>
      <c r="AB28" s="2"/>
      <c r="AC28" s="101"/>
    </row>
    <row r="29" spans="1:32" s="61" customFormat="1" ht="13.9" x14ac:dyDescent="0.4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95" t="s">
        <v>56</v>
      </c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101"/>
    </row>
    <row r="30" spans="1:32" s="61" customFormat="1" ht="14.25" thickBot="1" x14ac:dyDescent="0.45">
      <c r="R30" s="208"/>
      <c r="S30" s="1220" t="s">
        <v>5</v>
      </c>
      <c r="T30" s="1220"/>
      <c r="U30" s="1220"/>
      <c r="V30" s="1220"/>
      <c r="W30" s="1220"/>
      <c r="X30" s="1220"/>
      <c r="Y30" s="1220"/>
      <c r="Z30" s="1220"/>
      <c r="AA30" s="1220"/>
      <c r="AB30" s="1220"/>
    </row>
    <row r="31" spans="1:32" s="14" customFormat="1" ht="6.75" customHeight="1" thickBot="1" x14ac:dyDescent="0.4">
      <c r="A31" s="207"/>
      <c r="B31" s="207"/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207"/>
      <c r="Y31" s="207"/>
      <c r="Z31" s="207"/>
      <c r="AA31" s="207"/>
      <c r="AB31" s="207"/>
      <c r="AC31" s="207"/>
    </row>
    <row r="32" spans="1:32" ht="14.25" customHeight="1" x14ac:dyDescent="0.45">
      <c r="A32" s="1188" t="s">
        <v>9</v>
      </c>
      <c r="B32" s="1190" t="s">
        <v>10</v>
      </c>
      <c r="C32" s="1190" t="s">
        <v>11</v>
      </c>
      <c r="D32" s="1192" t="s">
        <v>12</v>
      </c>
      <c r="E32" s="1194" t="s">
        <v>8</v>
      </c>
      <c r="F32" s="1196" t="s">
        <v>0</v>
      </c>
      <c r="G32" s="1198" t="s">
        <v>3</v>
      </c>
      <c r="H32" s="1200" t="s">
        <v>13</v>
      </c>
      <c r="I32" s="1196" t="s">
        <v>1</v>
      </c>
      <c r="J32" s="1202" t="s">
        <v>14</v>
      </c>
      <c r="K32" s="1204" t="s">
        <v>15</v>
      </c>
      <c r="L32" s="1205"/>
      <c r="M32" s="1205"/>
      <c r="N32" s="1205"/>
      <c r="O32" s="1205"/>
      <c r="P32" s="1205"/>
      <c r="Q32" s="1205"/>
      <c r="R32" s="1205"/>
      <c r="S32" s="1205"/>
      <c r="T32" s="1205"/>
      <c r="U32" s="1205"/>
      <c r="V32" s="1205"/>
      <c r="W32" s="1205"/>
      <c r="X32" s="1205"/>
      <c r="Y32" s="1205"/>
      <c r="Z32" s="1205"/>
      <c r="AA32" s="1205"/>
      <c r="AB32" s="1205"/>
      <c r="AC32" s="1218" t="s">
        <v>16</v>
      </c>
      <c r="AD32" s="9"/>
      <c r="AE32" s="9"/>
      <c r="AF32" s="9"/>
    </row>
    <row r="33" spans="1:29" s="12" customFormat="1" ht="116.25" customHeight="1" thickBot="1" x14ac:dyDescent="0.35">
      <c r="A33" s="1189"/>
      <c r="B33" s="1191"/>
      <c r="C33" s="1191"/>
      <c r="D33" s="1193"/>
      <c r="E33" s="1195"/>
      <c r="F33" s="1197"/>
      <c r="G33" s="1199"/>
      <c r="H33" s="1201"/>
      <c r="I33" s="1197"/>
      <c r="J33" s="1203"/>
      <c r="K33" s="161" t="s">
        <v>17</v>
      </c>
      <c r="L33" s="160" t="s">
        <v>18</v>
      </c>
      <c r="M33" s="160" t="s">
        <v>19</v>
      </c>
      <c r="N33" s="160" t="s">
        <v>20</v>
      </c>
      <c r="O33" s="160" t="s">
        <v>21</v>
      </c>
      <c r="P33" s="160" t="s">
        <v>22</v>
      </c>
      <c r="Q33" s="160" t="s">
        <v>110</v>
      </c>
      <c r="R33" s="160" t="s">
        <v>63</v>
      </c>
      <c r="S33" s="160" t="s">
        <v>23</v>
      </c>
      <c r="T33" s="160" t="s">
        <v>24</v>
      </c>
      <c r="U33" s="160" t="s">
        <v>25</v>
      </c>
      <c r="V33" s="160" t="s">
        <v>26</v>
      </c>
      <c r="W33" s="160" t="s">
        <v>27</v>
      </c>
      <c r="X33" s="160" t="s">
        <v>28</v>
      </c>
      <c r="Y33" s="160" t="s">
        <v>29</v>
      </c>
      <c r="Z33" s="160" t="s">
        <v>30</v>
      </c>
      <c r="AA33" s="160" t="s">
        <v>31</v>
      </c>
      <c r="AB33" s="160" t="s">
        <v>32</v>
      </c>
      <c r="AC33" s="1219"/>
    </row>
    <row r="34" spans="1:29" s="14" customFormat="1" ht="13.5" customHeight="1" thickBot="1" x14ac:dyDescent="0.4">
      <c r="A34" s="1242" t="s">
        <v>4</v>
      </c>
      <c r="B34" s="1239"/>
      <c r="C34" s="1239"/>
      <c r="D34" s="1239"/>
      <c r="E34" s="1239"/>
      <c r="F34" s="1239"/>
      <c r="G34" s="1239"/>
      <c r="H34" s="1239"/>
      <c r="I34" s="1239"/>
      <c r="J34" s="1239"/>
      <c r="K34" s="1239"/>
      <c r="L34" s="1239"/>
      <c r="M34" s="1239"/>
      <c r="N34" s="1239"/>
      <c r="O34" s="1239"/>
      <c r="P34" s="1239"/>
      <c r="Q34" s="1239"/>
      <c r="R34" s="1239"/>
      <c r="S34" s="1239"/>
      <c r="T34" s="1239"/>
      <c r="U34" s="1239"/>
      <c r="V34" s="1239"/>
      <c r="W34" s="1239"/>
      <c r="X34" s="1239"/>
      <c r="Y34" s="1239"/>
      <c r="Z34" s="1239"/>
      <c r="AA34" s="1239"/>
      <c r="AB34" s="1239"/>
      <c r="AC34" s="1243"/>
    </row>
    <row r="35" spans="1:29" s="14" customFormat="1" ht="31.5" customHeight="1" x14ac:dyDescent="0.4">
      <c r="A35" s="1209">
        <v>1</v>
      </c>
      <c r="B35" s="1212" t="s">
        <v>53</v>
      </c>
      <c r="C35" s="1212" t="s">
        <v>57</v>
      </c>
      <c r="D35" s="1215">
        <v>1</v>
      </c>
      <c r="E35" s="999" t="s">
        <v>250</v>
      </c>
      <c r="F35" s="1000" t="s">
        <v>94</v>
      </c>
      <c r="G35" s="1000" t="s">
        <v>109</v>
      </c>
      <c r="H35" s="510" t="s">
        <v>134</v>
      </c>
      <c r="I35" s="1000">
        <v>2</v>
      </c>
      <c r="J35" s="1001">
        <v>38</v>
      </c>
      <c r="K35" s="1002">
        <v>26</v>
      </c>
      <c r="L35" s="698">
        <v>56</v>
      </c>
      <c r="M35" s="460"/>
      <c r="N35" s="460">
        <v>9</v>
      </c>
      <c r="O35" s="460">
        <v>2</v>
      </c>
      <c r="P35" s="460"/>
      <c r="Q35" s="460"/>
      <c r="R35" s="460"/>
      <c r="S35" s="460"/>
      <c r="T35" s="460"/>
      <c r="U35" s="460">
        <v>3</v>
      </c>
      <c r="V35" s="460"/>
      <c r="W35" s="460"/>
      <c r="X35" s="460"/>
      <c r="Y35" s="460"/>
      <c r="Z35" s="460"/>
      <c r="AA35" s="460"/>
      <c r="AB35" s="460"/>
      <c r="AC35" s="1003">
        <f t="shared" ref="AC35:AC42" si="4">SUM(K35:AB35)</f>
        <v>96</v>
      </c>
    </row>
    <row r="36" spans="1:29" s="14" customFormat="1" ht="29.25" customHeight="1" x14ac:dyDescent="0.4">
      <c r="A36" s="1210"/>
      <c r="B36" s="1213"/>
      <c r="C36" s="1213"/>
      <c r="D36" s="1216"/>
      <c r="E36" s="1004" t="s">
        <v>255</v>
      </c>
      <c r="F36" s="831" t="s">
        <v>94</v>
      </c>
      <c r="G36" s="831" t="s">
        <v>96</v>
      </c>
      <c r="H36" s="445" t="s">
        <v>133</v>
      </c>
      <c r="I36" s="831">
        <v>2</v>
      </c>
      <c r="J36" s="571">
        <v>7</v>
      </c>
      <c r="K36" s="700">
        <v>24</v>
      </c>
      <c r="L36" s="1005">
        <v>24</v>
      </c>
      <c r="M36" s="444"/>
      <c r="N36" s="444">
        <v>2</v>
      </c>
      <c r="O36" s="444">
        <v>1</v>
      </c>
      <c r="P36" s="444"/>
      <c r="Q36" s="444"/>
      <c r="R36" s="444"/>
      <c r="S36" s="444"/>
      <c r="T36" s="444"/>
      <c r="U36" s="444">
        <v>1</v>
      </c>
      <c r="V36" s="444"/>
      <c r="W36" s="444"/>
      <c r="X36" s="444"/>
      <c r="Y36" s="444"/>
      <c r="Z36" s="444"/>
      <c r="AA36" s="444"/>
      <c r="AB36" s="444"/>
      <c r="AC36" s="446">
        <f t="shared" si="4"/>
        <v>52</v>
      </c>
    </row>
    <row r="37" spans="1:29" s="14" customFormat="1" ht="17.25" customHeight="1" x14ac:dyDescent="0.4">
      <c r="A37" s="1210"/>
      <c r="B37" s="1213"/>
      <c r="C37" s="1213"/>
      <c r="D37" s="1216"/>
      <c r="E37" s="880" t="s">
        <v>259</v>
      </c>
      <c r="F37" s="982" t="s">
        <v>94</v>
      </c>
      <c r="G37" s="982" t="s">
        <v>108</v>
      </c>
      <c r="H37" s="565" t="s">
        <v>139</v>
      </c>
      <c r="I37" s="982">
        <v>3</v>
      </c>
      <c r="J37" s="450">
        <v>8</v>
      </c>
      <c r="K37" s="546">
        <v>20</v>
      </c>
      <c r="L37" s="699">
        <v>24</v>
      </c>
      <c r="M37" s="546"/>
      <c r="N37" s="546">
        <v>2</v>
      </c>
      <c r="O37" s="546">
        <v>1</v>
      </c>
      <c r="P37" s="546"/>
      <c r="Q37" s="546"/>
      <c r="R37" s="546"/>
      <c r="S37" s="546"/>
      <c r="T37" s="546"/>
      <c r="U37" s="546">
        <v>1</v>
      </c>
      <c r="V37" s="546"/>
      <c r="W37" s="546"/>
      <c r="X37" s="546"/>
      <c r="Y37" s="546"/>
      <c r="Z37" s="546"/>
      <c r="AA37" s="546"/>
      <c r="AB37" s="547"/>
      <c r="AC37" s="446">
        <f t="shared" si="4"/>
        <v>48</v>
      </c>
    </row>
    <row r="38" spans="1:29" s="14" customFormat="1" ht="29.25" customHeight="1" x14ac:dyDescent="0.4">
      <c r="A38" s="1210"/>
      <c r="B38" s="1213"/>
      <c r="C38" s="1213"/>
      <c r="D38" s="1216"/>
      <c r="E38" s="880" t="s">
        <v>276</v>
      </c>
      <c r="F38" s="982" t="s">
        <v>94</v>
      </c>
      <c r="G38" s="982" t="s">
        <v>232</v>
      </c>
      <c r="H38" s="565" t="s">
        <v>119</v>
      </c>
      <c r="I38" s="982">
        <v>3</v>
      </c>
      <c r="J38" s="450">
        <v>6</v>
      </c>
      <c r="K38" s="546"/>
      <c r="L38" s="699"/>
      <c r="M38" s="546"/>
      <c r="N38" s="546"/>
      <c r="O38" s="546"/>
      <c r="P38" s="546"/>
      <c r="Q38" s="546"/>
      <c r="R38" s="546">
        <v>0.5</v>
      </c>
      <c r="S38" s="546"/>
      <c r="T38" s="546"/>
      <c r="U38" s="546"/>
      <c r="V38" s="546"/>
      <c r="W38" s="546"/>
      <c r="X38" s="546"/>
      <c r="Y38" s="546"/>
      <c r="Z38" s="546"/>
      <c r="AA38" s="546"/>
      <c r="AB38" s="547"/>
      <c r="AC38" s="830">
        <f t="shared" si="4"/>
        <v>0.5</v>
      </c>
    </row>
    <row r="39" spans="1:29" s="14" customFormat="1" ht="29.25" customHeight="1" x14ac:dyDescent="0.4">
      <c r="A39" s="1210"/>
      <c r="B39" s="1213"/>
      <c r="C39" s="1213"/>
      <c r="D39" s="1216"/>
      <c r="E39" s="880" t="s">
        <v>276</v>
      </c>
      <c r="F39" s="982" t="s">
        <v>94</v>
      </c>
      <c r="G39" s="982" t="s">
        <v>109</v>
      </c>
      <c r="H39" s="565" t="s">
        <v>150</v>
      </c>
      <c r="I39" s="982">
        <v>4</v>
      </c>
      <c r="J39" s="450">
        <v>16</v>
      </c>
      <c r="K39" s="546"/>
      <c r="L39" s="699"/>
      <c r="M39" s="546"/>
      <c r="N39" s="546"/>
      <c r="O39" s="546"/>
      <c r="P39" s="546"/>
      <c r="Q39" s="546"/>
      <c r="R39" s="546">
        <v>1</v>
      </c>
      <c r="S39" s="546"/>
      <c r="T39" s="546"/>
      <c r="U39" s="546"/>
      <c r="V39" s="546"/>
      <c r="W39" s="546"/>
      <c r="X39" s="546"/>
      <c r="Y39" s="546"/>
      <c r="Z39" s="546"/>
      <c r="AA39" s="546"/>
      <c r="AB39" s="547"/>
      <c r="AC39" s="446">
        <f t="shared" si="4"/>
        <v>1</v>
      </c>
    </row>
    <row r="40" spans="1:29" s="14" customFormat="1" ht="17.25" customHeight="1" x14ac:dyDescent="0.4">
      <c r="A40" s="1210"/>
      <c r="B40" s="1213"/>
      <c r="C40" s="1213"/>
      <c r="D40" s="1216"/>
      <c r="E40" s="880" t="s">
        <v>277</v>
      </c>
      <c r="F40" s="982" t="s">
        <v>94</v>
      </c>
      <c r="G40" s="982" t="s">
        <v>108</v>
      </c>
      <c r="H40" s="565" t="s">
        <v>142</v>
      </c>
      <c r="I40" s="982">
        <v>4</v>
      </c>
      <c r="J40" s="450">
        <v>10</v>
      </c>
      <c r="K40" s="546"/>
      <c r="L40" s="699"/>
      <c r="M40" s="546"/>
      <c r="N40" s="546"/>
      <c r="O40" s="546"/>
      <c r="P40" s="546"/>
      <c r="Q40" s="546"/>
      <c r="R40" s="546">
        <v>4</v>
      </c>
      <c r="S40" s="546"/>
      <c r="T40" s="546"/>
      <c r="U40" s="546"/>
      <c r="V40" s="546"/>
      <c r="W40" s="546"/>
      <c r="X40" s="546"/>
      <c r="Y40" s="546"/>
      <c r="Z40" s="546"/>
      <c r="AA40" s="546"/>
      <c r="AB40" s="547"/>
      <c r="AC40" s="446">
        <f t="shared" si="4"/>
        <v>4</v>
      </c>
    </row>
    <row r="41" spans="1:29" s="14" customFormat="1" ht="20.25" customHeight="1" x14ac:dyDescent="0.4">
      <c r="A41" s="1210"/>
      <c r="B41" s="1213"/>
      <c r="C41" s="1213"/>
      <c r="D41" s="1216"/>
      <c r="E41" s="880" t="s">
        <v>202</v>
      </c>
      <c r="F41" s="982" t="s">
        <v>94</v>
      </c>
      <c r="G41" s="982" t="s">
        <v>108</v>
      </c>
      <c r="H41" s="565" t="s">
        <v>142</v>
      </c>
      <c r="I41" s="982">
        <v>4</v>
      </c>
      <c r="J41" s="450">
        <v>10</v>
      </c>
      <c r="K41" s="546"/>
      <c r="L41" s="699"/>
      <c r="M41" s="546"/>
      <c r="N41" s="546"/>
      <c r="O41" s="546"/>
      <c r="P41" s="546"/>
      <c r="Q41" s="546"/>
      <c r="R41" s="546">
        <v>4</v>
      </c>
      <c r="S41" s="546"/>
      <c r="T41" s="546"/>
      <c r="U41" s="546"/>
      <c r="V41" s="546"/>
      <c r="W41" s="546"/>
      <c r="X41" s="546"/>
      <c r="Y41" s="546"/>
      <c r="Z41" s="546"/>
      <c r="AA41" s="546"/>
      <c r="AB41" s="547"/>
      <c r="AC41" s="446">
        <f t="shared" si="4"/>
        <v>4</v>
      </c>
    </row>
    <row r="42" spans="1:29" s="14" customFormat="1" ht="29.25" customHeight="1" x14ac:dyDescent="0.4">
      <c r="A42" s="1210"/>
      <c r="B42" s="1213"/>
      <c r="C42" s="1213"/>
      <c r="D42" s="1216"/>
      <c r="E42" s="880" t="s">
        <v>276</v>
      </c>
      <c r="F42" s="982" t="s">
        <v>94</v>
      </c>
      <c r="G42" s="982" t="s">
        <v>96</v>
      </c>
      <c r="H42" s="565" t="s">
        <v>118</v>
      </c>
      <c r="I42" s="982">
        <v>4</v>
      </c>
      <c r="J42" s="450" t="s">
        <v>265</v>
      </c>
      <c r="K42" s="546"/>
      <c r="L42" s="699"/>
      <c r="M42" s="546"/>
      <c r="N42" s="546"/>
      <c r="O42" s="546"/>
      <c r="P42" s="546"/>
      <c r="Q42" s="546"/>
      <c r="R42" s="546">
        <v>1</v>
      </c>
      <c r="S42" s="546"/>
      <c r="T42" s="546"/>
      <c r="U42" s="546"/>
      <c r="V42" s="546"/>
      <c r="W42" s="546"/>
      <c r="X42" s="546"/>
      <c r="Y42" s="546"/>
      <c r="Z42" s="546"/>
      <c r="AA42" s="546"/>
      <c r="AB42" s="547"/>
      <c r="AC42" s="446">
        <f t="shared" si="4"/>
        <v>1</v>
      </c>
    </row>
    <row r="43" spans="1:29" s="14" customFormat="1" ht="13.5" customHeight="1" thickBot="1" x14ac:dyDescent="0.4">
      <c r="A43" s="1210"/>
      <c r="B43" s="1213"/>
      <c r="C43" s="1213"/>
      <c r="D43" s="1216"/>
      <c r="E43" s="552" t="s">
        <v>41</v>
      </c>
      <c r="F43" s="1006"/>
      <c r="G43" s="1006"/>
      <c r="H43" s="1006"/>
      <c r="I43" s="1006"/>
      <c r="J43" s="1007"/>
      <c r="K43" s="1008">
        <f t="shared" ref="K43:AC43" si="5">SUM(K35:K42)</f>
        <v>70</v>
      </c>
      <c r="L43" s="1008">
        <f t="shared" si="5"/>
        <v>104</v>
      </c>
      <c r="M43" s="1008">
        <f t="shared" si="5"/>
        <v>0</v>
      </c>
      <c r="N43" s="1008">
        <f t="shared" si="5"/>
        <v>13</v>
      </c>
      <c r="O43" s="1008">
        <f t="shared" si="5"/>
        <v>4</v>
      </c>
      <c r="P43" s="1008">
        <f t="shared" si="5"/>
        <v>0</v>
      </c>
      <c r="Q43" s="1008">
        <f t="shared" si="5"/>
        <v>0</v>
      </c>
      <c r="R43" s="1008">
        <f t="shared" si="5"/>
        <v>10.5</v>
      </c>
      <c r="S43" s="1008">
        <f t="shared" si="5"/>
        <v>0</v>
      </c>
      <c r="T43" s="1008">
        <f t="shared" si="5"/>
        <v>0</v>
      </c>
      <c r="U43" s="1008">
        <f t="shared" si="5"/>
        <v>5</v>
      </c>
      <c r="V43" s="1008">
        <f t="shared" si="5"/>
        <v>0</v>
      </c>
      <c r="W43" s="1008">
        <f t="shared" si="5"/>
        <v>0</v>
      </c>
      <c r="X43" s="1008">
        <f t="shared" si="5"/>
        <v>0</v>
      </c>
      <c r="Y43" s="1008">
        <f t="shared" si="5"/>
        <v>0</v>
      </c>
      <c r="Z43" s="1008">
        <f t="shared" si="5"/>
        <v>0</v>
      </c>
      <c r="AA43" s="1008">
        <f t="shared" si="5"/>
        <v>0</v>
      </c>
      <c r="AB43" s="1008">
        <f t="shared" si="5"/>
        <v>0</v>
      </c>
      <c r="AC43" s="1008">
        <f t="shared" si="5"/>
        <v>206.5</v>
      </c>
    </row>
    <row r="44" spans="1:29" s="14" customFormat="1" ht="17.25" customHeight="1" x14ac:dyDescent="0.35">
      <c r="A44" s="1210"/>
      <c r="B44" s="1213"/>
      <c r="C44" s="1213"/>
      <c r="D44" s="1216"/>
      <c r="E44" s="1009" t="s">
        <v>165</v>
      </c>
      <c r="F44" s="1010" t="s">
        <v>243</v>
      </c>
      <c r="G44" s="1010" t="s">
        <v>108</v>
      </c>
      <c r="H44" s="1010" t="s">
        <v>248</v>
      </c>
      <c r="I44" s="1010" t="s">
        <v>125</v>
      </c>
      <c r="J44" s="1011">
        <v>3</v>
      </c>
      <c r="K44" s="1012"/>
      <c r="L44" s="1012">
        <v>2</v>
      </c>
      <c r="M44" s="1012"/>
      <c r="N44" s="1012">
        <v>1</v>
      </c>
      <c r="O44" s="1013">
        <v>0.5</v>
      </c>
      <c r="P44" s="1012"/>
      <c r="Q44" s="1012"/>
      <c r="R44" s="1012"/>
      <c r="S44" s="1012"/>
      <c r="T44" s="1012"/>
      <c r="U44" s="1012">
        <v>1</v>
      </c>
      <c r="V44" s="1012"/>
      <c r="W44" s="1012"/>
      <c r="X44" s="1012"/>
      <c r="Y44" s="1012"/>
      <c r="Z44" s="1012"/>
      <c r="AA44" s="1012"/>
      <c r="AB44" s="1014"/>
      <c r="AC44" s="1003">
        <f>SUM(K44:AB44)</f>
        <v>4.5</v>
      </c>
    </row>
    <row r="45" spans="1:29" s="14" customFormat="1" ht="17.25" customHeight="1" x14ac:dyDescent="0.35">
      <c r="A45" s="1210"/>
      <c r="B45" s="1213"/>
      <c r="C45" s="1213"/>
      <c r="D45" s="1216"/>
      <c r="E45" s="1015" t="s">
        <v>276</v>
      </c>
      <c r="F45" s="968" t="s">
        <v>243</v>
      </c>
      <c r="G45" s="968" t="s">
        <v>247</v>
      </c>
      <c r="H45" s="968" t="s">
        <v>246</v>
      </c>
      <c r="I45" s="968" t="s">
        <v>180</v>
      </c>
      <c r="J45" s="1016"/>
      <c r="K45" s="969"/>
      <c r="L45" s="969"/>
      <c r="M45" s="969"/>
      <c r="N45" s="969"/>
      <c r="O45" s="1017"/>
      <c r="P45" s="969"/>
      <c r="Q45" s="969"/>
      <c r="R45" s="1024">
        <v>0.5</v>
      </c>
      <c r="S45" s="969"/>
      <c r="T45" s="969"/>
      <c r="U45" s="969"/>
      <c r="V45" s="969"/>
      <c r="W45" s="969"/>
      <c r="X45" s="969"/>
      <c r="Y45" s="969"/>
      <c r="Z45" s="969"/>
      <c r="AA45" s="969"/>
      <c r="AB45" s="1018"/>
      <c r="AC45" s="1019">
        <f>SUM(K45:AB45)</f>
        <v>0.5</v>
      </c>
    </row>
    <row r="46" spans="1:29" s="14" customFormat="1" ht="17.25" customHeight="1" x14ac:dyDescent="0.35">
      <c r="A46" s="1210"/>
      <c r="B46" s="1213"/>
      <c r="C46" s="1213"/>
      <c r="D46" s="1216"/>
      <c r="E46" s="1015" t="s">
        <v>202</v>
      </c>
      <c r="F46" s="968" t="s">
        <v>243</v>
      </c>
      <c r="G46" s="968" t="s">
        <v>247</v>
      </c>
      <c r="H46" s="968" t="s">
        <v>246</v>
      </c>
      <c r="I46" s="968" t="s">
        <v>180</v>
      </c>
      <c r="J46" s="1016"/>
      <c r="K46" s="969"/>
      <c r="L46" s="969"/>
      <c r="M46" s="969"/>
      <c r="N46" s="969"/>
      <c r="O46" s="1017"/>
      <c r="P46" s="969"/>
      <c r="Q46" s="969"/>
      <c r="R46" s="1017">
        <v>4</v>
      </c>
      <c r="S46" s="969"/>
      <c r="T46" s="969"/>
      <c r="U46" s="969"/>
      <c r="V46" s="969"/>
      <c r="W46" s="969"/>
      <c r="X46" s="969"/>
      <c r="Y46" s="969"/>
      <c r="Z46" s="969"/>
      <c r="AA46" s="969"/>
      <c r="AB46" s="1018"/>
      <c r="AC46" s="1019">
        <f>SUM(K46:AB46)</f>
        <v>4</v>
      </c>
    </row>
    <row r="47" spans="1:29" s="14" customFormat="1" ht="17.25" customHeight="1" x14ac:dyDescent="0.35">
      <c r="A47" s="1210"/>
      <c r="B47" s="1213"/>
      <c r="C47" s="1213"/>
      <c r="D47" s="1216"/>
      <c r="E47" s="1015" t="s">
        <v>200</v>
      </c>
      <c r="F47" s="968" t="s">
        <v>243</v>
      </c>
      <c r="G47" s="968" t="s">
        <v>108</v>
      </c>
      <c r="H47" s="968" t="s">
        <v>137</v>
      </c>
      <c r="I47" s="968" t="s">
        <v>122</v>
      </c>
      <c r="J47" s="1016" t="s">
        <v>217</v>
      </c>
      <c r="K47" s="969"/>
      <c r="L47" s="969"/>
      <c r="M47" s="969"/>
      <c r="N47" s="969"/>
      <c r="O47" s="1017"/>
      <c r="P47" s="969"/>
      <c r="Q47" s="1017">
        <v>2.5</v>
      </c>
      <c r="R47" s="969"/>
      <c r="S47" s="969"/>
      <c r="T47" s="969"/>
      <c r="U47" s="969"/>
      <c r="V47" s="969"/>
      <c r="W47" s="969"/>
      <c r="X47" s="969"/>
      <c r="Y47" s="969"/>
      <c r="Z47" s="969"/>
      <c r="AA47" s="969"/>
      <c r="AB47" s="1018"/>
      <c r="AC47" s="1022">
        <f>SUM(K47:AB47)</f>
        <v>2.5</v>
      </c>
    </row>
    <row r="48" spans="1:29" s="14" customFormat="1" ht="17.25" customHeight="1" x14ac:dyDescent="0.35">
      <c r="A48" s="1210"/>
      <c r="B48" s="1213"/>
      <c r="C48" s="1213"/>
      <c r="D48" s="1216"/>
      <c r="E48" s="1015" t="s">
        <v>311</v>
      </c>
      <c r="F48" s="968" t="s">
        <v>243</v>
      </c>
      <c r="G48" s="968" t="s">
        <v>199</v>
      </c>
      <c r="H48" s="968" t="s">
        <v>137</v>
      </c>
      <c r="I48" s="968" t="s">
        <v>125</v>
      </c>
      <c r="J48" s="1016">
        <v>5</v>
      </c>
      <c r="K48" s="969"/>
      <c r="L48" s="969"/>
      <c r="M48" s="969"/>
      <c r="N48" s="969"/>
      <c r="O48" s="1017"/>
      <c r="P48" s="969"/>
      <c r="Q48" s="969"/>
      <c r="R48" s="969">
        <v>3</v>
      </c>
      <c r="S48" s="969"/>
      <c r="T48" s="969"/>
      <c r="U48" s="969"/>
      <c r="V48" s="969"/>
      <c r="W48" s="969"/>
      <c r="X48" s="969"/>
      <c r="Y48" s="969"/>
      <c r="Z48" s="969"/>
      <c r="AA48" s="969"/>
      <c r="AB48" s="1018"/>
      <c r="AC48" s="1019">
        <f>SUM(K48:AB48)</f>
        <v>3</v>
      </c>
    </row>
    <row r="49" spans="1:33" s="14" customFormat="1" ht="13.5" customHeight="1" thickBot="1" x14ac:dyDescent="0.4">
      <c r="A49" s="1210"/>
      <c r="B49" s="1213"/>
      <c r="C49" s="1213"/>
      <c r="D49" s="1216"/>
      <c r="E49" s="998" t="s">
        <v>35</v>
      </c>
      <c r="F49" s="887"/>
      <c r="G49" s="887"/>
      <c r="H49" s="887"/>
      <c r="I49" s="887"/>
      <c r="J49" s="892"/>
      <c r="K49" s="889">
        <f>SUM(K44:K48)</f>
        <v>0</v>
      </c>
      <c r="L49" s="889">
        <f t="shared" ref="L49:AC49" si="6">SUM(L44:L48)</f>
        <v>2</v>
      </c>
      <c r="M49" s="889">
        <f t="shared" si="6"/>
        <v>0</v>
      </c>
      <c r="N49" s="889">
        <f t="shared" si="6"/>
        <v>1</v>
      </c>
      <c r="O49" s="889">
        <f t="shared" si="6"/>
        <v>0.5</v>
      </c>
      <c r="P49" s="889">
        <f t="shared" si="6"/>
        <v>0</v>
      </c>
      <c r="Q49" s="889">
        <f t="shared" si="6"/>
        <v>2.5</v>
      </c>
      <c r="R49" s="889">
        <f t="shared" si="6"/>
        <v>7.5</v>
      </c>
      <c r="S49" s="889">
        <f t="shared" si="6"/>
        <v>0</v>
      </c>
      <c r="T49" s="889">
        <f t="shared" si="6"/>
        <v>0</v>
      </c>
      <c r="U49" s="889">
        <f t="shared" si="6"/>
        <v>1</v>
      </c>
      <c r="V49" s="889">
        <f t="shared" si="6"/>
        <v>0</v>
      </c>
      <c r="W49" s="889">
        <f t="shared" si="6"/>
        <v>0</v>
      </c>
      <c r="X49" s="889">
        <f t="shared" si="6"/>
        <v>0</v>
      </c>
      <c r="Y49" s="889">
        <f t="shared" si="6"/>
        <v>0</v>
      </c>
      <c r="Z49" s="889">
        <f t="shared" si="6"/>
        <v>0</v>
      </c>
      <c r="AA49" s="889">
        <f t="shared" si="6"/>
        <v>0</v>
      </c>
      <c r="AB49" s="889">
        <f t="shared" si="6"/>
        <v>0</v>
      </c>
      <c r="AC49" s="889">
        <f t="shared" si="6"/>
        <v>14.5</v>
      </c>
    </row>
    <row r="50" spans="1:33" s="14" customFormat="1" ht="13.5" customHeight="1" x14ac:dyDescent="0.35">
      <c r="A50" s="1210"/>
      <c r="B50" s="1213"/>
      <c r="C50" s="1213"/>
      <c r="D50" s="1216"/>
      <c r="E50" s="17"/>
      <c r="F50" s="47"/>
      <c r="G50" s="47"/>
      <c r="H50" s="47"/>
      <c r="I50" s="47"/>
      <c r="J50" s="164"/>
      <c r="K50" s="165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149"/>
    </row>
    <row r="51" spans="1:33" s="14" customFormat="1" ht="13.5" customHeight="1" thickBot="1" x14ac:dyDescent="0.4">
      <c r="A51" s="1210"/>
      <c r="B51" s="1213"/>
      <c r="C51" s="1213"/>
      <c r="D51" s="1216"/>
      <c r="E51" s="166" t="s">
        <v>36</v>
      </c>
      <c r="F51" s="146"/>
      <c r="G51" s="146"/>
      <c r="H51" s="146"/>
      <c r="I51" s="146"/>
      <c r="J51" s="167"/>
      <c r="K51" s="168">
        <v>0</v>
      </c>
      <c r="L51" s="168">
        <v>0</v>
      </c>
      <c r="M51" s="168">
        <v>0</v>
      </c>
      <c r="N51" s="168">
        <v>0</v>
      </c>
      <c r="O51" s="168">
        <v>0</v>
      </c>
      <c r="P51" s="168">
        <v>0</v>
      </c>
      <c r="Q51" s="168">
        <v>0</v>
      </c>
      <c r="R51" s="168">
        <v>0</v>
      </c>
      <c r="S51" s="168">
        <v>0</v>
      </c>
      <c r="T51" s="168">
        <v>0</v>
      </c>
      <c r="U51" s="168">
        <v>0</v>
      </c>
      <c r="V51" s="168">
        <v>0</v>
      </c>
      <c r="W51" s="168">
        <v>0</v>
      </c>
      <c r="X51" s="168">
        <v>0</v>
      </c>
      <c r="Y51" s="168">
        <v>0</v>
      </c>
      <c r="Z51" s="168">
        <v>0</v>
      </c>
      <c r="AA51" s="168">
        <v>0</v>
      </c>
      <c r="AB51" s="168">
        <v>0</v>
      </c>
      <c r="AC51" s="163">
        <v>0</v>
      </c>
    </row>
    <row r="52" spans="1:33" s="14" customFormat="1" ht="13.5" customHeight="1" x14ac:dyDescent="0.35">
      <c r="A52" s="1210"/>
      <c r="B52" s="1213"/>
      <c r="C52" s="1213"/>
      <c r="D52" s="1216"/>
      <c r="E52" s="170" t="s">
        <v>34</v>
      </c>
      <c r="F52" s="45"/>
      <c r="G52" s="45" t="s">
        <v>37</v>
      </c>
      <c r="H52" s="45"/>
      <c r="I52" s="45"/>
      <c r="J52" s="46"/>
      <c r="K52" s="171">
        <v>0</v>
      </c>
      <c r="L52" s="171">
        <v>0</v>
      </c>
      <c r="M52" s="171">
        <v>0</v>
      </c>
      <c r="N52" s="171">
        <v>0</v>
      </c>
      <c r="O52" s="171">
        <v>0</v>
      </c>
      <c r="P52" s="171">
        <v>0</v>
      </c>
      <c r="Q52" s="171">
        <v>0</v>
      </c>
      <c r="R52" s="171">
        <v>0</v>
      </c>
      <c r="S52" s="171">
        <v>0</v>
      </c>
      <c r="T52" s="171">
        <v>0</v>
      </c>
      <c r="U52" s="171">
        <v>0</v>
      </c>
      <c r="V52" s="171">
        <v>0</v>
      </c>
      <c r="W52" s="171">
        <v>0</v>
      </c>
      <c r="X52" s="171">
        <v>0</v>
      </c>
      <c r="Y52" s="171">
        <v>0</v>
      </c>
      <c r="Z52" s="171">
        <v>0</v>
      </c>
      <c r="AA52" s="171">
        <v>0</v>
      </c>
      <c r="AB52" s="171">
        <v>0</v>
      </c>
      <c r="AC52" s="195">
        <v>0</v>
      </c>
    </row>
    <row r="53" spans="1:33" s="14" customFormat="1" ht="13.5" customHeight="1" x14ac:dyDescent="0.35">
      <c r="A53" s="1210"/>
      <c r="B53" s="1213"/>
      <c r="C53" s="1213"/>
      <c r="D53" s="1216"/>
      <c r="E53" s="174" t="s">
        <v>38</v>
      </c>
      <c r="F53" s="144"/>
      <c r="G53" s="144"/>
      <c r="H53" s="144"/>
      <c r="I53" s="144"/>
      <c r="J53" s="175"/>
      <c r="K53" s="176">
        <v>0</v>
      </c>
      <c r="L53" s="176">
        <v>0</v>
      </c>
      <c r="M53" s="176">
        <v>0</v>
      </c>
      <c r="N53" s="176">
        <v>0</v>
      </c>
      <c r="O53" s="176">
        <v>0</v>
      </c>
      <c r="P53" s="176">
        <v>0</v>
      </c>
      <c r="Q53" s="176">
        <v>0</v>
      </c>
      <c r="R53" s="176">
        <v>0</v>
      </c>
      <c r="S53" s="176">
        <v>0</v>
      </c>
      <c r="T53" s="176">
        <v>0</v>
      </c>
      <c r="U53" s="176">
        <v>0</v>
      </c>
      <c r="V53" s="176">
        <v>0</v>
      </c>
      <c r="W53" s="176">
        <v>0</v>
      </c>
      <c r="X53" s="176">
        <v>0</v>
      </c>
      <c r="Y53" s="176">
        <v>0</v>
      </c>
      <c r="Z53" s="176">
        <v>0</v>
      </c>
      <c r="AA53" s="176">
        <v>0</v>
      </c>
      <c r="AB53" s="176">
        <v>0</v>
      </c>
      <c r="AC53" s="196">
        <v>0</v>
      </c>
    </row>
    <row r="54" spans="1:33" s="14" customFormat="1" ht="13.5" customHeight="1" x14ac:dyDescent="0.35">
      <c r="A54" s="1210"/>
      <c r="B54" s="1213"/>
      <c r="C54" s="1213"/>
      <c r="D54" s="1216"/>
      <c r="E54" s="174" t="s">
        <v>42</v>
      </c>
      <c r="F54" s="144"/>
      <c r="G54" s="144"/>
      <c r="H54" s="144"/>
      <c r="I54" s="144"/>
      <c r="J54" s="175"/>
      <c r="K54" s="176">
        <v>0</v>
      </c>
      <c r="L54" s="176">
        <v>0</v>
      </c>
      <c r="M54" s="176">
        <v>0</v>
      </c>
      <c r="N54" s="176">
        <v>0</v>
      </c>
      <c r="O54" s="176">
        <v>0</v>
      </c>
      <c r="P54" s="176">
        <v>0</v>
      </c>
      <c r="Q54" s="176">
        <v>0</v>
      </c>
      <c r="R54" s="176">
        <v>0</v>
      </c>
      <c r="S54" s="176">
        <v>0</v>
      </c>
      <c r="T54" s="176">
        <v>0</v>
      </c>
      <c r="U54" s="176">
        <v>0</v>
      </c>
      <c r="V54" s="176">
        <v>0</v>
      </c>
      <c r="W54" s="176">
        <v>0</v>
      </c>
      <c r="X54" s="176">
        <v>0</v>
      </c>
      <c r="Y54" s="176">
        <v>0</v>
      </c>
      <c r="Z54" s="176">
        <v>0</v>
      </c>
      <c r="AA54" s="176">
        <v>0</v>
      </c>
      <c r="AB54" s="176">
        <v>0</v>
      </c>
      <c r="AC54" s="196">
        <v>0</v>
      </c>
    </row>
    <row r="55" spans="1:33" s="14" customFormat="1" ht="13.5" customHeight="1" thickBot="1" x14ac:dyDescent="0.4">
      <c r="A55" s="1210"/>
      <c r="B55" s="1213"/>
      <c r="C55" s="1213"/>
      <c r="D55" s="1216"/>
      <c r="E55" s="179" t="s">
        <v>39</v>
      </c>
      <c r="F55" s="98"/>
      <c r="G55" s="98"/>
      <c r="H55" s="98"/>
      <c r="I55" s="98"/>
      <c r="J55" s="99"/>
      <c r="K55" s="176">
        <v>0</v>
      </c>
      <c r="L55" s="176">
        <v>0</v>
      </c>
      <c r="M55" s="176">
        <v>0</v>
      </c>
      <c r="N55" s="176">
        <v>0</v>
      </c>
      <c r="O55" s="176">
        <v>0</v>
      </c>
      <c r="P55" s="176">
        <v>0</v>
      </c>
      <c r="Q55" s="176">
        <v>0</v>
      </c>
      <c r="R55" s="176">
        <v>0</v>
      </c>
      <c r="S55" s="176">
        <v>0</v>
      </c>
      <c r="T55" s="176">
        <v>0</v>
      </c>
      <c r="U55" s="176">
        <v>0</v>
      </c>
      <c r="V55" s="176">
        <v>0</v>
      </c>
      <c r="W55" s="176">
        <v>0</v>
      </c>
      <c r="X55" s="176">
        <v>0</v>
      </c>
      <c r="Y55" s="176">
        <v>0</v>
      </c>
      <c r="Z55" s="176">
        <v>0</v>
      </c>
      <c r="AA55" s="176">
        <v>0</v>
      </c>
      <c r="AB55" s="176">
        <v>0</v>
      </c>
      <c r="AC55" s="196">
        <v>0</v>
      </c>
    </row>
    <row r="56" spans="1:33" s="14" customFormat="1" ht="13.5" customHeight="1" thickBot="1" x14ac:dyDescent="0.4">
      <c r="A56" s="1210"/>
      <c r="B56" s="1213"/>
      <c r="C56" s="1213"/>
      <c r="D56" s="1216"/>
      <c r="E56" s="180" t="s">
        <v>43</v>
      </c>
      <c r="F56" s="181"/>
      <c r="G56" s="181"/>
      <c r="H56" s="181"/>
      <c r="I56" s="181"/>
      <c r="J56" s="182"/>
      <c r="K56" s="183">
        <f t="shared" ref="K56:AC56" si="7">K43+K49</f>
        <v>70</v>
      </c>
      <c r="L56" s="183">
        <f t="shared" si="7"/>
        <v>106</v>
      </c>
      <c r="M56" s="183">
        <f t="shared" si="7"/>
        <v>0</v>
      </c>
      <c r="N56" s="183">
        <f t="shared" si="7"/>
        <v>14</v>
      </c>
      <c r="O56" s="183">
        <f t="shared" si="7"/>
        <v>4.5</v>
      </c>
      <c r="P56" s="183">
        <f t="shared" si="7"/>
        <v>0</v>
      </c>
      <c r="Q56" s="183">
        <f t="shared" si="7"/>
        <v>2.5</v>
      </c>
      <c r="R56" s="183">
        <f t="shared" si="7"/>
        <v>18</v>
      </c>
      <c r="S56" s="183">
        <f t="shared" si="7"/>
        <v>0</v>
      </c>
      <c r="T56" s="183">
        <f t="shared" si="7"/>
        <v>0</v>
      </c>
      <c r="U56" s="183">
        <f t="shared" si="7"/>
        <v>6</v>
      </c>
      <c r="V56" s="183">
        <f t="shared" si="7"/>
        <v>0</v>
      </c>
      <c r="W56" s="183">
        <f t="shared" si="7"/>
        <v>0</v>
      </c>
      <c r="X56" s="183">
        <f t="shared" si="7"/>
        <v>0</v>
      </c>
      <c r="Y56" s="183">
        <f t="shared" si="7"/>
        <v>0</v>
      </c>
      <c r="Z56" s="183">
        <f t="shared" si="7"/>
        <v>0</v>
      </c>
      <c r="AA56" s="183">
        <f t="shared" si="7"/>
        <v>0</v>
      </c>
      <c r="AB56" s="183">
        <f t="shared" si="7"/>
        <v>0</v>
      </c>
      <c r="AC56" s="183">
        <f t="shared" si="7"/>
        <v>221</v>
      </c>
    </row>
    <row r="57" spans="1:33" s="14" customFormat="1" ht="13.5" customHeight="1" thickBot="1" x14ac:dyDescent="0.4">
      <c r="A57" s="1210"/>
      <c r="B57" s="1213"/>
      <c r="C57" s="1213"/>
      <c r="D57" s="1216"/>
      <c r="E57" s="184"/>
      <c r="F57" s="185"/>
      <c r="G57" s="185"/>
      <c r="H57" s="185"/>
      <c r="I57" s="185"/>
      <c r="J57" s="186"/>
      <c r="K57" s="187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  <c r="Z57" s="188"/>
      <c r="AA57" s="188"/>
      <c r="AB57" s="260"/>
      <c r="AC57" s="189"/>
    </row>
    <row r="58" spans="1:33" s="14" customFormat="1" ht="19.5" customHeight="1" thickBot="1" x14ac:dyDescent="0.4">
      <c r="A58" s="1211"/>
      <c r="B58" s="1214"/>
      <c r="C58" s="1214"/>
      <c r="D58" s="1217"/>
      <c r="E58" s="190" t="s">
        <v>44</v>
      </c>
      <c r="F58" s="191"/>
      <c r="G58" s="191"/>
      <c r="H58" s="191"/>
      <c r="I58" s="192"/>
      <c r="J58" s="193"/>
      <c r="K58" s="194">
        <f t="shared" ref="K58:AC58" si="8">K25+K56</f>
        <v>154</v>
      </c>
      <c r="L58" s="194">
        <f t="shared" si="8"/>
        <v>272</v>
      </c>
      <c r="M58" s="194">
        <f t="shared" si="8"/>
        <v>0</v>
      </c>
      <c r="N58" s="194">
        <f t="shared" si="8"/>
        <v>29</v>
      </c>
      <c r="O58" s="194">
        <f t="shared" si="8"/>
        <v>8</v>
      </c>
      <c r="P58" s="194">
        <f t="shared" si="8"/>
        <v>0</v>
      </c>
      <c r="Q58" s="194">
        <f t="shared" si="8"/>
        <v>68.5</v>
      </c>
      <c r="R58" s="194">
        <f t="shared" si="8"/>
        <v>18</v>
      </c>
      <c r="S58" s="194">
        <f t="shared" si="8"/>
        <v>0</v>
      </c>
      <c r="T58" s="194">
        <f t="shared" si="8"/>
        <v>0</v>
      </c>
      <c r="U58" s="194">
        <f t="shared" si="8"/>
        <v>16</v>
      </c>
      <c r="V58" s="194">
        <f t="shared" si="8"/>
        <v>0</v>
      </c>
      <c r="W58" s="194">
        <f t="shared" si="8"/>
        <v>0</v>
      </c>
      <c r="X58" s="194">
        <f t="shared" si="8"/>
        <v>0</v>
      </c>
      <c r="Y58" s="194">
        <f t="shared" si="8"/>
        <v>0</v>
      </c>
      <c r="Z58" s="194">
        <f t="shared" si="8"/>
        <v>0</v>
      </c>
      <c r="AA58" s="194">
        <f t="shared" si="8"/>
        <v>0</v>
      </c>
      <c r="AB58" s="252">
        <f t="shared" si="8"/>
        <v>0</v>
      </c>
      <c r="AC58" s="900">
        <f t="shared" si="8"/>
        <v>565.5</v>
      </c>
      <c r="AD58" s="156"/>
      <c r="AE58" s="156"/>
      <c r="AF58" s="156"/>
      <c r="AG58" s="156"/>
    </row>
    <row r="59" spans="1:33" s="61" customFormat="1" ht="13.9" x14ac:dyDescent="0.4">
      <c r="A59" s="1240" t="s">
        <v>351</v>
      </c>
      <c r="B59" s="1240"/>
      <c r="C59" s="1240"/>
      <c r="D59" s="1240"/>
      <c r="E59" s="1240"/>
      <c r="F59" s="1240"/>
      <c r="G59" s="1240"/>
      <c r="H59" s="1240"/>
      <c r="I59" s="1240"/>
      <c r="J59" s="1240"/>
      <c r="K59" s="1240"/>
      <c r="L59" s="1240"/>
      <c r="M59" s="1240"/>
      <c r="N59" s="1240"/>
      <c r="O59" s="1240"/>
      <c r="P59" s="1240"/>
      <c r="Q59" s="1240"/>
      <c r="R59" s="1240"/>
      <c r="S59" s="1240"/>
      <c r="T59" s="1240"/>
      <c r="U59" s="1240"/>
      <c r="V59" s="1240"/>
      <c r="W59" s="1240"/>
      <c r="X59" s="1240"/>
      <c r="Y59" s="1240"/>
      <c r="Z59" s="1240"/>
      <c r="AA59" s="1240"/>
      <c r="AB59" s="1240"/>
      <c r="AC59" s="1240"/>
    </row>
    <row r="60" spans="1:33" s="61" customFormat="1" ht="13.9" x14ac:dyDescent="0.4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221" t="s">
        <v>353</v>
      </c>
      <c r="R60" s="1221"/>
      <c r="S60" s="1221"/>
      <c r="T60" s="1221"/>
      <c r="U60" s="1221"/>
      <c r="V60" s="1221"/>
      <c r="W60" s="1221"/>
      <c r="X60" s="1221"/>
      <c r="Y60" s="1221"/>
      <c r="Z60" s="1221"/>
      <c r="AA60" s="1221"/>
      <c r="AB60" s="1221"/>
      <c r="AC60" s="1221"/>
    </row>
    <row r="61" spans="1:33" s="61" customFormat="1" ht="13.9" x14ac:dyDescent="0.4">
      <c r="A61" s="101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2"/>
      <c r="S61" s="2"/>
      <c r="T61" s="1220" t="s">
        <v>5</v>
      </c>
      <c r="U61" s="1220"/>
      <c r="V61" s="1220"/>
      <c r="W61" s="1220"/>
      <c r="X61" s="1220"/>
      <c r="Y61" s="1220"/>
      <c r="Z61" s="1220"/>
      <c r="AA61" s="2"/>
      <c r="AB61" s="2"/>
      <c r="AC61" s="101"/>
    </row>
    <row r="62" spans="1:33" s="61" customFormat="1" ht="13.9" x14ac:dyDescent="0.4">
      <c r="A62" s="101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95" t="s">
        <v>58</v>
      </c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</row>
    <row r="63" spans="1:33" s="61" customFormat="1" ht="13.9" x14ac:dyDescent="0.4">
      <c r="R63" s="208"/>
      <c r="S63" s="211"/>
      <c r="T63" s="211"/>
      <c r="U63" s="61" t="s">
        <v>5</v>
      </c>
      <c r="AA63" s="3"/>
      <c r="AB63" s="208"/>
    </row>
    <row r="64" spans="1:33" x14ac:dyDescent="0.35">
      <c r="K64" s="151">
        <f t="shared" ref="K64:AC64" si="9">K15+K43</f>
        <v>146</v>
      </c>
      <c r="L64" s="151">
        <f t="shared" si="9"/>
        <v>264</v>
      </c>
      <c r="M64" s="151">
        <f t="shared" si="9"/>
        <v>0</v>
      </c>
      <c r="N64" s="151">
        <f t="shared" si="9"/>
        <v>26</v>
      </c>
      <c r="O64" s="151">
        <f t="shared" si="9"/>
        <v>7</v>
      </c>
      <c r="P64" s="151">
        <f t="shared" si="9"/>
        <v>0</v>
      </c>
      <c r="Q64" s="151">
        <f t="shared" si="9"/>
        <v>66</v>
      </c>
      <c r="R64" s="151">
        <f t="shared" si="9"/>
        <v>10.5</v>
      </c>
      <c r="S64" s="151">
        <f t="shared" si="9"/>
        <v>0</v>
      </c>
      <c r="T64" s="151">
        <f t="shared" si="9"/>
        <v>0</v>
      </c>
      <c r="U64" s="151">
        <f t="shared" si="9"/>
        <v>13</v>
      </c>
      <c r="V64" s="151">
        <f t="shared" si="9"/>
        <v>0</v>
      </c>
      <c r="W64" s="151">
        <f t="shared" si="9"/>
        <v>0</v>
      </c>
      <c r="X64" s="151">
        <f t="shared" si="9"/>
        <v>0</v>
      </c>
      <c r="Y64" s="151">
        <f t="shared" si="9"/>
        <v>0</v>
      </c>
      <c r="Z64" s="151">
        <f t="shared" si="9"/>
        <v>0</v>
      </c>
      <c r="AA64" s="151">
        <f t="shared" si="9"/>
        <v>0</v>
      </c>
      <c r="AB64" s="151">
        <f t="shared" si="9"/>
        <v>0</v>
      </c>
      <c r="AC64" s="151">
        <f t="shared" si="9"/>
        <v>532.5</v>
      </c>
    </row>
    <row r="65" spans="11:29" x14ac:dyDescent="0.35">
      <c r="K65" s="151">
        <f t="shared" ref="K65:AC65" si="10">K19+K49</f>
        <v>8</v>
      </c>
      <c r="L65" s="151">
        <f t="shared" si="10"/>
        <v>8</v>
      </c>
      <c r="M65" s="151">
        <f t="shared" si="10"/>
        <v>0</v>
      </c>
      <c r="N65" s="151">
        <f t="shared" si="10"/>
        <v>3</v>
      </c>
      <c r="O65" s="151">
        <f t="shared" si="10"/>
        <v>1</v>
      </c>
      <c r="P65" s="151">
        <f t="shared" si="10"/>
        <v>0</v>
      </c>
      <c r="Q65" s="151">
        <f t="shared" si="10"/>
        <v>2.5</v>
      </c>
      <c r="R65" s="151">
        <f t="shared" si="10"/>
        <v>7.5</v>
      </c>
      <c r="S65" s="151">
        <f t="shared" si="10"/>
        <v>0</v>
      </c>
      <c r="T65" s="151">
        <f t="shared" si="10"/>
        <v>0</v>
      </c>
      <c r="U65" s="151">
        <f t="shared" si="10"/>
        <v>3</v>
      </c>
      <c r="V65" s="151">
        <f t="shared" si="10"/>
        <v>0</v>
      </c>
      <c r="W65" s="151">
        <f t="shared" si="10"/>
        <v>0</v>
      </c>
      <c r="X65" s="151">
        <f t="shared" si="10"/>
        <v>0</v>
      </c>
      <c r="Y65" s="151">
        <f t="shared" si="10"/>
        <v>0</v>
      </c>
      <c r="Z65" s="151">
        <f t="shared" si="10"/>
        <v>0</v>
      </c>
      <c r="AA65" s="151">
        <f t="shared" si="10"/>
        <v>0</v>
      </c>
      <c r="AB65" s="151">
        <f t="shared" si="10"/>
        <v>0</v>
      </c>
      <c r="AC65" s="151">
        <f t="shared" si="10"/>
        <v>33</v>
      </c>
    </row>
  </sheetData>
  <mergeCells count="44">
    <mergeCell ref="A1:AC1"/>
    <mergeCell ref="A3:AC3"/>
    <mergeCell ref="A6:A7"/>
    <mergeCell ref="B6:B7"/>
    <mergeCell ref="C6:C7"/>
    <mergeCell ref="D6:D7"/>
    <mergeCell ref="G4:N4"/>
    <mergeCell ref="E6:E7"/>
    <mergeCell ref="F6:F7"/>
    <mergeCell ref="G6:G7"/>
    <mergeCell ref="H6:H7"/>
    <mergeCell ref="I6:I7"/>
    <mergeCell ref="J6:J7"/>
    <mergeCell ref="K6:AB6"/>
    <mergeCell ref="AC6:AC7"/>
    <mergeCell ref="A8:AC8"/>
    <mergeCell ref="A9:A25"/>
    <mergeCell ref="B9:B25"/>
    <mergeCell ref="C9:C25"/>
    <mergeCell ref="D9:D25"/>
    <mergeCell ref="A26:AC26"/>
    <mergeCell ref="A32:A33"/>
    <mergeCell ref="B32:B33"/>
    <mergeCell ref="C32:C33"/>
    <mergeCell ref="D32:D33"/>
    <mergeCell ref="E32:E33"/>
    <mergeCell ref="F32:F33"/>
    <mergeCell ref="T28:Z28"/>
    <mergeCell ref="I32:I33"/>
    <mergeCell ref="J32:J33"/>
    <mergeCell ref="K32:AB32"/>
    <mergeCell ref="P27:AC27"/>
    <mergeCell ref="S30:AB30"/>
    <mergeCell ref="A59:AC59"/>
    <mergeCell ref="Q60:AC60"/>
    <mergeCell ref="T61:Z61"/>
    <mergeCell ref="AC32:AC33"/>
    <mergeCell ref="A34:AC34"/>
    <mergeCell ref="A35:A58"/>
    <mergeCell ref="B35:B58"/>
    <mergeCell ref="C35:C58"/>
    <mergeCell ref="D35:D58"/>
    <mergeCell ref="H32:H33"/>
    <mergeCell ref="G32:G33"/>
  </mergeCells>
  <phoneticPr fontId="38" type="noConversion"/>
  <pageMargins left="0.19685039370078741" right="0.19685039370078741" top="0.78740157480314965" bottom="0.39370078740157483" header="0.31496062992125984" footer="0.31496062992125984"/>
  <pageSetup paperSize="9" scale="78" orientation="landscape" r:id="rId1"/>
  <headerFooter alignWithMargins="0"/>
  <rowBreaks count="1" manualBreakCount="1">
    <brk id="3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J61"/>
  <sheetViews>
    <sheetView view="pageBreakPreview" topLeftCell="A32" zoomScale="110" zoomScaleNormal="100" zoomScaleSheetLayoutView="110" workbookViewId="0">
      <selection activeCell="E48" sqref="E48"/>
    </sheetView>
  </sheetViews>
  <sheetFormatPr defaultColWidth="9.1328125" defaultRowHeight="12.75" x14ac:dyDescent="0.35"/>
  <cols>
    <col min="1" max="1" width="4.1328125" style="1" customWidth="1"/>
    <col min="2" max="2" width="15.86328125" style="1" customWidth="1"/>
    <col min="3" max="3" width="11.86328125" style="1" customWidth="1"/>
    <col min="4" max="4" width="4.86328125" style="1" customWidth="1"/>
    <col min="5" max="5" width="29.5976562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4.73046875" style="1" customWidth="1"/>
    <col min="14" max="14" width="4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186" t="s">
        <v>79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  <c r="M3" s="1186"/>
      <c r="N3" s="1186"/>
      <c r="O3" s="1186"/>
      <c r="P3" s="1186"/>
      <c r="Q3" s="1186"/>
      <c r="R3" s="1186"/>
      <c r="S3" s="1186"/>
      <c r="T3" s="1186"/>
      <c r="U3" s="1186"/>
      <c r="V3" s="1186"/>
      <c r="W3" s="1186"/>
      <c r="X3" s="1186"/>
      <c r="Y3" s="1186"/>
      <c r="Z3" s="1186"/>
      <c r="AA3" s="1186"/>
      <c r="AB3" s="1186"/>
      <c r="AC3" s="1186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186" t="s">
        <v>296</v>
      </c>
      <c r="H4" s="1186"/>
      <c r="I4" s="1186"/>
      <c r="J4" s="1186"/>
      <c r="K4" s="1186"/>
      <c r="L4" s="1186"/>
      <c r="M4" s="1186"/>
      <c r="N4" s="1186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45">
      <c r="A6" s="1188" t="s">
        <v>9</v>
      </c>
      <c r="B6" s="1190" t="s">
        <v>10</v>
      </c>
      <c r="C6" s="1190" t="s">
        <v>11</v>
      </c>
      <c r="D6" s="1192" t="s">
        <v>12</v>
      </c>
      <c r="E6" s="1194" t="s">
        <v>8</v>
      </c>
      <c r="F6" s="1196" t="s">
        <v>0</v>
      </c>
      <c r="G6" s="1198" t="s">
        <v>3</v>
      </c>
      <c r="H6" s="1200" t="s">
        <v>13</v>
      </c>
      <c r="I6" s="1196" t="s">
        <v>1</v>
      </c>
      <c r="J6" s="1202" t="s">
        <v>14</v>
      </c>
      <c r="K6" s="1204" t="s">
        <v>15</v>
      </c>
      <c r="L6" s="1205"/>
      <c r="M6" s="1205"/>
      <c r="N6" s="1205"/>
      <c r="O6" s="1205"/>
      <c r="P6" s="1205"/>
      <c r="Q6" s="1205"/>
      <c r="R6" s="1205"/>
      <c r="S6" s="1205"/>
      <c r="T6" s="1205"/>
      <c r="U6" s="1205"/>
      <c r="V6" s="1205"/>
      <c r="W6" s="1205"/>
      <c r="X6" s="1205"/>
      <c r="Y6" s="1205"/>
      <c r="Z6" s="1205"/>
      <c r="AA6" s="1205"/>
      <c r="AB6" s="1205"/>
      <c r="AC6" s="1218" t="s">
        <v>16</v>
      </c>
      <c r="AD6" s="9"/>
      <c r="AE6" s="9"/>
      <c r="AF6" s="9"/>
    </row>
    <row r="7" spans="1:32" s="12" customFormat="1" ht="116.25" customHeight="1" thickBot="1" x14ac:dyDescent="0.35">
      <c r="A7" s="1189"/>
      <c r="B7" s="1191"/>
      <c r="C7" s="1191"/>
      <c r="D7" s="1193"/>
      <c r="E7" s="1195"/>
      <c r="F7" s="1197"/>
      <c r="G7" s="1199"/>
      <c r="H7" s="1201"/>
      <c r="I7" s="1197"/>
      <c r="J7" s="1203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110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19"/>
    </row>
    <row r="8" spans="1:32" s="14" customFormat="1" ht="13.5" customHeight="1" x14ac:dyDescent="0.35">
      <c r="A8" s="1222" t="s">
        <v>33</v>
      </c>
      <c r="B8" s="1223"/>
      <c r="C8" s="1223"/>
      <c r="D8" s="1223"/>
      <c r="E8" s="1223"/>
      <c r="F8" s="1223"/>
      <c r="G8" s="1223"/>
      <c r="H8" s="1223"/>
      <c r="I8" s="1223"/>
      <c r="J8" s="1223"/>
      <c r="K8" s="1223"/>
      <c r="L8" s="1223"/>
      <c r="M8" s="1223"/>
      <c r="N8" s="1223"/>
      <c r="O8" s="1223"/>
      <c r="P8" s="1223"/>
      <c r="Q8" s="1223"/>
      <c r="R8" s="1223"/>
      <c r="S8" s="1223"/>
      <c r="T8" s="1223"/>
      <c r="U8" s="1223"/>
      <c r="V8" s="1223"/>
      <c r="W8" s="1223"/>
      <c r="X8" s="1223"/>
      <c r="Y8" s="1223"/>
      <c r="Z8" s="1223"/>
      <c r="AA8" s="1223"/>
      <c r="AB8" s="1223"/>
      <c r="AC8" s="1224"/>
    </row>
    <row r="9" spans="1:32" s="14" customFormat="1" ht="17.25" customHeight="1" x14ac:dyDescent="0.4">
      <c r="A9" s="1228">
        <v>27</v>
      </c>
      <c r="B9" s="1226" t="s">
        <v>332</v>
      </c>
      <c r="C9" s="1231" t="s">
        <v>333</v>
      </c>
      <c r="D9" s="1236">
        <v>0.5</v>
      </c>
      <c r="E9" s="533"/>
      <c r="F9" s="74"/>
      <c r="G9" s="74"/>
      <c r="H9" s="96"/>
      <c r="I9" s="74"/>
      <c r="J9" s="259"/>
      <c r="K9" s="157"/>
      <c r="L9" s="157"/>
      <c r="M9" s="157"/>
      <c r="N9" s="157"/>
      <c r="O9" s="157"/>
      <c r="P9" s="74"/>
      <c r="Q9" s="74"/>
      <c r="R9" s="157"/>
      <c r="S9" s="157"/>
      <c r="T9" s="157"/>
      <c r="U9" s="157"/>
      <c r="V9" s="157"/>
      <c r="W9" s="157"/>
      <c r="X9" s="157"/>
      <c r="Y9" s="75"/>
      <c r="Z9" s="75"/>
      <c r="AA9" s="75"/>
      <c r="AB9" s="262"/>
      <c r="AC9" s="335">
        <f>SUM(K9:AB9)</f>
        <v>0</v>
      </c>
      <c r="AD9" s="529"/>
      <c r="AE9" s="529"/>
    </row>
    <row r="10" spans="1:32" s="14" customFormat="1" ht="17.25" customHeight="1" x14ac:dyDescent="0.4">
      <c r="A10" s="1229"/>
      <c r="B10" s="1213"/>
      <c r="C10" s="1232"/>
      <c r="D10" s="1237"/>
      <c r="E10" s="533"/>
      <c r="F10" s="299"/>
      <c r="G10" s="299"/>
      <c r="H10" s="96"/>
      <c r="I10" s="299"/>
      <c r="J10" s="43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75"/>
      <c r="X10" s="75"/>
      <c r="Y10" s="343"/>
      <c r="Z10" s="343"/>
      <c r="AA10" s="343"/>
      <c r="AB10" s="686"/>
      <c r="AC10" s="335">
        <f>SUM(K10:AB10)</f>
        <v>0</v>
      </c>
      <c r="AD10" s="529"/>
      <c r="AE10" s="529"/>
    </row>
    <row r="11" spans="1:32" s="14" customFormat="1" ht="13.5" customHeight="1" x14ac:dyDescent="0.35">
      <c r="A11" s="1229"/>
      <c r="B11" s="1213"/>
      <c r="C11" s="1232"/>
      <c r="D11" s="1237"/>
      <c r="E11" s="731" t="s">
        <v>41</v>
      </c>
      <c r="F11" s="732"/>
      <c r="G11" s="733"/>
      <c r="H11" s="732"/>
      <c r="I11" s="732"/>
      <c r="J11" s="734"/>
      <c r="K11" s="735">
        <f t="shared" ref="K11:AC11" si="0">SUM(K9:K10)</f>
        <v>0</v>
      </c>
      <c r="L11" s="735">
        <f t="shared" si="0"/>
        <v>0</v>
      </c>
      <c r="M11" s="735">
        <f t="shared" si="0"/>
        <v>0</v>
      </c>
      <c r="N11" s="735">
        <f t="shared" si="0"/>
        <v>0</v>
      </c>
      <c r="O11" s="735">
        <f t="shared" si="0"/>
        <v>0</v>
      </c>
      <c r="P11" s="735">
        <f t="shared" si="0"/>
        <v>0</v>
      </c>
      <c r="Q11" s="735">
        <f t="shared" si="0"/>
        <v>0</v>
      </c>
      <c r="R11" s="735">
        <f t="shared" si="0"/>
        <v>0</v>
      </c>
      <c r="S11" s="735">
        <f t="shared" si="0"/>
        <v>0</v>
      </c>
      <c r="T11" s="735">
        <f t="shared" si="0"/>
        <v>0</v>
      </c>
      <c r="U11" s="735">
        <f t="shared" si="0"/>
        <v>0</v>
      </c>
      <c r="V11" s="735">
        <f t="shared" si="0"/>
        <v>0</v>
      </c>
      <c r="W11" s="735">
        <f t="shared" si="0"/>
        <v>0</v>
      </c>
      <c r="X11" s="735">
        <f t="shared" si="0"/>
        <v>0</v>
      </c>
      <c r="Y11" s="735">
        <f t="shared" si="0"/>
        <v>0</v>
      </c>
      <c r="Z11" s="735">
        <f t="shared" si="0"/>
        <v>0</v>
      </c>
      <c r="AA11" s="735">
        <f t="shared" si="0"/>
        <v>0</v>
      </c>
      <c r="AB11" s="735">
        <f t="shared" si="0"/>
        <v>0</v>
      </c>
      <c r="AC11" s="735">
        <f t="shared" si="0"/>
        <v>0</v>
      </c>
    </row>
    <row r="12" spans="1:32" s="14" customFormat="1" ht="15.75" customHeight="1" x14ac:dyDescent="0.35">
      <c r="A12" s="1210"/>
      <c r="B12" s="1213"/>
      <c r="C12" s="1233"/>
      <c r="D12" s="1237"/>
      <c r="E12" s="854"/>
      <c r="F12" s="272"/>
      <c r="G12" s="494"/>
      <c r="H12" s="272"/>
      <c r="I12" s="272"/>
      <c r="J12" s="493"/>
      <c r="K12" s="199"/>
      <c r="L12" s="199"/>
      <c r="M12" s="199"/>
      <c r="N12" s="199"/>
      <c r="O12" s="833"/>
      <c r="P12" s="199"/>
      <c r="Q12" s="199"/>
      <c r="R12" s="199"/>
      <c r="S12" s="199"/>
      <c r="T12" s="199"/>
      <c r="U12" s="199"/>
      <c r="V12" s="426"/>
      <c r="W12" s="426"/>
      <c r="X12" s="426"/>
      <c r="Y12" s="426"/>
      <c r="Z12" s="426"/>
      <c r="AA12" s="426"/>
      <c r="AB12" s="427"/>
      <c r="AC12" s="530">
        <f>SUM(K12:AB12)</f>
        <v>0</v>
      </c>
    </row>
    <row r="13" spans="1:32" s="14" customFormat="1" ht="13.5" customHeight="1" x14ac:dyDescent="0.35">
      <c r="A13" s="1210"/>
      <c r="B13" s="1213"/>
      <c r="C13" s="1233"/>
      <c r="D13" s="1237"/>
      <c r="E13" s="855"/>
      <c r="F13" s="272"/>
      <c r="G13" s="494"/>
      <c r="H13" s="272"/>
      <c r="I13" s="272"/>
      <c r="J13" s="493"/>
      <c r="K13" s="199"/>
      <c r="L13" s="199"/>
      <c r="M13" s="199"/>
      <c r="N13" s="199"/>
      <c r="O13" s="833"/>
      <c r="P13" s="199"/>
      <c r="Q13" s="199"/>
      <c r="R13" s="199"/>
      <c r="S13" s="199"/>
      <c r="T13" s="199"/>
      <c r="U13" s="199"/>
      <c r="V13" s="426"/>
      <c r="W13" s="426"/>
      <c r="X13" s="426"/>
      <c r="Y13" s="426"/>
      <c r="Z13" s="426"/>
      <c r="AA13" s="426"/>
      <c r="AB13" s="427"/>
      <c r="AC13" s="530">
        <f>SUM(K13:AB13)</f>
        <v>0</v>
      </c>
    </row>
    <row r="14" spans="1:32" s="14" customFormat="1" ht="18.75" customHeight="1" thickBot="1" x14ac:dyDescent="0.4">
      <c r="A14" s="1225"/>
      <c r="B14" s="1213"/>
      <c r="C14" s="1234"/>
      <c r="D14" s="1236"/>
      <c r="E14" s="736" t="s">
        <v>35</v>
      </c>
      <c r="F14" s="737"/>
      <c r="G14" s="737"/>
      <c r="H14" s="737"/>
      <c r="I14" s="737"/>
      <c r="J14" s="738"/>
      <c r="K14" s="739">
        <f t="shared" ref="K14:AC14" si="1">SUM(K12:K13)</f>
        <v>0</v>
      </c>
      <c r="L14" s="739">
        <f t="shared" si="1"/>
        <v>0</v>
      </c>
      <c r="M14" s="739">
        <f t="shared" si="1"/>
        <v>0</v>
      </c>
      <c r="N14" s="739">
        <f t="shared" si="1"/>
        <v>0</v>
      </c>
      <c r="O14" s="739">
        <f t="shared" si="1"/>
        <v>0</v>
      </c>
      <c r="P14" s="739">
        <f t="shared" si="1"/>
        <v>0</v>
      </c>
      <c r="Q14" s="739">
        <f t="shared" si="1"/>
        <v>0</v>
      </c>
      <c r="R14" s="739">
        <f t="shared" si="1"/>
        <v>0</v>
      </c>
      <c r="S14" s="739">
        <f t="shared" si="1"/>
        <v>0</v>
      </c>
      <c r="T14" s="739">
        <f t="shared" si="1"/>
        <v>0</v>
      </c>
      <c r="U14" s="739">
        <f t="shared" si="1"/>
        <v>0</v>
      </c>
      <c r="V14" s="739">
        <f t="shared" si="1"/>
        <v>0</v>
      </c>
      <c r="W14" s="739">
        <f t="shared" si="1"/>
        <v>0</v>
      </c>
      <c r="X14" s="739">
        <f t="shared" si="1"/>
        <v>0</v>
      </c>
      <c r="Y14" s="739">
        <f t="shared" si="1"/>
        <v>0</v>
      </c>
      <c r="Z14" s="739">
        <f t="shared" si="1"/>
        <v>0</v>
      </c>
      <c r="AA14" s="739">
        <f t="shared" si="1"/>
        <v>0</v>
      </c>
      <c r="AB14" s="739">
        <f t="shared" si="1"/>
        <v>0</v>
      </c>
      <c r="AC14" s="877">
        <f t="shared" si="1"/>
        <v>0</v>
      </c>
    </row>
    <row r="15" spans="1:32" s="14" customFormat="1" ht="13.5" customHeight="1" x14ac:dyDescent="0.35">
      <c r="A15" s="1225"/>
      <c r="B15" s="1213"/>
      <c r="C15" s="1234"/>
      <c r="D15" s="1236"/>
      <c r="E15" s="216"/>
      <c r="F15" s="45" t="s">
        <v>7</v>
      </c>
      <c r="G15" s="45"/>
      <c r="H15" s="45"/>
      <c r="I15" s="45"/>
      <c r="J15" s="217"/>
      <c r="K15" s="218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20"/>
      <c r="AC15" s="336"/>
    </row>
    <row r="16" spans="1:32" s="14" customFormat="1" ht="13.5" customHeight="1" thickBot="1" x14ac:dyDescent="0.4">
      <c r="A16" s="1225"/>
      <c r="B16" s="1213"/>
      <c r="C16" s="1234"/>
      <c r="D16" s="1236"/>
      <c r="E16" s="166" t="s">
        <v>36</v>
      </c>
      <c r="F16" s="146"/>
      <c r="G16" s="146"/>
      <c r="H16" s="146"/>
      <c r="I16" s="146"/>
      <c r="J16" s="221"/>
      <c r="K16" s="168">
        <v>0</v>
      </c>
      <c r="L16" s="162">
        <v>0</v>
      </c>
      <c r="M16" s="162">
        <v>0</v>
      </c>
      <c r="N16" s="162">
        <v>0</v>
      </c>
      <c r="O16" s="162">
        <v>0</v>
      </c>
      <c r="P16" s="162">
        <v>0</v>
      </c>
      <c r="Q16" s="162">
        <v>0</v>
      </c>
      <c r="R16" s="162">
        <v>0</v>
      </c>
      <c r="S16" s="162">
        <v>0</v>
      </c>
      <c r="T16" s="162">
        <v>0</v>
      </c>
      <c r="U16" s="162">
        <v>0</v>
      </c>
      <c r="V16" s="162">
        <v>0</v>
      </c>
      <c r="W16" s="162">
        <v>0</v>
      </c>
      <c r="X16" s="162">
        <v>0</v>
      </c>
      <c r="Y16" s="162">
        <v>0</v>
      </c>
      <c r="Z16" s="162">
        <v>0</v>
      </c>
      <c r="AA16" s="162">
        <v>0</v>
      </c>
      <c r="AB16" s="169">
        <v>0</v>
      </c>
      <c r="AC16" s="168">
        <v>0</v>
      </c>
    </row>
    <row r="17" spans="1:32" s="14" customFormat="1" ht="13.5" customHeight="1" x14ac:dyDescent="0.35">
      <c r="A17" s="1225"/>
      <c r="B17" s="1213"/>
      <c r="C17" s="1234"/>
      <c r="D17" s="1236"/>
      <c r="E17" s="222" t="s">
        <v>34</v>
      </c>
      <c r="F17" s="45"/>
      <c r="G17" s="45" t="s">
        <v>37</v>
      </c>
      <c r="H17" s="45"/>
      <c r="I17" s="45"/>
      <c r="J17" s="223"/>
      <c r="K17" s="224">
        <v>0</v>
      </c>
      <c r="L17" s="224">
        <v>0</v>
      </c>
      <c r="M17" s="224">
        <v>0</v>
      </c>
      <c r="N17" s="224">
        <v>0</v>
      </c>
      <c r="O17" s="224">
        <v>0</v>
      </c>
      <c r="P17" s="224">
        <v>0</v>
      </c>
      <c r="Q17" s="224">
        <v>0</v>
      </c>
      <c r="R17" s="224">
        <v>0</v>
      </c>
      <c r="S17" s="224">
        <v>0</v>
      </c>
      <c r="T17" s="224">
        <v>0</v>
      </c>
      <c r="U17" s="224">
        <v>0</v>
      </c>
      <c r="V17" s="224">
        <v>0</v>
      </c>
      <c r="W17" s="224">
        <v>0</v>
      </c>
      <c r="X17" s="224">
        <v>0</v>
      </c>
      <c r="Y17" s="224">
        <v>0</v>
      </c>
      <c r="Z17" s="224">
        <v>0</v>
      </c>
      <c r="AA17" s="224">
        <v>0</v>
      </c>
      <c r="AB17" s="220">
        <v>0</v>
      </c>
      <c r="AC17" s="218">
        <v>0</v>
      </c>
    </row>
    <row r="18" spans="1:32" s="14" customFormat="1" ht="13.5" customHeight="1" x14ac:dyDescent="0.35">
      <c r="A18" s="1225"/>
      <c r="B18" s="1213"/>
      <c r="C18" s="1234"/>
      <c r="D18" s="1236"/>
      <c r="E18" s="226" t="s">
        <v>38</v>
      </c>
      <c r="F18" s="144"/>
      <c r="G18" s="144"/>
      <c r="H18" s="144"/>
      <c r="I18" s="144"/>
      <c r="J18" s="227"/>
      <c r="K18" s="150">
        <v>0</v>
      </c>
      <c r="L18" s="150">
        <v>0</v>
      </c>
      <c r="M18" s="150">
        <v>0</v>
      </c>
      <c r="N18" s="150">
        <v>0</v>
      </c>
      <c r="O18" s="150">
        <v>0</v>
      </c>
      <c r="P18" s="150">
        <v>0</v>
      </c>
      <c r="Q18" s="150">
        <v>0</v>
      </c>
      <c r="R18" s="150">
        <v>0</v>
      </c>
      <c r="S18" s="150">
        <v>0</v>
      </c>
      <c r="T18" s="150">
        <v>0</v>
      </c>
      <c r="U18" s="150">
        <v>0</v>
      </c>
      <c r="V18" s="150">
        <v>0</v>
      </c>
      <c r="W18" s="150">
        <v>0</v>
      </c>
      <c r="X18" s="150">
        <v>0</v>
      </c>
      <c r="Y18" s="150">
        <v>0</v>
      </c>
      <c r="Z18" s="150">
        <v>0</v>
      </c>
      <c r="AA18" s="150">
        <v>0</v>
      </c>
      <c r="AB18" s="687">
        <v>0</v>
      </c>
      <c r="AC18" s="337">
        <v>0</v>
      </c>
    </row>
    <row r="19" spans="1:32" s="14" customFormat="1" ht="13.5" customHeight="1" thickBot="1" x14ac:dyDescent="0.4">
      <c r="A19" s="1225"/>
      <c r="B19" s="1213"/>
      <c r="C19" s="1234"/>
      <c r="D19" s="1236"/>
      <c r="E19" s="97" t="s">
        <v>39</v>
      </c>
      <c r="F19" s="98"/>
      <c r="G19" s="98"/>
      <c r="H19" s="98"/>
      <c r="I19" s="98"/>
      <c r="J19" s="228"/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69">
        <v>0</v>
      </c>
      <c r="AC19" s="168">
        <v>0</v>
      </c>
    </row>
    <row r="20" spans="1:32" s="14" customFormat="1" ht="19.5" customHeight="1" thickBot="1" x14ac:dyDescent="0.4">
      <c r="A20" s="1230"/>
      <c r="B20" s="1214"/>
      <c r="C20" s="1235"/>
      <c r="D20" s="1238"/>
      <c r="E20" s="740" t="s">
        <v>40</v>
      </c>
      <c r="F20" s="741"/>
      <c r="G20" s="741"/>
      <c r="H20" s="741"/>
      <c r="I20" s="741"/>
      <c r="J20" s="742"/>
      <c r="K20" s="743">
        <f t="shared" ref="K20:AC20" si="2">K11+K14</f>
        <v>0</v>
      </c>
      <c r="L20" s="743">
        <f t="shared" si="2"/>
        <v>0</v>
      </c>
      <c r="M20" s="743">
        <f t="shared" si="2"/>
        <v>0</v>
      </c>
      <c r="N20" s="743">
        <f t="shared" si="2"/>
        <v>0</v>
      </c>
      <c r="O20" s="743">
        <f t="shared" si="2"/>
        <v>0</v>
      </c>
      <c r="P20" s="743">
        <f t="shared" si="2"/>
        <v>0</v>
      </c>
      <c r="Q20" s="743">
        <f t="shared" si="2"/>
        <v>0</v>
      </c>
      <c r="R20" s="743">
        <f t="shared" si="2"/>
        <v>0</v>
      </c>
      <c r="S20" s="743">
        <f t="shared" si="2"/>
        <v>0</v>
      </c>
      <c r="T20" s="743">
        <f t="shared" si="2"/>
        <v>0</v>
      </c>
      <c r="U20" s="743">
        <f t="shared" si="2"/>
        <v>0</v>
      </c>
      <c r="V20" s="743">
        <f t="shared" si="2"/>
        <v>0</v>
      </c>
      <c r="W20" s="743">
        <f t="shared" si="2"/>
        <v>0</v>
      </c>
      <c r="X20" s="743">
        <f t="shared" si="2"/>
        <v>0</v>
      </c>
      <c r="Y20" s="743">
        <f t="shared" si="2"/>
        <v>0</v>
      </c>
      <c r="Z20" s="743">
        <f t="shared" si="2"/>
        <v>0</v>
      </c>
      <c r="AA20" s="743">
        <f t="shared" si="2"/>
        <v>0</v>
      </c>
      <c r="AB20" s="744">
        <f t="shared" si="2"/>
        <v>0</v>
      </c>
      <c r="AC20" s="876">
        <f t="shared" si="2"/>
        <v>0</v>
      </c>
    </row>
    <row r="21" spans="1:32" s="14" customFormat="1" ht="13.5" customHeight="1" x14ac:dyDescent="0.35">
      <c r="A21" s="1239"/>
      <c r="B21" s="1239"/>
      <c r="C21" s="1239"/>
      <c r="D21" s="1239"/>
      <c r="E21" s="1239"/>
      <c r="F21" s="1239"/>
      <c r="G21" s="1239"/>
      <c r="H21" s="1239"/>
      <c r="I21" s="1239"/>
      <c r="J21" s="1239"/>
      <c r="K21" s="1239"/>
      <c r="L21" s="1239"/>
      <c r="M21" s="1239"/>
      <c r="N21" s="1239"/>
      <c r="O21" s="1239"/>
      <c r="P21" s="1239"/>
      <c r="Q21" s="1239"/>
      <c r="R21" s="1239"/>
      <c r="S21" s="1239"/>
      <c r="T21" s="1239"/>
      <c r="U21" s="1239"/>
      <c r="V21" s="1239"/>
      <c r="W21" s="1239"/>
      <c r="X21" s="1239"/>
      <c r="Y21" s="1239"/>
      <c r="Z21" s="1239"/>
      <c r="AA21" s="1239"/>
      <c r="AB21" s="1239"/>
      <c r="AC21" s="1239"/>
    </row>
    <row r="22" spans="1:32" s="61" customFormat="1" ht="13.9" x14ac:dyDescent="0.4">
      <c r="A22" s="1240" t="s">
        <v>351</v>
      </c>
      <c r="B22" s="1240"/>
      <c r="C22" s="1240"/>
      <c r="D22" s="1240"/>
      <c r="E22" s="1240"/>
      <c r="F22" s="1240"/>
      <c r="G22" s="1240"/>
      <c r="H22" s="1240"/>
      <c r="I22" s="1240"/>
      <c r="J22" s="1240"/>
      <c r="K22" s="1240"/>
      <c r="L22" s="1240"/>
      <c r="M22" s="1240"/>
      <c r="N22" s="1240"/>
      <c r="O22" s="1240"/>
      <c r="P22" s="1240"/>
      <c r="Q22" s="1240"/>
      <c r="R22" s="1240"/>
      <c r="S22" s="1240"/>
      <c r="T22" s="1240"/>
      <c r="U22" s="1240"/>
      <c r="V22" s="1240"/>
      <c r="W22" s="1240"/>
      <c r="X22" s="1240"/>
      <c r="Y22" s="1240"/>
      <c r="Z22" s="1240"/>
      <c r="AA22" s="1240"/>
      <c r="AB22" s="1240"/>
      <c r="AC22" s="1240"/>
    </row>
    <row r="23" spans="1:32" s="61" customFormat="1" ht="13.9" x14ac:dyDescent="0.4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184" t="s">
        <v>353</v>
      </c>
      <c r="P23" s="1184"/>
      <c r="Q23" s="1184"/>
      <c r="R23" s="1184"/>
      <c r="S23" s="1184"/>
      <c r="T23" s="1184"/>
      <c r="U23" s="1184"/>
      <c r="V23" s="1184"/>
      <c r="W23" s="1184"/>
      <c r="X23" s="1184"/>
      <c r="Y23" s="1184"/>
      <c r="Z23" s="1184"/>
      <c r="AA23" s="1184"/>
      <c r="AB23" s="1184"/>
      <c r="AC23" s="1184"/>
    </row>
    <row r="24" spans="1:32" s="61" customFormat="1" ht="13.9" x14ac:dyDescent="0.4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230"/>
      <c r="S24" s="230"/>
      <c r="T24" s="230"/>
      <c r="U24" s="230"/>
      <c r="V24" s="230"/>
      <c r="W24" s="3" t="s">
        <v>2</v>
      </c>
      <c r="X24" s="3"/>
      <c r="Y24" s="3"/>
      <c r="Z24" s="230"/>
      <c r="AA24" s="230"/>
      <c r="AB24" s="230"/>
      <c r="AC24" s="101"/>
    </row>
    <row r="25" spans="1:32" s="61" customFormat="1" ht="13.9" x14ac:dyDescent="0.4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2"/>
      <c r="S25" s="2"/>
      <c r="T25" s="1220" t="s">
        <v>5</v>
      </c>
      <c r="U25" s="1220"/>
      <c r="V25" s="1220"/>
      <c r="W25" s="1220"/>
      <c r="X25" s="1220"/>
      <c r="Y25" s="1220"/>
      <c r="Z25" s="1220"/>
      <c r="AA25" s="2"/>
      <c r="AB25" s="2"/>
      <c r="AC25" s="101"/>
    </row>
    <row r="26" spans="1:32" s="61" customFormat="1" ht="13.9" x14ac:dyDescent="0.4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95" t="s">
        <v>56</v>
      </c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101"/>
    </row>
    <row r="27" spans="1:32" s="61" customFormat="1" ht="13.9" x14ac:dyDescent="0.4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65"/>
      <c r="S27" s="65"/>
      <c r="T27" s="65"/>
      <c r="U27" s="65"/>
      <c r="V27" s="1241" t="s">
        <v>2</v>
      </c>
      <c r="W27" s="1241"/>
      <c r="X27" s="1241"/>
      <c r="Y27" s="1241"/>
      <c r="Z27" s="65"/>
      <c r="AA27" s="65"/>
      <c r="AB27" s="65"/>
      <c r="AC27" s="101"/>
    </row>
    <row r="28" spans="1:32" s="61" customFormat="1" ht="14.25" thickBot="1" x14ac:dyDescent="0.45">
      <c r="R28" s="208"/>
      <c r="S28" s="211"/>
      <c r="T28" s="400"/>
      <c r="U28" s="101" t="s">
        <v>5</v>
      </c>
      <c r="V28" s="101"/>
      <c r="W28" s="101"/>
      <c r="X28" s="101"/>
      <c r="Y28" s="101"/>
      <c r="Z28" s="101"/>
      <c r="AA28" s="102"/>
      <c r="AB28" s="208"/>
    </row>
    <row r="29" spans="1:32" ht="14.25" customHeight="1" x14ac:dyDescent="0.45">
      <c r="A29" s="1188" t="s">
        <v>9</v>
      </c>
      <c r="B29" s="1190" t="s">
        <v>10</v>
      </c>
      <c r="C29" s="1190" t="s">
        <v>11</v>
      </c>
      <c r="D29" s="1192" t="s">
        <v>12</v>
      </c>
      <c r="E29" s="1194" t="s">
        <v>8</v>
      </c>
      <c r="F29" s="1196" t="s">
        <v>0</v>
      </c>
      <c r="G29" s="1198" t="s">
        <v>3</v>
      </c>
      <c r="H29" s="1200" t="s">
        <v>13</v>
      </c>
      <c r="I29" s="1196" t="s">
        <v>1</v>
      </c>
      <c r="J29" s="1202" t="s">
        <v>14</v>
      </c>
      <c r="K29" s="1204" t="s">
        <v>15</v>
      </c>
      <c r="L29" s="1205"/>
      <c r="M29" s="1205"/>
      <c r="N29" s="1205"/>
      <c r="O29" s="1205"/>
      <c r="P29" s="1205"/>
      <c r="Q29" s="1205"/>
      <c r="R29" s="1205"/>
      <c r="S29" s="1205"/>
      <c r="T29" s="1205"/>
      <c r="U29" s="1205"/>
      <c r="V29" s="1205"/>
      <c r="W29" s="1205"/>
      <c r="X29" s="1205"/>
      <c r="Y29" s="1205"/>
      <c r="Z29" s="1205"/>
      <c r="AA29" s="1205"/>
      <c r="AB29" s="1205"/>
      <c r="AC29" s="1218" t="s">
        <v>16</v>
      </c>
      <c r="AD29" s="9"/>
      <c r="AE29" s="9"/>
      <c r="AF29" s="9"/>
    </row>
    <row r="30" spans="1:32" s="12" customFormat="1" ht="116.25" customHeight="1" thickBot="1" x14ac:dyDescent="0.35">
      <c r="A30" s="1189"/>
      <c r="B30" s="1191"/>
      <c r="C30" s="1191"/>
      <c r="D30" s="1193"/>
      <c r="E30" s="1195"/>
      <c r="F30" s="1197"/>
      <c r="G30" s="1199"/>
      <c r="H30" s="1201"/>
      <c r="I30" s="1197"/>
      <c r="J30" s="1203"/>
      <c r="K30" s="161" t="s">
        <v>17</v>
      </c>
      <c r="L30" s="160" t="s">
        <v>18</v>
      </c>
      <c r="M30" s="160" t="s">
        <v>19</v>
      </c>
      <c r="N30" s="160" t="s">
        <v>20</v>
      </c>
      <c r="O30" s="160" t="s">
        <v>21</v>
      </c>
      <c r="P30" s="160" t="s">
        <v>22</v>
      </c>
      <c r="Q30" s="160" t="s">
        <v>110</v>
      </c>
      <c r="R30" s="160" t="s">
        <v>63</v>
      </c>
      <c r="S30" s="160" t="s">
        <v>23</v>
      </c>
      <c r="T30" s="160" t="s">
        <v>24</v>
      </c>
      <c r="U30" s="160" t="s">
        <v>25</v>
      </c>
      <c r="V30" s="160" t="s">
        <v>26</v>
      </c>
      <c r="W30" s="160" t="s">
        <v>27</v>
      </c>
      <c r="X30" s="160" t="s">
        <v>28</v>
      </c>
      <c r="Y30" s="160" t="s">
        <v>29</v>
      </c>
      <c r="Z30" s="160" t="s">
        <v>30</v>
      </c>
      <c r="AA30" s="160" t="s">
        <v>31</v>
      </c>
      <c r="AB30" s="160" t="s">
        <v>32</v>
      </c>
      <c r="AC30" s="1219"/>
    </row>
    <row r="31" spans="1:32" s="14" customFormat="1" ht="13.5" customHeight="1" thickBot="1" x14ac:dyDescent="0.4">
      <c r="A31" s="1242" t="s">
        <v>4</v>
      </c>
      <c r="B31" s="1239"/>
      <c r="C31" s="1239"/>
      <c r="D31" s="1239"/>
      <c r="E31" s="1239"/>
      <c r="F31" s="1239"/>
      <c r="G31" s="1239"/>
      <c r="H31" s="1239"/>
      <c r="I31" s="1239"/>
      <c r="J31" s="1239"/>
      <c r="K31" s="1239"/>
      <c r="L31" s="1239"/>
      <c r="M31" s="1239"/>
      <c r="N31" s="1239"/>
      <c r="O31" s="1239"/>
      <c r="P31" s="1239"/>
      <c r="Q31" s="1239"/>
      <c r="R31" s="1239"/>
      <c r="S31" s="1239"/>
      <c r="T31" s="1239"/>
      <c r="U31" s="1239"/>
      <c r="V31" s="1239"/>
      <c r="W31" s="1239"/>
      <c r="X31" s="1239"/>
      <c r="Y31" s="1239"/>
      <c r="Z31" s="1239"/>
      <c r="AA31" s="1239"/>
      <c r="AB31" s="1239"/>
      <c r="AC31" s="1243"/>
    </row>
    <row r="32" spans="1:32" s="14" customFormat="1" ht="22.5" customHeight="1" x14ac:dyDescent="0.4">
      <c r="A32" s="1209">
        <v>27</v>
      </c>
      <c r="B32" s="1212" t="s">
        <v>332</v>
      </c>
      <c r="C32" s="1244" t="s">
        <v>334</v>
      </c>
      <c r="D32" s="1248">
        <v>0.5</v>
      </c>
      <c r="E32" s="905" t="s">
        <v>146</v>
      </c>
      <c r="F32" s="237" t="s">
        <v>94</v>
      </c>
      <c r="G32" s="237" t="s">
        <v>108</v>
      </c>
      <c r="H32" s="45" t="s">
        <v>139</v>
      </c>
      <c r="I32" s="237">
        <v>3</v>
      </c>
      <c r="J32" s="46">
        <v>8</v>
      </c>
      <c r="K32" s="793">
        <v>24</v>
      </c>
      <c r="L32" s="793">
        <v>24</v>
      </c>
      <c r="M32" s="793"/>
      <c r="N32" s="793"/>
      <c r="O32" s="793"/>
      <c r="P32" s="793"/>
      <c r="Q32" s="794"/>
      <c r="R32" s="794"/>
      <c r="S32" s="794"/>
      <c r="T32" s="794"/>
      <c r="U32" s="795">
        <v>1</v>
      </c>
      <c r="V32" s="342"/>
      <c r="W32" s="342"/>
      <c r="X32" s="342"/>
      <c r="Y32" s="342"/>
      <c r="Z32" s="342"/>
      <c r="AA32" s="342"/>
      <c r="AB32" s="538"/>
      <c r="AC32" s="972">
        <f>SUM(K32:AB32)</f>
        <v>49</v>
      </c>
      <c r="AD32" s="529"/>
      <c r="AE32" s="529"/>
      <c r="AF32" s="529"/>
    </row>
    <row r="33" spans="1:33" s="14" customFormat="1" ht="20.25" customHeight="1" x14ac:dyDescent="0.4">
      <c r="A33" s="1210"/>
      <c r="B33" s="1213"/>
      <c r="C33" s="1245"/>
      <c r="D33" s="1249"/>
      <c r="E33" s="550" t="s">
        <v>170</v>
      </c>
      <c r="F33" s="324" t="s">
        <v>94</v>
      </c>
      <c r="G33" s="324" t="s">
        <v>108</v>
      </c>
      <c r="H33" s="324" t="s">
        <v>223</v>
      </c>
      <c r="I33" s="324">
        <v>1</v>
      </c>
      <c r="J33" s="108">
        <v>15</v>
      </c>
      <c r="K33" s="366">
        <v>8</v>
      </c>
      <c r="L33" s="74">
        <v>8</v>
      </c>
      <c r="M33" s="74"/>
      <c r="N33" s="74"/>
      <c r="O33" s="74"/>
      <c r="P33" s="74"/>
      <c r="Q33" s="75"/>
      <c r="R33" s="75"/>
      <c r="S33" s="345"/>
      <c r="T33" s="75"/>
      <c r="U33" s="684">
        <v>1</v>
      </c>
      <c r="V33" s="74"/>
      <c r="W33" s="75"/>
      <c r="X33" s="75"/>
      <c r="Y33" s="74"/>
      <c r="Z33" s="74"/>
      <c r="AA33" s="74"/>
      <c r="AB33" s="262"/>
      <c r="AC33" s="531">
        <f>SUM(K33:AB33)</f>
        <v>17</v>
      </c>
      <c r="AD33" s="529"/>
      <c r="AE33" s="529"/>
      <c r="AF33" s="529"/>
    </row>
    <row r="34" spans="1:33" s="14" customFormat="1" ht="21" customHeight="1" x14ac:dyDescent="0.4">
      <c r="A34" s="1210"/>
      <c r="B34" s="1213"/>
      <c r="C34" s="1245"/>
      <c r="D34" s="1249"/>
      <c r="E34" s="550" t="s">
        <v>170</v>
      </c>
      <c r="F34" s="831" t="s">
        <v>94</v>
      </c>
      <c r="G34" s="831" t="s">
        <v>96</v>
      </c>
      <c r="H34" s="445" t="s">
        <v>222</v>
      </c>
      <c r="I34" s="831">
        <v>1</v>
      </c>
      <c r="J34" s="479" t="s">
        <v>307</v>
      </c>
      <c r="K34" s="75">
        <v>8</v>
      </c>
      <c r="L34" s="345">
        <v>8</v>
      </c>
      <c r="M34" s="75"/>
      <c r="N34" s="75"/>
      <c r="O34" s="75"/>
      <c r="P34" s="75"/>
      <c r="Q34" s="75"/>
      <c r="R34" s="75"/>
      <c r="S34" s="75"/>
      <c r="T34" s="75"/>
      <c r="U34" s="74">
        <v>1</v>
      </c>
      <c r="V34" s="75"/>
      <c r="W34" s="75"/>
      <c r="X34" s="75"/>
      <c r="Y34" s="74"/>
      <c r="Z34" s="74"/>
      <c r="AA34" s="74"/>
      <c r="AB34" s="262"/>
      <c r="AC34" s="531">
        <f>SUM(K34:AB34)</f>
        <v>17</v>
      </c>
      <c r="AD34" s="529"/>
      <c r="AE34" s="529"/>
      <c r="AF34" s="529"/>
    </row>
    <row r="35" spans="1:33" s="14" customFormat="1" ht="21" customHeight="1" x14ac:dyDescent="0.4">
      <c r="A35" s="1210"/>
      <c r="B35" s="1213"/>
      <c r="C35" s="1245"/>
      <c r="D35" s="1249"/>
      <c r="E35" s="550" t="s">
        <v>266</v>
      </c>
      <c r="F35" s="982"/>
      <c r="G35" s="831"/>
      <c r="H35" s="445"/>
      <c r="I35" s="982"/>
      <c r="J35" s="588" t="s">
        <v>267</v>
      </c>
      <c r="K35" s="157">
        <v>28</v>
      </c>
      <c r="L35" s="364">
        <v>28</v>
      </c>
      <c r="M35" s="157"/>
      <c r="N35" s="157"/>
      <c r="O35" s="157"/>
      <c r="P35" s="157"/>
      <c r="Q35" s="157"/>
      <c r="R35" s="157"/>
      <c r="S35" s="157"/>
      <c r="T35" s="157"/>
      <c r="U35" s="157">
        <v>2</v>
      </c>
      <c r="V35" s="157"/>
      <c r="W35" s="157"/>
      <c r="X35" s="157"/>
      <c r="Y35" s="74"/>
      <c r="Z35" s="74"/>
      <c r="AA35" s="74"/>
      <c r="AB35" s="262"/>
      <c r="AC35" s="531">
        <f>SUM(K35:AB35)</f>
        <v>58</v>
      </c>
      <c r="AD35" s="529"/>
      <c r="AE35" s="529"/>
      <c r="AF35" s="529"/>
    </row>
    <row r="36" spans="1:33" s="14" customFormat="1" ht="17.25" customHeight="1" x14ac:dyDescent="0.4">
      <c r="A36" s="1210"/>
      <c r="B36" s="1213"/>
      <c r="C36" s="1245"/>
      <c r="D36" s="1249"/>
      <c r="E36" s="820"/>
      <c r="F36" s="68"/>
      <c r="G36" s="792"/>
      <c r="H36" s="299"/>
      <c r="I36" s="299"/>
      <c r="J36" s="145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407"/>
      <c r="AC36" s="531">
        <f>SUM(K36:AB36)</f>
        <v>0</v>
      </c>
      <c r="AD36" s="529"/>
      <c r="AE36" s="529"/>
      <c r="AF36" s="529"/>
    </row>
    <row r="37" spans="1:33" s="14" customFormat="1" ht="13.5" customHeight="1" thickBot="1" x14ac:dyDescent="0.4">
      <c r="A37" s="1210"/>
      <c r="B37" s="1213"/>
      <c r="C37" s="1246"/>
      <c r="D37" s="1249"/>
      <c r="E37" s="755" t="s">
        <v>41</v>
      </c>
      <c r="F37" s="756"/>
      <c r="G37" s="756"/>
      <c r="H37" s="756"/>
      <c r="I37" s="756"/>
      <c r="J37" s="757"/>
      <c r="K37" s="758">
        <f t="shared" ref="K37:AC37" si="3">SUM(K32:K36)</f>
        <v>68</v>
      </c>
      <c r="L37" s="758">
        <f t="shared" si="3"/>
        <v>68</v>
      </c>
      <c r="M37" s="758">
        <f t="shared" si="3"/>
        <v>0</v>
      </c>
      <c r="N37" s="758">
        <f t="shared" si="3"/>
        <v>0</v>
      </c>
      <c r="O37" s="758">
        <f t="shared" si="3"/>
        <v>0</v>
      </c>
      <c r="P37" s="758">
        <f t="shared" si="3"/>
        <v>0</v>
      </c>
      <c r="Q37" s="758">
        <f t="shared" si="3"/>
        <v>0</v>
      </c>
      <c r="R37" s="758">
        <f t="shared" si="3"/>
        <v>0</v>
      </c>
      <c r="S37" s="758">
        <f t="shared" si="3"/>
        <v>0</v>
      </c>
      <c r="T37" s="758">
        <f t="shared" si="3"/>
        <v>0</v>
      </c>
      <c r="U37" s="758">
        <f t="shared" si="3"/>
        <v>5</v>
      </c>
      <c r="V37" s="758">
        <f t="shared" si="3"/>
        <v>0</v>
      </c>
      <c r="W37" s="758">
        <f t="shared" si="3"/>
        <v>0</v>
      </c>
      <c r="X37" s="758">
        <f t="shared" si="3"/>
        <v>0</v>
      </c>
      <c r="Y37" s="758">
        <f t="shared" si="3"/>
        <v>0</v>
      </c>
      <c r="Z37" s="758">
        <f t="shared" si="3"/>
        <v>0</v>
      </c>
      <c r="AA37" s="758">
        <f t="shared" si="3"/>
        <v>0</v>
      </c>
      <c r="AB37" s="758">
        <f t="shared" si="3"/>
        <v>0</v>
      </c>
      <c r="AC37" s="758">
        <f t="shared" si="3"/>
        <v>141</v>
      </c>
      <c r="AD37" s="156"/>
      <c r="AG37" s="156"/>
    </row>
    <row r="38" spans="1:33" s="14" customFormat="1" ht="16.5" customHeight="1" x14ac:dyDescent="0.4">
      <c r="A38" s="1210"/>
      <c r="B38" s="1213"/>
      <c r="C38" s="1246"/>
      <c r="D38" s="1249"/>
      <c r="E38" s="819"/>
      <c r="F38" s="299"/>
      <c r="G38" s="68"/>
      <c r="H38" s="423"/>
      <c r="I38" s="299"/>
      <c r="J38" s="175"/>
      <c r="K38" s="425"/>
      <c r="L38" s="425"/>
      <c r="M38" s="425"/>
      <c r="N38" s="425"/>
      <c r="O38" s="425"/>
      <c r="P38" s="425"/>
      <c r="Q38" s="425"/>
      <c r="R38" s="512"/>
      <c r="S38" s="385"/>
      <c r="T38" s="385"/>
      <c r="U38" s="385"/>
      <c r="V38" s="385"/>
      <c r="W38" s="385"/>
      <c r="X38" s="385"/>
      <c r="Y38" s="385"/>
      <c r="Z38" s="385"/>
      <c r="AA38" s="385"/>
      <c r="AB38" s="385"/>
      <c r="AC38" s="535">
        <f>SUM(K38:AB38)</f>
        <v>0</v>
      </c>
    </row>
    <row r="39" spans="1:33" s="14" customFormat="1" ht="16.5" customHeight="1" x14ac:dyDescent="0.4">
      <c r="A39" s="1210"/>
      <c r="B39" s="1213"/>
      <c r="C39" s="1246"/>
      <c r="D39" s="1249"/>
      <c r="E39" s="819"/>
      <c r="F39" s="299"/>
      <c r="G39" s="68"/>
      <c r="H39" s="423"/>
      <c r="I39" s="299"/>
      <c r="J39" s="175"/>
      <c r="K39" s="425"/>
      <c r="L39" s="425"/>
      <c r="M39" s="425"/>
      <c r="N39" s="425"/>
      <c r="O39" s="425"/>
      <c r="P39" s="425"/>
      <c r="Q39" s="556"/>
      <c r="R39" s="512"/>
      <c r="S39" s="385"/>
      <c r="T39" s="385"/>
      <c r="U39" s="385"/>
      <c r="V39" s="385"/>
      <c r="W39" s="385"/>
      <c r="X39" s="385"/>
      <c r="Y39" s="385"/>
      <c r="Z39" s="385"/>
      <c r="AA39" s="385"/>
      <c r="AB39" s="385"/>
      <c r="AC39" s="535">
        <f>SUM(K39:AB39)</f>
        <v>0</v>
      </c>
    </row>
    <row r="40" spans="1:33" s="14" customFormat="1" ht="13.5" customHeight="1" thickBot="1" x14ac:dyDescent="0.4">
      <c r="A40" s="1210"/>
      <c r="B40" s="1213"/>
      <c r="C40" s="1246"/>
      <c r="D40" s="1249"/>
      <c r="E40" s="755" t="s">
        <v>35</v>
      </c>
      <c r="F40" s="756"/>
      <c r="G40" s="756"/>
      <c r="H40" s="756"/>
      <c r="I40" s="756"/>
      <c r="J40" s="757"/>
      <c r="K40" s="758">
        <f t="shared" ref="K40:AC40" si="4">SUM(K38:K39)</f>
        <v>0</v>
      </c>
      <c r="L40" s="758">
        <f t="shared" si="4"/>
        <v>0</v>
      </c>
      <c r="M40" s="758">
        <f t="shared" si="4"/>
        <v>0</v>
      </c>
      <c r="N40" s="758">
        <f t="shared" si="4"/>
        <v>0</v>
      </c>
      <c r="O40" s="758">
        <f t="shared" si="4"/>
        <v>0</v>
      </c>
      <c r="P40" s="758">
        <f t="shared" si="4"/>
        <v>0</v>
      </c>
      <c r="Q40" s="758">
        <f t="shared" si="4"/>
        <v>0</v>
      </c>
      <c r="R40" s="758">
        <f t="shared" si="4"/>
        <v>0</v>
      </c>
      <c r="S40" s="758">
        <f t="shared" si="4"/>
        <v>0</v>
      </c>
      <c r="T40" s="758">
        <f t="shared" si="4"/>
        <v>0</v>
      </c>
      <c r="U40" s="758">
        <f t="shared" si="4"/>
        <v>0</v>
      </c>
      <c r="V40" s="758">
        <f t="shared" si="4"/>
        <v>0</v>
      </c>
      <c r="W40" s="758">
        <f t="shared" si="4"/>
        <v>0</v>
      </c>
      <c r="X40" s="758">
        <f t="shared" si="4"/>
        <v>0</v>
      </c>
      <c r="Y40" s="758">
        <f t="shared" si="4"/>
        <v>0</v>
      </c>
      <c r="Z40" s="758">
        <f t="shared" si="4"/>
        <v>0</v>
      </c>
      <c r="AA40" s="758">
        <f t="shared" si="4"/>
        <v>0</v>
      </c>
      <c r="AB40" s="758">
        <f t="shared" si="4"/>
        <v>0</v>
      </c>
      <c r="AC40" s="758">
        <f t="shared" si="4"/>
        <v>0</v>
      </c>
    </row>
    <row r="41" spans="1:33" s="14" customFormat="1" ht="13.5" customHeight="1" x14ac:dyDescent="0.35">
      <c r="A41" s="1210"/>
      <c r="B41" s="1213"/>
      <c r="C41" s="1246"/>
      <c r="D41" s="1249"/>
      <c r="E41" s="17"/>
      <c r="F41" s="47"/>
      <c r="G41" s="47"/>
      <c r="H41" s="47"/>
      <c r="I41" s="47"/>
      <c r="J41" s="164"/>
      <c r="K41" s="165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149"/>
    </row>
    <row r="42" spans="1:33" s="14" customFormat="1" ht="13.5" customHeight="1" thickBot="1" x14ac:dyDescent="0.4">
      <c r="A42" s="1210"/>
      <c r="B42" s="1213"/>
      <c r="C42" s="1246"/>
      <c r="D42" s="1249"/>
      <c r="E42" s="166" t="s">
        <v>36</v>
      </c>
      <c r="F42" s="146"/>
      <c r="G42" s="146"/>
      <c r="H42" s="146"/>
      <c r="I42" s="146"/>
      <c r="J42" s="167"/>
      <c r="K42" s="168">
        <v>0</v>
      </c>
      <c r="L42" s="162">
        <v>0</v>
      </c>
      <c r="M42" s="162">
        <v>0</v>
      </c>
      <c r="N42" s="162">
        <v>0</v>
      </c>
      <c r="O42" s="162">
        <v>0</v>
      </c>
      <c r="P42" s="162">
        <v>0</v>
      </c>
      <c r="Q42" s="162">
        <v>0</v>
      </c>
      <c r="R42" s="162">
        <v>0</v>
      </c>
      <c r="S42" s="162">
        <v>0</v>
      </c>
      <c r="T42" s="162">
        <v>0</v>
      </c>
      <c r="U42" s="162">
        <v>0</v>
      </c>
      <c r="V42" s="162">
        <v>0</v>
      </c>
      <c r="W42" s="162">
        <v>0</v>
      </c>
      <c r="X42" s="162">
        <v>0</v>
      </c>
      <c r="Y42" s="162">
        <v>0</v>
      </c>
      <c r="Z42" s="162">
        <v>0</v>
      </c>
      <c r="AA42" s="162">
        <v>0</v>
      </c>
      <c r="AB42" s="169">
        <v>0</v>
      </c>
      <c r="AC42" s="163">
        <v>0</v>
      </c>
    </row>
    <row r="43" spans="1:33" s="14" customFormat="1" ht="13.5" customHeight="1" x14ac:dyDescent="0.35">
      <c r="A43" s="1210"/>
      <c r="B43" s="1213"/>
      <c r="C43" s="1246"/>
      <c r="D43" s="1249"/>
      <c r="E43" s="170" t="s">
        <v>34</v>
      </c>
      <c r="F43" s="45"/>
      <c r="G43" s="45" t="s">
        <v>37</v>
      </c>
      <c r="H43" s="45"/>
      <c r="I43" s="45"/>
      <c r="J43" s="46"/>
      <c r="K43" s="263">
        <v>0</v>
      </c>
      <c r="L43" s="264">
        <v>0</v>
      </c>
      <c r="M43" s="264">
        <v>0</v>
      </c>
      <c r="N43" s="264">
        <v>0</v>
      </c>
      <c r="O43" s="264">
        <v>0</v>
      </c>
      <c r="P43" s="264">
        <v>0</v>
      </c>
      <c r="Q43" s="264">
        <v>0</v>
      </c>
      <c r="R43" s="264">
        <v>0</v>
      </c>
      <c r="S43" s="264">
        <v>0</v>
      </c>
      <c r="T43" s="264">
        <v>0</v>
      </c>
      <c r="U43" s="264">
        <v>0</v>
      </c>
      <c r="V43" s="264">
        <v>0</v>
      </c>
      <c r="W43" s="264">
        <v>0</v>
      </c>
      <c r="X43" s="264">
        <v>0</v>
      </c>
      <c r="Y43" s="264">
        <v>0</v>
      </c>
      <c r="Z43" s="264">
        <v>0</v>
      </c>
      <c r="AA43" s="264">
        <v>0</v>
      </c>
      <c r="AB43" s="265">
        <v>0</v>
      </c>
      <c r="AC43" s="195">
        <v>0</v>
      </c>
    </row>
    <row r="44" spans="1:33" s="14" customFormat="1" ht="13.5" customHeight="1" x14ac:dyDescent="0.35">
      <c r="A44" s="1210"/>
      <c r="B44" s="1213"/>
      <c r="C44" s="1246"/>
      <c r="D44" s="1249"/>
      <c r="E44" s="174" t="s">
        <v>38</v>
      </c>
      <c r="F44" s="144"/>
      <c r="G44" s="144"/>
      <c r="H44" s="144"/>
      <c r="I44" s="144"/>
      <c r="J44" s="175"/>
      <c r="K44" s="176">
        <v>0</v>
      </c>
      <c r="L44" s="177">
        <v>0</v>
      </c>
      <c r="M44" s="177">
        <v>0</v>
      </c>
      <c r="N44" s="177">
        <v>0</v>
      </c>
      <c r="O44" s="177">
        <v>0</v>
      </c>
      <c r="P44" s="177">
        <v>0</v>
      </c>
      <c r="Q44" s="177">
        <v>0</v>
      </c>
      <c r="R44" s="177">
        <v>0</v>
      </c>
      <c r="S44" s="177">
        <v>0</v>
      </c>
      <c r="T44" s="177">
        <v>0</v>
      </c>
      <c r="U44" s="177">
        <v>0</v>
      </c>
      <c r="V44" s="177">
        <v>0</v>
      </c>
      <c r="W44" s="177">
        <v>0</v>
      </c>
      <c r="X44" s="177">
        <v>0</v>
      </c>
      <c r="Y44" s="177">
        <v>0</v>
      </c>
      <c r="Z44" s="177">
        <v>0</v>
      </c>
      <c r="AA44" s="177">
        <v>0</v>
      </c>
      <c r="AB44" s="178">
        <v>0</v>
      </c>
      <c r="AC44" s="196">
        <v>0</v>
      </c>
    </row>
    <row r="45" spans="1:33" s="14" customFormat="1" ht="13.5" customHeight="1" x14ac:dyDescent="0.35">
      <c r="A45" s="1210"/>
      <c r="B45" s="1213"/>
      <c r="C45" s="1246"/>
      <c r="D45" s="1249"/>
      <c r="E45" s="174" t="s">
        <v>42</v>
      </c>
      <c r="F45" s="144"/>
      <c r="G45" s="144"/>
      <c r="H45" s="144"/>
      <c r="I45" s="144"/>
      <c r="J45" s="175"/>
      <c r="K45" s="176">
        <v>0</v>
      </c>
      <c r="L45" s="177">
        <v>0</v>
      </c>
      <c r="M45" s="177">
        <v>0</v>
      </c>
      <c r="N45" s="177">
        <v>0</v>
      </c>
      <c r="O45" s="177">
        <v>0</v>
      </c>
      <c r="P45" s="177">
        <v>0</v>
      </c>
      <c r="Q45" s="177">
        <v>0</v>
      </c>
      <c r="R45" s="177">
        <v>0</v>
      </c>
      <c r="S45" s="177">
        <v>0</v>
      </c>
      <c r="T45" s="177">
        <v>0</v>
      </c>
      <c r="U45" s="177">
        <v>0</v>
      </c>
      <c r="V45" s="177">
        <v>0</v>
      </c>
      <c r="W45" s="177">
        <v>0</v>
      </c>
      <c r="X45" s="177">
        <v>0</v>
      </c>
      <c r="Y45" s="177">
        <v>0</v>
      </c>
      <c r="Z45" s="177">
        <v>0</v>
      </c>
      <c r="AA45" s="177">
        <v>0</v>
      </c>
      <c r="AB45" s="178">
        <v>0</v>
      </c>
      <c r="AC45" s="196">
        <v>0</v>
      </c>
    </row>
    <row r="46" spans="1:33" s="14" customFormat="1" ht="13.5" customHeight="1" thickBot="1" x14ac:dyDescent="0.4">
      <c r="A46" s="1210"/>
      <c r="B46" s="1213"/>
      <c r="C46" s="1246"/>
      <c r="D46" s="1249"/>
      <c r="E46" s="179" t="s">
        <v>39</v>
      </c>
      <c r="F46" s="98"/>
      <c r="G46" s="98"/>
      <c r="H46" s="98"/>
      <c r="I46" s="98"/>
      <c r="J46" s="99"/>
      <c r="K46" s="176">
        <v>0</v>
      </c>
      <c r="L46" s="177">
        <v>0</v>
      </c>
      <c r="M46" s="177">
        <v>0</v>
      </c>
      <c r="N46" s="177">
        <v>0</v>
      </c>
      <c r="O46" s="177">
        <v>0</v>
      </c>
      <c r="P46" s="177">
        <v>0</v>
      </c>
      <c r="Q46" s="177">
        <v>0</v>
      </c>
      <c r="R46" s="177">
        <v>0</v>
      </c>
      <c r="S46" s="177">
        <v>0</v>
      </c>
      <c r="T46" s="177">
        <v>0</v>
      </c>
      <c r="U46" s="177">
        <v>0</v>
      </c>
      <c r="V46" s="177">
        <v>0</v>
      </c>
      <c r="W46" s="177">
        <v>0</v>
      </c>
      <c r="X46" s="177">
        <v>0</v>
      </c>
      <c r="Y46" s="177">
        <v>0</v>
      </c>
      <c r="Z46" s="177">
        <v>0</v>
      </c>
      <c r="AA46" s="177">
        <v>0</v>
      </c>
      <c r="AB46" s="178">
        <v>0</v>
      </c>
      <c r="AC46" s="196">
        <v>0</v>
      </c>
    </row>
    <row r="47" spans="1:33" s="14" customFormat="1" ht="13.5" customHeight="1" thickBot="1" x14ac:dyDescent="0.4">
      <c r="A47" s="1210"/>
      <c r="B47" s="1213"/>
      <c r="C47" s="1246"/>
      <c r="D47" s="1249"/>
      <c r="E47" s="740" t="s">
        <v>43</v>
      </c>
      <c r="F47" s="741"/>
      <c r="G47" s="741"/>
      <c r="H47" s="741"/>
      <c r="I47" s="741"/>
      <c r="J47" s="750"/>
      <c r="K47" s="751">
        <f t="shared" ref="K47:AC47" si="5">K37+K40</f>
        <v>68</v>
      </c>
      <c r="L47" s="752">
        <f t="shared" si="5"/>
        <v>68</v>
      </c>
      <c r="M47" s="752">
        <f t="shared" si="5"/>
        <v>0</v>
      </c>
      <c r="N47" s="752">
        <f t="shared" si="5"/>
        <v>0</v>
      </c>
      <c r="O47" s="752">
        <f t="shared" si="5"/>
        <v>0</v>
      </c>
      <c r="P47" s="752">
        <f t="shared" si="5"/>
        <v>0</v>
      </c>
      <c r="Q47" s="752">
        <f t="shared" si="5"/>
        <v>0</v>
      </c>
      <c r="R47" s="752">
        <f t="shared" si="5"/>
        <v>0</v>
      </c>
      <c r="S47" s="752">
        <f t="shared" si="5"/>
        <v>0</v>
      </c>
      <c r="T47" s="752">
        <f t="shared" si="5"/>
        <v>0</v>
      </c>
      <c r="U47" s="752">
        <f t="shared" si="5"/>
        <v>5</v>
      </c>
      <c r="V47" s="752">
        <f t="shared" si="5"/>
        <v>0</v>
      </c>
      <c r="W47" s="752">
        <f t="shared" si="5"/>
        <v>0</v>
      </c>
      <c r="X47" s="752">
        <f t="shared" si="5"/>
        <v>0</v>
      </c>
      <c r="Y47" s="752">
        <f t="shared" si="5"/>
        <v>0</v>
      </c>
      <c r="Z47" s="752">
        <f t="shared" si="5"/>
        <v>0</v>
      </c>
      <c r="AA47" s="752">
        <f t="shared" si="5"/>
        <v>0</v>
      </c>
      <c r="AB47" s="753">
        <f t="shared" si="5"/>
        <v>0</v>
      </c>
      <c r="AC47" s="754">
        <f t="shared" si="5"/>
        <v>141</v>
      </c>
    </row>
    <row r="48" spans="1:33" s="14" customFormat="1" ht="13.5" customHeight="1" thickBot="1" x14ac:dyDescent="0.4">
      <c r="A48" s="1210"/>
      <c r="B48" s="1213"/>
      <c r="C48" s="1246"/>
      <c r="D48" s="1249"/>
      <c r="E48" s="184"/>
      <c r="F48" s="185"/>
      <c r="G48" s="185"/>
      <c r="H48" s="185"/>
      <c r="I48" s="185"/>
      <c r="J48" s="186"/>
      <c r="K48" s="187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9"/>
    </row>
    <row r="49" spans="1:36" s="14" customFormat="1" ht="19.5" customHeight="1" thickBot="1" x14ac:dyDescent="0.4">
      <c r="A49" s="1211"/>
      <c r="B49" s="1214"/>
      <c r="C49" s="1247"/>
      <c r="D49" s="1250"/>
      <c r="E49" s="745" t="s">
        <v>44</v>
      </c>
      <c r="F49" s="746"/>
      <c r="G49" s="746"/>
      <c r="H49" s="746"/>
      <c r="I49" s="747"/>
      <c r="J49" s="748"/>
      <c r="K49" s="743">
        <f t="shared" ref="K49:AC49" si="6">K20+K47</f>
        <v>68</v>
      </c>
      <c r="L49" s="743">
        <f t="shared" si="6"/>
        <v>68</v>
      </c>
      <c r="M49" s="743">
        <f t="shared" si="6"/>
        <v>0</v>
      </c>
      <c r="N49" s="743">
        <f t="shared" si="6"/>
        <v>0</v>
      </c>
      <c r="O49" s="743">
        <f t="shared" si="6"/>
        <v>0</v>
      </c>
      <c r="P49" s="743">
        <f t="shared" si="6"/>
        <v>0</v>
      </c>
      <c r="Q49" s="743">
        <f t="shared" si="6"/>
        <v>0</v>
      </c>
      <c r="R49" s="743">
        <f t="shared" si="6"/>
        <v>0</v>
      </c>
      <c r="S49" s="743">
        <f t="shared" si="6"/>
        <v>0</v>
      </c>
      <c r="T49" s="743">
        <f t="shared" si="6"/>
        <v>0</v>
      </c>
      <c r="U49" s="743">
        <f t="shared" si="6"/>
        <v>5</v>
      </c>
      <c r="V49" s="743">
        <f t="shared" si="6"/>
        <v>0</v>
      </c>
      <c r="W49" s="743">
        <f t="shared" si="6"/>
        <v>0</v>
      </c>
      <c r="X49" s="743">
        <f t="shared" si="6"/>
        <v>0</v>
      </c>
      <c r="Y49" s="743">
        <f t="shared" si="6"/>
        <v>0</v>
      </c>
      <c r="Z49" s="743">
        <f t="shared" si="6"/>
        <v>0</v>
      </c>
      <c r="AA49" s="743">
        <f t="shared" si="6"/>
        <v>0</v>
      </c>
      <c r="AB49" s="743">
        <f t="shared" si="6"/>
        <v>0</v>
      </c>
      <c r="AC49" s="749">
        <f t="shared" si="6"/>
        <v>141</v>
      </c>
      <c r="AD49" s="156"/>
      <c r="AE49" s="156"/>
      <c r="AF49" s="156"/>
      <c r="AH49" s="156"/>
    </row>
    <row r="51" spans="1:36" s="61" customFormat="1" ht="13.9" x14ac:dyDescent="0.4">
      <c r="A51" s="1240" t="s">
        <v>351</v>
      </c>
      <c r="B51" s="1240"/>
      <c r="C51" s="1240"/>
      <c r="D51" s="1240"/>
      <c r="E51" s="1240"/>
      <c r="F51" s="1240"/>
      <c r="G51" s="1240"/>
      <c r="H51" s="1240"/>
      <c r="I51" s="1240"/>
      <c r="J51" s="1240"/>
      <c r="K51" s="1240"/>
      <c r="L51" s="1240"/>
      <c r="M51" s="1240"/>
      <c r="N51" s="1240"/>
      <c r="O51" s="1240"/>
      <c r="P51" s="1240"/>
      <c r="Q51" s="1240"/>
      <c r="R51" s="1240"/>
      <c r="S51" s="1240"/>
      <c r="T51" s="1240"/>
      <c r="U51" s="1240"/>
      <c r="V51" s="1240"/>
      <c r="W51" s="1240"/>
      <c r="X51" s="1240"/>
      <c r="Y51" s="1240"/>
      <c r="Z51" s="1240"/>
      <c r="AA51" s="1240"/>
      <c r="AB51" s="1240"/>
      <c r="AC51" s="1240"/>
    </row>
    <row r="52" spans="1:36" s="61" customFormat="1" ht="13.9" x14ac:dyDescent="0.4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221" t="s">
        <v>353</v>
      </c>
      <c r="R52" s="1221"/>
      <c r="S52" s="1221"/>
      <c r="T52" s="1221"/>
      <c r="U52" s="1221"/>
      <c r="V52" s="1221"/>
      <c r="W52" s="1221"/>
      <c r="X52" s="1221"/>
      <c r="Y52" s="1221"/>
      <c r="Z52" s="1221"/>
      <c r="AA52" s="1221"/>
      <c r="AB52" s="1221"/>
      <c r="AC52" s="1221"/>
    </row>
    <row r="53" spans="1:36" s="61" customFormat="1" ht="13.9" x14ac:dyDescent="0.4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230"/>
      <c r="S53" s="230"/>
      <c r="T53" s="230"/>
      <c r="U53" s="230"/>
      <c r="V53" s="230"/>
      <c r="W53" s="3" t="s">
        <v>2</v>
      </c>
      <c r="X53" s="3"/>
      <c r="Y53" s="3"/>
      <c r="Z53" s="230"/>
      <c r="AA53" s="230"/>
      <c r="AB53" s="230"/>
      <c r="AC53" s="101"/>
    </row>
    <row r="54" spans="1:36" s="61" customFormat="1" ht="13.9" x14ac:dyDescent="0.4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2"/>
      <c r="S54" s="2"/>
      <c r="T54" s="1220" t="s">
        <v>5</v>
      </c>
      <c r="U54" s="1220"/>
      <c r="V54" s="1220"/>
      <c r="W54" s="1220"/>
      <c r="X54" s="1220"/>
      <c r="Y54" s="1220"/>
      <c r="Z54" s="1220"/>
      <c r="AA54" s="2"/>
      <c r="AB54" s="2"/>
      <c r="AC54" s="101"/>
    </row>
    <row r="55" spans="1:36" s="61" customFormat="1" ht="13.9" x14ac:dyDescent="0.4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95" t="s">
        <v>58</v>
      </c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</row>
    <row r="56" spans="1:36" s="61" customFormat="1" ht="13.9" x14ac:dyDescent="0.4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65"/>
      <c r="S56" s="65"/>
      <c r="T56" s="65"/>
      <c r="U56" s="65"/>
      <c r="V56" s="1241" t="s">
        <v>2</v>
      </c>
      <c r="W56" s="1241"/>
      <c r="X56" s="1241"/>
      <c r="Y56" s="1241"/>
      <c r="Z56" s="65"/>
      <c r="AA56" s="65"/>
      <c r="AB56" s="65"/>
      <c r="AC56" s="101"/>
    </row>
    <row r="57" spans="1:36" s="61" customFormat="1" ht="13.9" x14ac:dyDescent="0.4">
      <c r="R57" s="208"/>
      <c r="S57" s="211"/>
      <c r="T57" s="61" t="s">
        <v>5</v>
      </c>
      <c r="AB57" s="208"/>
    </row>
    <row r="59" spans="1:36" s="1" customFormat="1" x14ac:dyDescent="0.35">
      <c r="K59" s="151">
        <f t="shared" ref="K59:AC59" si="7">K14+K40</f>
        <v>0</v>
      </c>
      <c r="L59" s="151">
        <f t="shared" si="7"/>
        <v>0</v>
      </c>
      <c r="M59" s="151">
        <f t="shared" si="7"/>
        <v>0</v>
      </c>
      <c r="N59" s="151">
        <f t="shared" si="7"/>
        <v>0</v>
      </c>
      <c r="O59" s="151">
        <f t="shared" si="7"/>
        <v>0</v>
      </c>
      <c r="P59" s="151">
        <f t="shared" si="7"/>
        <v>0</v>
      </c>
      <c r="Q59" s="151">
        <f t="shared" si="7"/>
        <v>0</v>
      </c>
      <c r="R59" s="151">
        <f t="shared" si="7"/>
        <v>0</v>
      </c>
      <c r="S59" s="151">
        <f t="shared" si="7"/>
        <v>0</v>
      </c>
      <c r="T59" s="151">
        <f t="shared" si="7"/>
        <v>0</v>
      </c>
      <c r="U59" s="151">
        <f t="shared" si="7"/>
        <v>0</v>
      </c>
      <c r="V59" s="151">
        <f t="shared" si="7"/>
        <v>0</v>
      </c>
      <c r="W59" s="151">
        <f t="shared" si="7"/>
        <v>0</v>
      </c>
      <c r="X59" s="151">
        <f t="shared" si="7"/>
        <v>0</v>
      </c>
      <c r="Y59" s="151">
        <f t="shared" si="7"/>
        <v>0</v>
      </c>
      <c r="Z59" s="151">
        <f t="shared" si="7"/>
        <v>0</v>
      </c>
      <c r="AA59" s="151">
        <f t="shared" si="7"/>
        <v>0</v>
      </c>
      <c r="AB59" s="151">
        <f t="shared" si="7"/>
        <v>0</v>
      </c>
      <c r="AC59" s="151">
        <f t="shared" si="7"/>
        <v>0</v>
      </c>
      <c r="AF59" s="211"/>
      <c r="AG59" s="211"/>
      <c r="AH59" s="211"/>
      <c r="AI59" s="211"/>
      <c r="AJ59" s="211"/>
    </row>
    <row r="61" spans="1:36" s="1" customFormat="1" x14ac:dyDescent="0.35">
      <c r="K61" s="151">
        <f t="shared" ref="K61:AC61" si="8">K11+K37</f>
        <v>68</v>
      </c>
      <c r="L61" s="151">
        <f t="shared" si="8"/>
        <v>68</v>
      </c>
      <c r="M61" s="151">
        <f t="shared" si="8"/>
        <v>0</v>
      </c>
      <c r="N61" s="151">
        <f t="shared" si="8"/>
        <v>0</v>
      </c>
      <c r="O61" s="151">
        <f t="shared" si="8"/>
        <v>0</v>
      </c>
      <c r="P61" s="151">
        <f t="shared" si="8"/>
        <v>0</v>
      </c>
      <c r="Q61" s="151">
        <f t="shared" si="8"/>
        <v>0</v>
      </c>
      <c r="R61" s="151">
        <f t="shared" si="8"/>
        <v>0</v>
      </c>
      <c r="S61" s="151">
        <f t="shared" si="8"/>
        <v>0</v>
      </c>
      <c r="T61" s="151">
        <f t="shared" si="8"/>
        <v>0</v>
      </c>
      <c r="U61" s="151">
        <f t="shared" si="8"/>
        <v>5</v>
      </c>
      <c r="V61" s="151">
        <f t="shared" si="8"/>
        <v>0</v>
      </c>
      <c r="W61" s="151">
        <f t="shared" si="8"/>
        <v>0</v>
      </c>
      <c r="X61" s="151">
        <f t="shared" si="8"/>
        <v>0</v>
      </c>
      <c r="Y61" s="151">
        <f t="shared" si="8"/>
        <v>0</v>
      </c>
      <c r="Z61" s="151">
        <f t="shared" si="8"/>
        <v>0</v>
      </c>
      <c r="AA61" s="151">
        <f t="shared" si="8"/>
        <v>0</v>
      </c>
      <c r="AB61" s="151">
        <f t="shared" si="8"/>
        <v>0</v>
      </c>
      <c r="AC61" s="151">
        <f t="shared" si="8"/>
        <v>141</v>
      </c>
      <c r="AF61" s="211"/>
      <c r="AG61" s="211"/>
      <c r="AH61" s="211"/>
      <c r="AI61" s="211"/>
      <c r="AJ61" s="211"/>
    </row>
  </sheetData>
  <mergeCells count="46">
    <mergeCell ref="K29:AB29"/>
    <mergeCell ref="AC29:AC30"/>
    <mergeCell ref="A31:AC31"/>
    <mergeCell ref="T54:Z54"/>
    <mergeCell ref="V56:Y56"/>
    <mergeCell ref="A32:A49"/>
    <mergeCell ref="B32:B49"/>
    <mergeCell ref="C32:C49"/>
    <mergeCell ref="D32:D49"/>
    <mergeCell ref="A51:AC51"/>
    <mergeCell ref="Q52:AC52"/>
    <mergeCell ref="F29:F30"/>
    <mergeCell ref="G29:G30"/>
    <mergeCell ref="H29:H30"/>
    <mergeCell ref="I29:I30"/>
    <mergeCell ref="J29:J30"/>
    <mergeCell ref="A29:A30"/>
    <mergeCell ref="B29:B30"/>
    <mergeCell ref="C29:C30"/>
    <mergeCell ref="D29:D30"/>
    <mergeCell ref="E29:E30"/>
    <mergeCell ref="A21:AC21"/>
    <mergeCell ref="A22:AC22"/>
    <mergeCell ref="O23:AC23"/>
    <mergeCell ref="T25:Z25"/>
    <mergeCell ref="V27:Y27"/>
    <mergeCell ref="A8:AC8"/>
    <mergeCell ref="A9:A20"/>
    <mergeCell ref="B9:B20"/>
    <mergeCell ref="C9:C20"/>
    <mergeCell ref="D9:D20"/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2">
    <tabColor theme="0"/>
  </sheetPr>
  <dimension ref="A1:AJ43"/>
  <sheetViews>
    <sheetView view="pageBreakPreview" topLeftCell="A7" zoomScale="120" zoomScaleNormal="44" zoomScaleSheetLayoutView="120" workbookViewId="0">
      <selection activeCell="E8" sqref="E8"/>
    </sheetView>
  </sheetViews>
  <sheetFormatPr defaultColWidth="9.1328125" defaultRowHeight="24.75" customHeight="1" x14ac:dyDescent="0.35"/>
  <cols>
    <col min="1" max="1" width="4.1328125" style="1" customWidth="1"/>
    <col min="2" max="2" width="12.73046875" style="1" customWidth="1"/>
    <col min="3" max="3" width="9.86328125" style="1" customWidth="1"/>
    <col min="4" max="4" width="4.86328125" style="1" customWidth="1"/>
    <col min="5" max="5" width="34" style="1" customWidth="1"/>
    <col min="6" max="6" width="4.265625" style="1" bestFit="1" customWidth="1"/>
    <col min="7" max="7" width="5.59765625" style="1" customWidth="1"/>
    <col min="8" max="8" width="6.3984375" style="1" customWidth="1"/>
    <col min="9" max="9" width="3.3984375" style="1" customWidth="1"/>
    <col min="10" max="10" width="4.265625" style="1" bestFit="1" customWidth="1"/>
    <col min="11" max="11" width="5.59765625" style="1" customWidth="1"/>
    <col min="12" max="12" width="6.265625" style="1" customWidth="1"/>
    <col min="13" max="13" width="5.59765625" style="1" customWidth="1"/>
    <col min="14" max="14" width="4.86328125" style="1" customWidth="1"/>
    <col min="15" max="15" width="5.3984375" style="1" customWidth="1"/>
    <col min="16" max="16" width="3.73046875" style="1" bestFit="1" customWidth="1"/>
    <col min="17" max="17" width="4.3984375" style="1" customWidth="1"/>
    <col min="18" max="18" width="7.73046875" style="1" customWidth="1"/>
    <col min="19" max="19" width="5.73046875" style="1" customWidth="1"/>
    <col min="20" max="20" width="3.59765625" style="1" customWidth="1"/>
    <col min="21" max="21" width="5" style="1" customWidth="1"/>
    <col min="22" max="22" width="3.86328125" style="1" customWidth="1"/>
    <col min="23" max="23" width="3" style="1" customWidth="1"/>
    <col min="24" max="24" width="4.265625" style="1" customWidth="1"/>
    <col min="25" max="25" width="3.265625" style="1" customWidth="1"/>
    <col min="26" max="26" width="5.73046875" style="1" customWidth="1"/>
    <col min="27" max="27" width="4.3984375" style="1" customWidth="1"/>
    <col min="28" max="28" width="4.265625" style="1" customWidth="1"/>
    <col min="29" max="29" width="7.132812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4.75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2" s="5" customFormat="1" ht="21.75" customHeight="1" x14ac:dyDescent="0.35">
      <c r="A2" s="1186" t="s">
        <v>79</v>
      </c>
      <c r="B2" s="1186"/>
      <c r="C2" s="1186"/>
      <c r="D2" s="1186"/>
      <c r="E2" s="1186"/>
      <c r="F2" s="1186"/>
      <c r="G2" s="1186"/>
      <c r="H2" s="1186"/>
      <c r="I2" s="1186"/>
      <c r="J2" s="1186"/>
      <c r="K2" s="1186"/>
      <c r="L2" s="1186"/>
      <c r="M2" s="1186"/>
      <c r="N2" s="1186"/>
      <c r="O2" s="1186"/>
      <c r="P2" s="1186"/>
      <c r="Q2" s="1186"/>
      <c r="R2" s="1186"/>
      <c r="S2" s="1186"/>
      <c r="T2" s="1186"/>
      <c r="U2" s="1186"/>
      <c r="V2" s="1186"/>
      <c r="W2" s="1186"/>
      <c r="X2" s="1186"/>
      <c r="Y2" s="1186"/>
      <c r="Z2" s="1186"/>
      <c r="AA2" s="1186"/>
      <c r="AB2" s="1186"/>
      <c r="AC2" s="1186"/>
    </row>
    <row r="3" spans="1:32" s="5" customFormat="1" ht="24.75" customHeight="1" thickBot="1" x14ac:dyDescent="0.4">
      <c r="A3" s="77"/>
      <c r="B3" s="77"/>
      <c r="C3" s="77"/>
      <c r="D3" s="77"/>
      <c r="E3" s="77"/>
      <c r="F3" s="77"/>
      <c r="G3" s="118" t="s">
        <v>296</v>
      </c>
      <c r="H3" s="118"/>
      <c r="I3" s="118"/>
      <c r="J3" s="118"/>
      <c r="K3" s="118"/>
      <c r="L3" s="118"/>
      <c r="M3" s="118"/>
      <c r="N3" s="118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32" ht="24.75" customHeight="1" x14ac:dyDescent="0.45">
      <c r="A4" s="1188" t="s">
        <v>9</v>
      </c>
      <c r="B4" s="1190" t="s">
        <v>10</v>
      </c>
      <c r="C4" s="1190" t="s">
        <v>11</v>
      </c>
      <c r="D4" s="1192" t="s">
        <v>12</v>
      </c>
      <c r="E4" s="1194" t="s">
        <v>8</v>
      </c>
      <c r="F4" s="1196" t="s">
        <v>0</v>
      </c>
      <c r="G4" s="1198" t="s">
        <v>3</v>
      </c>
      <c r="H4" s="1200" t="s">
        <v>13</v>
      </c>
      <c r="I4" s="1196" t="s">
        <v>1</v>
      </c>
      <c r="J4" s="1202" t="s">
        <v>14</v>
      </c>
      <c r="K4" s="1204" t="s">
        <v>15</v>
      </c>
      <c r="L4" s="1205"/>
      <c r="M4" s="1205"/>
      <c r="N4" s="1205"/>
      <c r="O4" s="1205"/>
      <c r="P4" s="1205"/>
      <c r="Q4" s="1205"/>
      <c r="R4" s="1205"/>
      <c r="S4" s="1205"/>
      <c r="T4" s="1205"/>
      <c r="U4" s="1205"/>
      <c r="V4" s="1205"/>
      <c r="W4" s="1205"/>
      <c r="X4" s="1205"/>
      <c r="Y4" s="1205"/>
      <c r="Z4" s="1205"/>
      <c r="AA4" s="1205"/>
      <c r="AB4" s="1205"/>
      <c r="AC4" s="1218" t="s">
        <v>16</v>
      </c>
      <c r="AD4" s="9"/>
      <c r="AE4" s="9"/>
      <c r="AF4" s="9"/>
    </row>
    <row r="5" spans="1:32" s="12" customFormat="1" ht="84" customHeight="1" thickBot="1" x14ac:dyDescent="0.35">
      <c r="A5" s="1189"/>
      <c r="B5" s="1191"/>
      <c r="C5" s="1191"/>
      <c r="D5" s="1193"/>
      <c r="E5" s="1195"/>
      <c r="F5" s="1197"/>
      <c r="G5" s="1199"/>
      <c r="H5" s="1201"/>
      <c r="I5" s="1197"/>
      <c r="J5" s="1203"/>
      <c r="K5" s="790" t="s">
        <v>17</v>
      </c>
      <c r="L5" s="791" t="s">
        <v>18</v>
      </c>
      <c r="M5" s="791" t="s">
        <v>19</v>
      </c>
      <c r="N5" s="791" t="s">
        <v>20</v>
      </c>
      <c r="O5" s="791" t="s">
        <v>21</v>
      </c>
      <c r="P5" s="791" t="s">
        <v>22</v>
      </c>
      <c r="Q5" s="791" t="s">
        <v>88</v>
      </c>
      <c r="R5" s="791" t="s">
        <v>63</v>
      </c>
      <c r="S5" s="791" t="s">
        <v>23</v>
      </c>
      <c r="T5" s="791" t="s">
        <v>24</v>
      </c>
      <c r="U5" s="791" t="s">
        <v>25</v>
      </c>
      <c r="V5" s="791" t="s">
        <v>26</v>
      </c>
      <c r="W5" s="791" t="s">
        <v>27</v>
      </c>
      <c r="X5" s="791" t="s">
        <v>28</v>
      </c>
      <c r="Y5" s="791" t="s">
        <v>29</v>
      </c>
      <c r="Z5" s="791" t="s">
        <v>30</v>
      </c>
      <c r="AA5" s="791" t="s">
        <v>31</v>
      </c>
      <c r="AB5" s="791" t="s">
        <v>32</v>
      </c>
      <c r="AC5" s="1219"/>
    </row>
    <row r="6" spans="1:32" s="14" customFormat="1" ht="15" customHeight="1" x14ac:dyDescent="0.35">
      <c r="A6" s="1222" t="s">
        <v>33</v>
      </c>
      <c r="B6" s="1223"/>
      <c r="C6" s="1223"/>
      <c r="D6" s="1223"/>
      <c r="E6" s="1223"/>
      <c r="F6" s="1223"/>
      <c r="G6" s="1223"/>
      <c r="H6" s="1223"/>
      <c r="I6" s="1223"/>
      <c r="J6" s="1223"/>
      <c r="K6" s="1223"/>
      <c r="L6" s="1223"/>
      <c r="M6" s="1223"/>
      <c r="N6" s="1223"/>
      <c r="O6" s="1223"/>
      <c r="P6" s="1223"/>
      <c r="Q6" s="1223"/>
      <c r="R6" s="1223"/>
      <c r="S6" s="1223"/>
      <c r="T6" s="1223"/>
      <c r="U6" s="1223"/>
      <c r="V6" s="1223"/>
      <c r="W6" s="1223"/>
      <c r="X6" s="1223"/>
      <c r="Y6" s="1223"/>
      <c r="Z6" s="1223"/>
      <c r="AA6" s="1223"/>
      <c r="AB6" s="1223"/>
      <c r="AC6" s="1224"/>
    </row>
    <row r="7" spans="1:32" s="14" customFormat="1" ht="27" customHeight="1" x14ac:dyDescent="0.4">
      <c r="A7" s="1251">
        <v>26</v>
      </c>
      <c r="B7" s="1255" t="s">
        <v>303</v>
      </c>
      <c r="C7" s="1258" t="s">
        <v>304</v>
      </c>
      <c r="D7" s="1262">
        <v>0.5</v>
      </c>
      <c r="E7" s="837" t="s">
        <v>186</v>
      </c>
      <c r="F7" s="444" t="s">
        <v>94</v>
      </c>
      <c r="G7" s="444" t="s">
        <v>109</v>
      </c>
      <c r="H7" s="768" t="s">
        <v>150</v>
      </c>
      <c r="I7" s="444">
        <v>4</v>
      </c>
      <c r="J7" s="571">
        <v>16</v>
      </c>
      <c r="K7" s="769">
        <v>24</v>
      </c>
      <c r="L7" s="769">
        <v>24</v>
      </c>
      <c r="M7" s="769"/>
      <c r="N7" s="769"/>
      <c r="O7" s="769"/>
      <c r="P7" s="769"/>
      <c r="Q7" s="770"/>
      <c r="R7" s="769"/>
      <c r="S7" s="769"/>
      <c r="T7" s="769"/>
      <c r="U7" s="769">
        <v>3</v>
      </c>
      <c r="V7" s="769"/>
      <c r="W7" s="576"/>
      <c r="X7" s="573"/>
      <c r="Y7" s="573"/>
      <c r="Z7" s="573"/>
      <c r="AA7" s="573"/>
      <c r="AB7" s="573"/>
      <c r="AC7" s="842">
        <f>SUM(K7:AB7)</f>
        <v>51</v>
      </c>
    </row>
    <row r="8" spans="1:32" s="14" customFormat="1" ht="41.25" customHeight="1" x14ac:dyDescent="0.4">
      <c r="A8" s="1252"/>
      <c r="B8" s="1256"/>
      <c r="C8" s="1259"/>
      <c r="D8" s="1263"/>
      <c r="E8" s="817" t="s">
        <v>241</v>
      </c>
      <c r="F8" s="444"/>
      <c r="G8" s="444"/>
      <c r="H8" s="762"/>
      <c r="I8" s="578"/>
      <c r="J8" s="763">
        <v>99</v>
      </c>
      <c r="K8" s="765">
        <v>28</v>
      </c>
      <c r="L8" s="765">
        <v>112</v>
      </c>
      <c r="M8" s="765"/>
      <c r="N8" s="765"/>
      <c r="O8" s="765"/>
      <c r="P8" s="765"/>
      <c r="Q8" s="765"/>
      <c r="R8" s="765"/>
      <c r="S8" s="765"/>
      <c r="T8" s="765"/>
      <c r="U8" s="765">
        <v>10</v>
      </c>
      <c r="V8" s="765"/>
      <c r="W8" s="764"/>
      <c r="X8" s="766"/>
      <c r="Y8" s="766"/>
      <c r="Z8" s="766"/>
      <c r="AA8" s="766"/>
      <c r="AB8" s="766"/>
      <c r="AC8" s="842">
        <f>SUM(K8:AB8)</f>
        <v>150</v>
      </c>
    </row>
    <row r="9" spans="1:32" s="14" customFormat="1" ht="18" customHeight="1" x14ac:dyDescent="0.35">
      <c r="A9" s="1252"/>
      <c r="B9" s="1256"/>
      <c r="C9" s="1259"/>
      <c r="D9" s="1263"/>
      <c r="E9" s="771" t="s">
        <v>41</v>
      </c>
      <c r="F9" s="772"/>
      <c r="G9" s="773"/>
      <c r="H9" s="772"/>
      <c r="I9" s="772"/>
      <c r="J9" s="774"/>
      <c r="K9" s="585">
        <f t="shared" ref="K9:AC9" si="0">SUM(K7:K8)</f>
        <v>52</v>
      </c>
      <c r="L9" s="585">
        <f t="shared" si="0"/>
        <v>136</v>
      </c>
      <c r="M9" s="585">
        <f t="shared" si="0"/>
        <v>0</v>
      </c>
      <c r="N9" s="585">
        <f t="shared" si="0"/>
        <v>0</v>
      </c>
      <c r="O9" s="585">
        <f t="shared" si="0"/>
        <v>0</v>
      </c>
      <c r="P9" s="585">
        <f t="shared" si="0"/>
        <v>0</v>
      </c>
      <c r="Q9" s="585">
        <f t="shared" si="0"/>
        <v>0</v>
      </c>
      <c r="R9" s="585">
        <f t="shared" si="0"/>
        <v>0</v>
      </c>
      <c r="S9" s="585">
        <f t="shared" si="0"/>
        <v>0</v>
      </c>
      <c r="T9" s="585">
        <f t="shared" si="0"/>
        <v>0</v>
      </c>
      <c r="U9" s="585">
        <f t="shared" si="0"/>
        <v>13</v>
      </c>
      <c r="V9" s="585">
        <f t="shared" si="0"/>
        <v>0</v>
      </c>
      <c r="W9" s="585">
        <f t="shared" si="0"/>
        <v>0</v>
      </c>
      <c r="X9" s="585">
        <f t="shared" si="0"/>
        <v>0</v>
      </c>
      <c r="Y9" s="585">
        <f t="shared" si="0"/>
        <v>0</v>
      </c>
      <c r="Z9" s="585">
        <f t="shared" si="0"/>
        <v>0</v>
      </c>
      <c r="AA9" s="585">
        <f t="shared" si="0"/>
        <v>0</v>
      </c>
      <c r="AB9" s="585">
        <f t="shared" si="0"/>
        <v>0</v>
      </c>
      <c r="AC9" s="585">
        <f t="shared" si="0"/>
        <v>201</v>
      </c>
    </row>
    <row r="10" spans="1:32" s="14" customFormat="1" ht="17.25" customHeight="1" x14ac:dyDescent="0.4">
      <c r="A10" s="1253"/>
      <c r="B10" s="1256"/>
      <c r="C10" s="1260"/>
      <c r="D10" s="1262"/>
      <c r="E10" s="804"/>
      <c r="F10" s="564"/>
      <c r="G10" s="547"/>
      <c r="H10" s="565"/>
      <c r="I10" s="565"/>
      <c r="J10" s="775"/>
      <c r="K10" s="546"/>
      <c r="L10" s="546"/>
      <c r="M10" s="546"/>
      <c r="N10" s="546"/>
      <c r="O10" s="546"/>
      <c r="P10" s="546"/>
      <c r="Q10" s="546"/>
      <c r="R10" s="546"/>
      <c r="S10" s="546"/>
      <c r="T10" s="546"/>
      <c r="U10" s="546"/>
      <c r="V10" s="776"/>
      <c r="W10" s="776"/>
      <c r="X10" s="776"/>
      <c r="Y10" s="776"/>
      <c r="Z10" s="776"/>
      <c r="AA10" s="776"/>
      <c r="AB10" s="776"/>
      <c r="AC10" s="842">
        <f>SUM(K10:AB10)</f>
        <v>0</v>
      </c>
    </row>
    <row r="11" spans="1:32" s="14" customFormat="1" ht="16.5" customHeight="1" thickBot="1" x14ac:dyDescent="0.4">
      <c r="A11" s="1253"/>
      <c r="B11" s="1256"/>
      <c r="C11" s="1260"/>
      <c r="D11" s="1262"/>
      <c r="E11" s="590" t="s">
        <v>35</v>
      </c>
      <c r="F11" s="591"/>
      <c r="G11" s="591"/>
      <c r="H11" s="591"/>
      <c r="I11" s="591"/>
      <c r="J11" s="778"/>
      <c r="K11" s="593">
        <f>K10</f>
        <v>0</v>
      </c>
      <c r="L11" s="593">
        <f t="shared" ref="L11:AC11" si="1">L10</f>
        <v>0</v>
      </c>
      <c r="M11" s="593">
        <f t="shared" si="1"/>
        <v>0</v>
      </c>
      <c r="N11" s="593">
        <f t="shared" si="1"/>
        <v>0</v>
      </c>
      <c r="O11" s="593">
        <f t="shared" si="1"/>
        <v>0</v>
      </c>
      <c r="P11" s="593">
        <f t="shared" si="1"/>
        <v>0</v>
      </c>
      <c r="Q11" s="593">
        <f t="shared" si="1"/>
        <v>0</v>
      </c>
      <c r="R11" s="593">
        <f t="shared" si="1"/>
        <v>0</v>
      </c>
      <c r="S11" s="593">
        <f t="shared" si="1"/>
        <v>0</v>
      </c>
      <c r="T11" s="593">
        <f t="shared" si="1"/>
        <v>0</v>
      </c>
      <c r="U11" s="593">
        <f t="shared" si="1"/>
        <v>0</v>
      </c>
      <c r="V11" s="593">
        <f t="shared" si="1"/>
        <v>0</v>
      </c>
      <c r="W11" s="593">
        <f t="shared" si="1"/>
        <v>0</v>
      </c>
      <c r="X11" s="593">
        <f t="shared" si="1"/>
        <v>0</v>
      </c>
      <c r="Y11" s="593">
        <f t="shared" si="1"/>
        <v>0</v>
      </c>
      <c r="Z11" s="593">
        <f t="shared" si="1"/>
        <v>0</v>
      </c>
      <c r="AA11" s="593">
        <f t="shared" si="1"/>
        <v>0</v>
      </c>
      <c r="AB11" s="593">
        <f t="shared" si="1"/>
        <v>0</v>
      </c>
      <c r="AC11" s="593">
        <f t="shared" si="1"/>
        <v>0</v>
      </c>
    </row>
    <row r="12" spans="1:32" s="14" customFormat="1" ht="9" customHeight="1" x14ac:dyDescent="0.35">
      <c r="A12" s="1253"/>
      <c r="B12" s="1256"/>
      <c r="C12" s="1260"/>
      <c r="D12" s="1262"/>
      <c r="E12" s="594"/>
      <c r="F12" s="510" t="s">
        <v>7</v>
      </c>
      <c r="G12" s="510"/>
      <c r="H12" s="510"/>
      <c r="I12" s="510"/>
      <c r="J12" s="779"/>
      <c r="K12" s="596"/>
      <c r="L12" s="597"/>
      <c r="M12" s="597"/>
      <c r="N12" s="597"/>
      <c r="O12" s="597"/>
      <c r="P12" s="597"/>
      <c r="Q12" s="597"/>
      <c r="R12" s="597"/>
      <c r="S12" s="597"/>
      <c r="T12" s="597"/>
      <c r="U12" s="597"/>
      <c r="V12" s="597"/>
      <c r="W12" s="597"/>
      <c r="X12" s="597"/>
      <c r="Y12" s="597"/>
      <c r="Z12" s="597"/>
      <c r="AA12" s="597"/>
      <c r="AB12" s="597"/>
      <c r="AC12" s="843"/>
    </row>
    <row r="13" spans="1:32" s="14" customFormat="1" ht="18" customHeight="1" thickBot="1" x14ac:dyDescent="0.4">
      <c r="A13" s="1253"/>
      <c r="B13" s="1256"/>
      <c r="C13" s="1260"/>
      <c r="D13" s="1262"/>
      <c r="E13" s="599" t="s">
        <v>36</v>
      </c>
      <c r="F13" s="600"/>
      <c r="G13" s="600"/>
      <c r="H13" s="600"/>
      <c r="I13" s="600"/>
      <c r="J13" s="780"/>
      <c r="K13" s="602">
        <v>0</v>
      </c>
      <c r="L13" s="603">
        <v>0</v>
      </c>
      <c r="M13" s="603">
        <v>0</v>
      </c>
      <c r="N13" s="603">
        <v>0</v>
      </c>
      <c r="O13" s="603">
        <v>0</v>
      </c>
      <c r="P13" s="603">
        <v>0</v>
      </c>
      <c r="Q13" s="603">
        <v>0</v>
      </c>
      <c r="R13" s="603">
        <v>0</v>
      </c>
      <c r="S13" s="603">
        <v>0</v>
      </c>
      <c r="T13" s="603">
        <v>0</v>
      </c>
      <c r="U13" s="603">
        <v>0</v>
      </c>
      <c r="V13" s="603">
        <v>0</v>
      </c>
      <c r="W13" s="603">
        <v>0</v>
      </c>
      <c r="X13" s="603">
        <v>0</v>
      </c>
      <c r="Y13" s="603">
        <v>0</v>
      </c>
      <c r="Z13" s="603">
        <v>0</v>
      </c>
      <c r="AA13" s="603">
        <v>0</v>
      </c>
      <c r="AB13" s="603">
        <v>0</v>
      </c>
      <c r="AC13" s="782">
        <v>0</v>
      </c>
    </row>
    <row r="14" spans="1:32" s="14" customFormat="1" ht="17.25" customHeight="1" x14ac:dyDescent="0.35">
      <c r="A14" s="1253"/>
      <c r="B14" s="1256"/>
      <c r="C14" s="1260"/>
      <c r="D14" s="1262"/>
      <c r="E14" s="606" t="s">
        <v>34</v>
      </c>
      <c r="F14" s="510"/>
      <c r="G14" s="510" t="s">
        <v>37</v>
      </c>
      <c r="H14" s="510"/>
      <c r="I14" s="510"/>
      <c r="J14" s="783"/>
      <c r="K14" s="607">
        <v>0</v>
      </c>
      <c r="L14" s="607">
        <v>0</v>
      </c>
      <c r="M14" s="607">
        <v>0</v>
      </c>
      <c r="N14" s="607">
        <v>0</v>
      </c>
      <c r="O14" s="607">
        <v>0</v>
      </c>
      <c r="P14" s="607">
        <v>0</v>
      </c>
      <c r="Q14" s="607">
        <v>0</v>
      </c>
      <c r="R14" s="607">
        <v>0</v>
      </c>
      <c r="S14" s="607">
        <v>0</v>
      </c>
      <c r="T14" s="607">
        <v>0</v>
      </c>
      <c r="U14" s="607">
        <v>0</v>
      </c>
      <c r="V14" s="607">
        <v>0</v>
      </c>
      <c r="W14" s="607">
        <v>0</v>
      </c>
      <c r="X14" s="607">
        <v>0</v>
      </c>
      <c r="Y14" s="607">
        <v>0</v>
      </c>
      <c r="Z14" s="607">
        <v>0</v>
      </c>
      <c r="AA14" s="607">
        <v>0</v>
      </c>
      <c r="AB14" s="607">
        <v>0</v>
      </c>
      <c r="AC14" s="784">
        <v>0</v>
      </c>
    </row>
    <row r="15" spans="1:32" s="14" customFormat="1" ht="20.25" customHeight="1" x14ac:dyDescent="0.35">
      <c r="A15" s="1253"/>
      <c r="B15" s="1256"/>
      <c r="C15" s="1260"/>
      <c r="D15" s="1262"/>
      <c r="E15" s="610" t="s">
        <v>38</v>
      </c>
      <c r="F15" s="565"/>
      <c r="G15" s="565"/>
      <c r="H15" s="565"/>
      <c r="I15" s="565"/>
      <c r="J15" s="775"/>
      <c r="K15" s="448">
        <v>0</v>
      </c>
      <c r="L15" s="448">
        <v>0</v>
      </c>
      <c r="M15" s="448">
        <v>0</v>
      </c>
      <c r="N15" s="448">
        <v>0</v>
      </c>
      <c r="O15" s="448">
        <v>0</v>
      </c>
      <c r="P15" s="448">
        <v>0</v>
      </c>
      <c r="Q15" s="448">
        <v>0</v>
      </c>
      <c r="R15" s="448">
        <v>0</v>
      </c>
      <c r="S15" s="448">
        <v>0</v>
      </c>
      <c r="T15" s="448">
        <v>0</v>
      </c>
      <c r="U15" s="448">
        <v>0</v>
      </c>
      <c r="V15" s="448">
        <v>0</v>
      </c>
      <c r="W15" s="448">
        <v>0</v>
      </c>
      <c r="X15" s="448">
        <v>0</v>
      </c>
      <c r="Y15" s="448">
        <v>0</v>
      </c>
      <c r="Z15" s="448">
        <v>0</v>
      </c>
      <c r="AA15" s="448">
        <v>0</v>
      </c>
      <c r="AB15" s="448">
        <v>0</v>
      </c>
      <c r="AC15" s="785">
        <v>0</v>
      </c>
    </row>
    <row r="16" spans="1:32" s="14" customFormat="1" ht="17.25" customHeight="1" thickBot="1" x14ac:dyDescent="0.4">
      <c r="A16" s="1253"/>
      <c r="B16" s="1256"/>
      <c r="C16" s="1260"/>
      <c r="D16" s="1262"/>
      <c r="E16" s="612" t="s">
        <v>39</v>
      </c>
      <c r="F16" s="613"/>
      <c r="G16" s="613"/>
      <c r="H16" s="613"/>
      <c r="I16" s="613"/>
      <c r="J16" s="786"/>
      <c r="K16" s="615">
        <v>0</v>
      </c>
      <c r="L16" s="615">
        <v>0</v>
      </c>
      <c r="M16" s="615">
        <v>0</v>
      </c>
      <c r="N16" s="615">
        <v>0</v>
      </c>
      <c r="O16" s="615">
        <v>0</v>
      </c>
      <c r="P16" s="615">
        <v>0</v>
      </c>
      <c r="Q16" s="615">
        <v>0</v>
      </c>
      <c r="R16" s="615">
        <v>0</v>
      </c>
      <c r="S16" s="615">
        <v>0</v>
      </c>
      <c r="T16" s="615">
        <v>0</v>
      </c>
      <c r="U16" s="615">
        <v>0</v>
      </c>
      <c r="V16" s="615">
        <v>0</v>
      </c>
      <c r="W16" s="615">
        <v>0</v>
      </c>
      <c r="X16" s="615">
        <v>0</v>
      </c>
      <c r="Y16" s="615">
        <v>0</v>
      </c>
      <c r="Z16" s="615">
        <v>0</v>
      </c>
      <c r="AA16" s="615">
        <v>0</v>
      </c>
      <c r="AB16" s="615">
        <v>0</v>
      </c>
      <c r="AC16" s="782">
        <v>0</v>
      </c>
    </row>
    <row r="17" spans="1:32" s="14" customFormat="1" ht="15.75" customHeight="1" thickBot="1" x14ac:dyDescent="0.4">
      <c r="A17" s="1254"/>
      <c r="B17" s="1257"/>
      <c r="C17" s="1261"/>
      <c r="D17" s="1264"/>
      <c r="E17" s="617" t="s">
        <v>40</v>
      </c>
      <c r="F17" s="618"/>
      <c r="G17" s="618"/>
      <c r="H17" s="618"/>
      <c r="I17" s="618"/>
      <c r="J17" s="787"/>
      <c r="K17" s="620">
        <f t="shared" ref="K17:AC17" si="2">K9+K11</f>
        <v>52</v>
      </c>
      <c r="L17" s="620">
        <f t="shared" si="2"/>
        <v>136</v>
      </c>
      <c r="M17" s="620">
        <f t="shared" si="2"/>
        <v>0</v>
      </c>
      <c r="N17" s="620">
        <f t="shared" si="2"/>
        <v>0</v>
      </c>
      <c r="O17" s="620">
        <f t="shared" si="2"/>
        <v>0</v>
      </c>
      <c r="P17" s="620">
        <f t="shared" si="2"/>
        <v>0</v>
      </c>
      <c r="Q17" s="620">
        <f t="shared" si="2"/>
        <v>0</v>
      </c>
      <c r="R17" s="620">
        <f t="shared" si="2"/>
        <v>0</v>
      </c>
      <c r="S17" s="620">
        <f t="shared" si="2"/>
        <v>0</v>
      </c>
      <c r="T17" s="620">
        <f t="shared" si="2"/>
        <v>0</v>
      </c>
      <c r="U17" s="620">
        <f t="shared" si="2"/>
        <v>13</v>
      </c>
      <c r="V17" s="620">
        <f t="shared" si="2"/>
        <v>0</v>
      </c>
      <c r="W17" s="620">
        <f t="shared" si="2"/>
        <v>0</v>
      </c>
      <c r="X17" s="620">
        <f t="shared" si="2"/>
        <v>0</v>
      </c>
      <c r="Y17" s="620">
        <f t="shared" si="2"/>
        <v>0</v>
      </c>
      <c r="Z17" s="620">
        <f t="shared" si="2"/>
        <v>0</v>
      </c>
      <c r="AA17" s="620">
        <f t="shared" si="2"/>
        <v>0</v>
      </c>
      <c r="AB17" s="620">
        <f t="shared" si="2"/>
        <v>0</v>
      </c>
      <c r="AC17" s="788">
        <f t="shared" si="2"/>
        <v>201</v>
      </c>
    </row>
    <row r="18" spans="1:32" s="61" customFormat="1" ht="17.25" customHeight="1" x14ac:dyDescent="0.4">
      <c r="A18" s="1265" t="s">
        <v>320</v>
      </c>
      <c r="B18" s="1265"/>
      <c r="C18" s="1265"/>
      <c r="D18" s="1265"/>
      <c r="E18" s="1265"/>
      <c r="F18" s="1265"/>
      <c r="G18" s="1265"/>
      <c r="H18" s="1265"/>
      <c r="I18" s="1265"/>
      <c r="J18" s="1265"/>
      <c r="K18" s="1265"/>
      <c r="L18" s="1265"/>
      <c r="M18" s="1265"/>
      <c r="N18" s="1265"/>
      <c r="O18" s="1265"/>
      <c r="P18" s="1265"/>
      <c r="Q18" s="1265"/>
      <c r="R18" s="1265"/>
      <c r="S18" s="1265"/>
      <c r="T18" s="1265"/>
      <c r="U18" s="1265"/>
      <c r="V18" s="1265"/>
      <c r="W18" s="1265"/>
      <c r="X18" s="1265"/>
      <c r="Y18" s="1265"/>
      <c r="Z18" s="1265"/>
      <c r="AA18" s="1265"/>
      <c r="AB18" s="1265"/>
      <c r="AC18" s="1265"/>
    </row>
    <row r="19" spans="1:32" s="61" customFormat="1" ht="12" customHeight="1" thickBot="1" x14ac:dyDescent="0.45">
      <c r="A19" s="789"/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1266" t="s">
        <v>353</v>
      </c>
      <c r="P19" s="1266"/>
      <c r="Q19" s="1266"/>
      <c r="R19" s="1266"/>
      <c r="S19" s="1266"/>
      <c r="T19" s="1266"/>
      <c r="U19" s="1266"/>
      <c r="V19" s="1266"/>
      <c r="W19" s="1266"/>
      <c r="X19" s="1266"/>
      <c r="Y19" s="1266"/>
      <c r="Z19" s="1266"/>
      <c r="AA19" s="1266"/>
      <c r="AB19" s="1266"/>
      <c r="AC19" s="1266"/>
    </row>
    <row r="20" spans="1:32" ht="24.75" customHeight="1" x14ac:dyDescent="0.45">
      <c r="A20" s="1188" t="s">
        <v>9</v>
      </c>
      <c r="B20" s="1190" t="s">
        <v>10</v>
      </c>
      <c r="C20" s="1190" t="s">
        <v>11</v>
      </c>
      <c r="D20" s="1192" t="s">
        <v>12</v>
      </c>
      <c r="E20" s="1194" t="s">
        <v>8</v>
      </c>
      <c r="F20" s="1196" t="s">
        <v>0</v>
      </c>
      <c r="G20" s="1198" t="s">
        <v>3</v>
      </c>
      <c r="H20" s="1200" t="s">
        <v>13</v>
      </c>
      <c r="I20" s="1196" t="s">
        <v>1</v>
      </c>
      <c r="J20" s="1202" t="s">
        <v>14</v>
      </c>
      <c r="K20" s="1204" t="s">
        <v>15</v>
      </c>
      <c r="L20" s="1205"/>
      <c r="M20" s="1205"/>
      <c r="N20" s="1205"/>
      <c r="O20" s="1205"/>
      <c r="P20" s="1205"/>
      <c r="Q20" s="1205"/>
      <c r="R20" s="1205"/>
      <c r="S20" s="1205"/>
      <c r="T20" s="1205"/>
      <c r="U20" s="1205"/>
      <c r="V20" s="1205"/>
      <c r="W20" s="1205"/>
      <c r="X20" s="1205"/>
      <c r="Y20" s="1205"/>
      <c r="Z20" s="1205"/>
      <c r="AA20" s="1205"/>
      <c r="AB20" s="1205"/>
      <c r="AC20" s="1218" t="s">
        <v>16</v>
      </c>
      <c r="AD20" s="9"/>
      <c r="AE20" s="9"/>
      <c r="AF20" s="9"/>
    </row>
    <row r="21" spans="1:32" s="12" customFormat="1" ht="94.5" customHeight="1" thickBot="1" x14ac:dyDescent="0.35">
      <c r="A21" s="1189"/>
      <c r="B21" s="1191"/>
      <c r="C21" s="1191"/>
      <c r="D21" s="1193"/>
      <c r="E21" s="1195"/>
      <c r="F21" s="1197"/>
      <c r="G21" s="1199"/>
      <c r="H21" s="1201"/>
      <c r="I21" s="1197"/>
      <c r="J21" s="1203"/>
      <c r="K21" s="161" t="s">
        <v>17</v>
      </c>
      <c r="L21" s="160" t="s">
        <v>18</v>
      </c>
      <c r="M21" s="160" t="s">
        <v>19</v>
      </c>
      <c r="N21" s="160" t="s">
        <v>20</v>
      </c>
      <c r="O21" s="160" t="s">
        <v>21</v>
      </c>
      <c r="P21" s="160" t="s">
        <v>22</v>
      </c>
      <c r="Q21" s="160" t="s">
        <v>88</v>
      </c>
      <c r="R21" s="160" t="s">
        <v>63</v>
      </c>
      <c r="S21" s="160" t="s">
        <v>23</v>
      </c>
      <c r="T21" s="160" t="s">
        <v>24</v>
      </c>
      <c r="U21" s="160" t="s">
        <v>25</v>
      </c>
      <c r="V21" s="160" t="s">
        <v>26</v>
      </c>
      <c r="W21" s="160" t="s">
        <v>27</v>
      </c>
      <c r="X21" s="160" t="s">
        <v>28</v>
      </c>
      <c r="Y21" s="160" t="s">
        <v>29</v>
      </c>
      <c r="Z21" s="160" t="s">
        <v>30</v>
      </c>
      <c r="AA21" s="160" t="s">
        <v>31</v>
      </c>
      <c r="AB21" s="160" t="s">
        <v>32</v>
      </c>
      <c r="AC21" s="1219"/>
    </row>
    <row r="22" spans="1:32" s="14" customFormat="1" ht="18" customHeight="1" x14ac:dyDescent="0.35">
      <c r="A22" s="1242" t="s">
        <v>4</v>
      </c>
      <c r="B22" s="1239"/>
      <c r="C22" s="1239"/>
      <c r="D22" s="1239"/>
      <c r="E22" s="1239"/>
      <c r="F22" s="1239"/>
      <c r="G22" s="1239"/>
      <c r="H22" s="1239"/>
      <c r="I22" s="1239"/>
      <c r="J22" s="1239"/>
      <c r="K22" s="1239"/>
      <c r="L22" s="1239"/>
      <c r="M22" s="1239"/>
      <c r="N22" s="1239"/>
      <c r="O22" s="1239"/>
      <c r="P22" s="1239"/>
      <c r="Q22" s="1239"/>
      <c r="R22" s="1239"/>
      <c r="S22" s="1239"/>
      <c r="T22" s="1239"/>
      <c r="U22" s="1239"/>
      <c r="V22" s="1239"/>
      <c r="W22" s="1239"/>
      <c r="X22" s="1239"/>
      <c r="Y22" s="1239"/>
      <c r="Z22" s="1239"/>
      <c r="AA22" s="1239"/>
      <c r="AB22" s="1239"/>
      <c r="AC22" s="1243"/>
    </row>
    <row r="23" spans="1:32" s="14" customFormat="1" ht="30" customHeight="1" x14ac:dyDescent="0.45">
      <c r="A23" s="1225">
        <v>26</v>
      </c>
      <c r="B23" s="1226" t="s">
        <v>303</v>
      </c>
      <c r="C23" s="1226" t="s">
        <v>304</v>
      </c>
      <c r="D23" s="1227">
        <v>0.5</v>
      </c>
      <c r="E23" s="417" t="s">
        <v>186</v>
      </c>
      <c r="F23" s="74" t="s">
        <v>94</v>
      </c>
      <c r="G23" s="74" t="s">
        <v>109</v>
      </c>
      <c r="H23" s="241" t="s">
        <v>150</v>
      </c>
      <c r="I23" s="74">
        <v>4</v>
      </c>
      <c r="J23" s="259">
        <v>16</v>
      </c>
      <c r="K23" s="75">
        <v>24</v>
      </c>
      <c r="L23" s="75">
        <v>16</v>
      </c>
      <c r="M23" s="75"/>
      <c r="N23" s="75">
        <v>4</v>
      </c>
      <c r="O23" s="75">
        <v>2</v>
      </c>
      <c r="P23" s="568"/>
      <c r="Q23" s="75"/>
      <c r="R23" s="75"/>
      <c r="S23" s="75"/>
      <c r="T23" s="75"/>
      <c r="U23" s="75">
        <v>3</v>
      </c>
      <c r="V23" s="75"/>
      <c r="W23" s="345"/>
      <c r="X23" s="345"/>
      <c r="Y23" s="345"/>
      <c r="Z23" s="345"/>
      <c r="AA23" s="345"/>
      <c r="AB23" s="844"/>
      <c r="AC23" s="335">
        <f>SUM(K23:AB23)</f>
        <v>49</v>
      </c>
    </row>
    <row r="24" spans="1:32" s="14" customFormat="1" ht="17.25" customHeight="1" x14ac:dyDescent="0.45">
      <c r="A24" s="1210"/>
      <c r="B24" s="1213"/>
      <c r="C24" s="1213"/>
      <c r="D24" s="1216"/>
      <c r="E24" s="406" t="s">
        <v>182</v>
      </c>
      <c r="F24" s="299" t="s">
        <v>94</v>
      </c>
      <c r="G24" s="299" t="s">
        <v>109</v>
      </c>
      <c r="H24" s="847" t="s">
        <v>134</v>
      </c>
      <c r="I24" s="299">
        <v>3</v>
      </c>
      <c r="J24" s="437">
        <v>45</v>
      </c>
      <c r="K24" s="157"/>
      <c r="L24" s="157"/>
      <c r="M24" s="157"/>
      <c r="N24" s="157"/>
      <c r="O24" s="157"/>
      <c r="P24" s="848"/>
      <c r="Q24" s="157"/>
      <c r="R24" s="157"/>
      <c r="S24" s="835">
        <v>22.5</v>
      </c>
      <c r="T24" s="157"/>
      <c r="U24" s="157"/>
      <c r="V24" s="157"/>
      <c r="W24" s="364"/>
      <c r="X24" s="364"/>
      <c r="Y24" s="364"/>
      <c r="Z24" s="364"/>
      <c r="AA24" s="364"/>
      <c r="AB24" s="442"/>
      <c r="AC24" s="530">
        <f>SUM(K24:AB24)</f>
        <v>22.5</v>
      </c>
    </row>
    <row r="25" spans="1:32" s="14" customFormat="1" ht="15.75" customHeight="1" thickBot="1" x14ac:dyDescent="0.4">
      <c r="A25" s="1210"/>
      <c r="B25" s="1213"/>
      <c r="C25" s="1213"/>
      <c r="D25" s="1216"/>
      <c r="E25" s="85" t="s">
        <v>41</v>
      </c>
      <c r="F25" s="86"/>
      <c r="G25" s="86"/>
      <c r="H25" s="86"/>
      <c r="I25" s="86"/>
      <c r="J25" s="87"/>
      <c r="K25" s="88">
        <f t="shared" ref="K25:AC25" si="3">SUM(K23:K24)</f>
        <v>24</v>
      </c>
      <c r="L25" s="88">
        <f t="shared" si="3"/>
        <v>16</v>
      </c>
      <c r="M25" s="88">
        <f t="shared" si="3"/>
        <v>0</v>
      </c>
      <c r="N25" s="88">
        <f t="shared" si="3"/>
        <v>4</v>
      </c>
      <c r="O25" s="88">
        <f t="shared" si="3"/>
        <v>2</v>
      </c>
      <c r="P25" s="88">
        <f t="shared" si="3"/>
        <v>0</v>
      </c>
      <c r="Q25" s="88">
        <f t="shared" si="3"/>
        <v>0</v>
      </c>
      <c r="R25" s="88">
        <f t="shared" si="3"/>
        <v>0</v>
      </c>
      <c r="S25" s="88">
        <f t="shared" si="3"/>
        <v>22.5</v>
      </c>
      <c r="T25" s="88">
        <f t="shared" si="3"/>
        <v>0</v>
      </c>
      <c r="U25" s="88">
        <f t="shared" si="3"/>
        <v>3</v>
      </c>
      <c r="V25" s="88">
        <f t="shared" si="3"/>
        <v>0</v>
      </c>
      <c r="W25" s="88">
        <f t="shared" si="3"/>
        <v>0</v>
      </c>
      <c r="X25" s="88">
        <f t="shared" si="3"/>
        <v>0</v>
      </c>
      <c r="Y25" s="88">
        <f t="shared" si="3"/>
        <v>0</v>
      </c>
      <c r="Z25" s="88">
        <f t="shared" si="3"/>
        <v>0</v>
      </c>
      <c r="AA25" s="88">
        <f t="shared" si="3"/>
        <v>0</v>
      </c>
      <c r="AB25" s="88">
        <f t="shared" si="3"/>
        <v>0</v>
      </c>
      <c r="AC25" s="88">
        <f t="shared" si="3"/>
        <v>71.5</v>
      </c>
    </row>
    <row r="26" spans="1:32" s="14" customFormat="1" ht="16.5" customHeight="1" x14ac:dyDescent="0.4">
      <c r="A26" s="1210"/>
      <c r="B26" s="1213"/>
      <c r="C26" s="1213"/>
      <c r="D26" s="1216"/>
      <c r="E26" s="66"/>
      <c r="F26" s="67"/>
      <c r="G26" s="73"/>
      <c r="H26" s="96"/>
      <c r="I26" s="74"/>
      <c r="J26" s="108"/>
      <c r="K26" s="74"/>
      <c r="L26" s="74"/>
      <c r="M26" s="74"/>
      <c r="N26" s="74"/>
      <c r="O26" s="74"/>
      <c r="P26" s="74"/>
      <c r="Q26" s="74"/>
      <c r="R26" s="74"/>
      <c r="S26" s="344"/>
      <c r="T26" s="74"/>
      <c r="U26" s="74"/>
      <c r="V26" s="67"/>
      <c r="W26" s="67"/>
      <c r="X26" s="67"/>
      <c r="Y26" s="67"/>
      <c r="Z26" s="67"/>
      <c r="AA26" s="67"/>
      <c r="AB26" s="84"/>
      <c r="AC26" s="335">
        <f>SUM(K26:AB26)</f>
        <v>0</v>
      </c>
    </row>
    <row r="27" spans="1:32" s="14" customFormat="1" ht="17.25" customHeight="1" thickBot="1" x14ac:dyDescent="0.4">
      <c r="A27" s="1210"/>
      <c r="B27" s="1213"/>
      <c r="C27" s="1213"/>
      <c r="D27" s="1216"/>
      <c r="E27" s="85" t="s">
        <v>35</v>
      </c>
      <c r="F27" s="86"/>
      <c r="G27" s="86"/>
      <c r="H27" s="86"/>
      <c r="I27" s="86"/>
      <c r="J27" s="87"/>
      <c r="K27" s="88">
        <f t="shared" ref="K27:AB27" si="4">SUM(K26)</f>
        <v>0</v>
      </c>
      <c r="L27" s="88">
        <f t="shared" si="4"/>
        <v>0</v>
      </c>
      <c r="M27" s="88">
        <f t="shared" si="4"/>
        <v>0</v>
      </c>
      <c r="N27" s="88">
        <f t="shared" si="4"/>
        <v>0</v>
      </c>
      <c r="O27" s="88">
        <f t="shared" si="4"/>
        <v>0</v>
      </c>
      <c r="P27" s="88">
        <f t="shared" si="4"/>
        <v>0</v>
      </c>
      <c r="Q27" s="88">
        <f t="shared" si="4"/>
        <v>0</v>
      </c>
      <c r="R27" s="88">
        <f t="shared" si="4"/>
        <v>0</v>
      </c>
      <c r="S27" s="88">
        <f t="shared" si="4"/>
        <v>0</v>
      </c>
      <c r="T27" s="88">
        <f t="shared" si="4"/>
        <v>0</v>
      </c>
      <c r="U27" s="88">
        <f t="shared" si="4"/>
        <v>0</v>
      </c>
      <c r="V27" s="88">
        <f t="shared" si="4"/>
        <v>0</v>
      </c>
      <c r="W27" s="88">
        <f t="shared" si="4"/>
        <v>0</v>
      </c>
      <c r="X27" s="88">
        <f t="shared" si="4"/>
        <v>0</v>
      </c>
      <c r="Y27" s="88">
        <f t="shared" si="4"/>
        <v>0</v>
      </c>
      <c r="Z27" s="88">
        <f t="shared" si="4"/>
        <v>0</v>
      </c>
      <c r="AA27" s="88">
        <f t="shared" si="4"/>
        <v>0</v>
      </c>
      <c r="AB27" s="206">
        <f t="shared" si="4"/>
        <v>0</v>
      </c>
      <c r="AC27" s="845">
        <f>SUM(K27:AB27)</f>
        <v>0</v>
      </c>
    </row>
    <row r="28" spans="1:32" s="14" customFormat="1" ht="12" customHeight="1" x14ac:dyDescent="0.35">
      <c r="A28" s="1210"/>
      <c r="B28" s="1213"/>
      <c r="C28" s="1213"/>
      <c r="D28" s="1216"/>
      <c r="E28" s="267"/>
      <c r="F28" s="268"/>
      <c r="G28" s="268"/>
      <c r="H28" s="268"/>
      <c r="I28" s="268"/>
      <c r="J28" s="274"/>
      <c r="K28" s="271"/>
      <c r="L28" s="269"/>
      <c r="M28" s="269"/>
      <c r="N28" s="269"/>
      <c r="O28" s="269"/>
      <c r="P28" s="269"/>
      <c r="Q28" s="269"/>
      <c r="R28" s="269"/>
      <c r="S28" s="269"/>
      <c r="T28" s="269"/>
      <c r="U28" s="269"/>
      <c r="V28" s="269"/>
      <c r="W28" s="269"/>
      <c r="X28" s="269"/>
      <c r="Y28" s="269"/>
      <c r="Z28" s="269"/>
      <c r="AA28" s="269"/>
      <c r="AB28" s="275"/>
      <c r="AC28" s="846"/>
    </row>
    <row r="29" spans="1:32" s="14" customFormat="1" ht="15" customHeight="1" thickBot="1" x14ac:dyDescent="0.4">
      <c r="A29" s="1210"/>
      <c r="B29" s="1213"/>
      <c r="C29" s="1213"/>
      <c r="D29" s="1216"/>
      <c r="E29" s="300" t="s">
        <v>36</v>
      </c>
      <c r="F29" s="146"/>
      <c r="G29" s="146"/>
      <c r="H29" s="146"/>
      <c r="I29" s="146"/>
      <c r="J29" s="167"/>
      <c r="K29" s="168">
        <v>0</v>
      </c>
      <c r="L29" s="162">
        <v>0</v>
      </c>
      <c r="M29" s="162">
        <v>0</v>
      </c>
      <c r="N29" s="162">
        <v>0</v>
      </c>
      <c r="O29" s="162">
        <v>0</v>
      </c>
      <c r="P29" s="162">
        <v>0</v>
      </c>
      <c r="Q29" s="162">
        <v>0</v>
      </c>
      <c r="R29" s="162">
        <v>0</v>
      </c>
      <c r="S29" s="162">
        <v>0</v>
      </c>
      <c r="T29" s="162">
        <v>0</v>
      </c>
      <c r="U29" s="162">
        <v>0</v>
      </c>
      <c r="V29" s="162">
        <v>0</v>
      </c>
      <c r="W29" s="162">
        <v>0</v>
      </c>
      <c r="X29" s="162">
        <v>0</v>
      </c>
      <c r="Y29" s="162">
        <v>0</v>
      </c>
      <c r="Z29" s="162">
        <v>0</v>
      </c>
      <c r="AA29" s="162">
        <v>0</v>
      </c>
      <c r="AB29" s="169">
        <v>0</v>
      </c>
      <c r="AC29" s="100">
        <v>0</v>
      </c>
    </row>
    <row r="30" spans="1:32" s="14" customFormat="1" ht="20.25" customHeight="1" x14ac:dyDescent="0.35">
      <c r="A30" s="1210"/>
      <c r="B30" s="1213"/>
      <c r="C30" s="1213"/>
      <c r="D30" s="1216"/>
      <c r="E30" s="170" t="s">
        <v>34</v>
      </c>
      <c r="F30" s="45"/>
      <c r="G30" s="45" t="s">
        <v>37</v>
      </c>
      <c r="H30" s="45"/>
      <c r="I30" s="45"/>
      <c r="J30" s="354"/>
      <c r="K30" s="171">
        <v>0</v>
      </c>
      <c r="L30" s="172">
        <v>0</v>
      </c>
      <c r="M30" s="172">
        <v>0</v>
      </c>
      <c r="N30" s="172">
        <v>0</v>
      </c>
      <c r="O30" s="172">
        <v>0</v>
      </c>
      <c r="P30" s="172">
        <v>0</v>
      </c>
      <c r="Q30" s="172">
        <v>0</v>
      </c>
      <c r="R30" s="172">
        <v>0</v>
      </c>
      <c r="S30" s="172">
        <v>0</v>
      </c>
      <c r="T30" s="172">
        <v>0</v>
      </c>
      <c r="U30" s="172">
        <v>0</v>
      </c>
      <c r="V30" s="172">
        <v>0</v>
      </c>
      <c r="W30" s="172">
        <v>0</v>
      </c>
      <c r="X30" s="172">
        <v>0</v>
      </c>
      <c r="Y30" s="172">
        <v>0</v>
      </c>
      <c r="Z30" s="172">
        <v>0</v>
      </c>
      <c r="AA30" s="172">
        <v>0</v>
      </c>
      <c r="AB30" s="173">
        <v>0</v>
      </c>
      <c r="AC30" s="472">
        <v>0</v>
      </c>
    </row>
    <row r="31" spans="1:32" s="14" customFormat="1" ht="18.75" customHeight="1" x14ac:dyDescent="0.35">
      <c r="A31" s="1210"/>
      <c r="B31" s="1213"/>
      <c r="C31" s="1213"/>
      <c r="D31" s="1216"/>
      <c r="E31" s="174" t="s">
        <v>38</v>
      </c>
      <c r="F31" s="144"/>
      <c r="G31" s="144"/>
      <c r="H31" s="144"/>
      <c r="I31" s="144"/>
      <c r="J31" s="355"/>
      <c r="K31" s="176">
        <v>0</v>
      </c>
      <c r="L31" s="177">
        <v>0</v>
      </c>
      <c r="M31" s="177">
        <v>0</v>
      </c>
      <c r="N31" s="177">
        <v>0</v>
      </c>
      <c r="O31" s="177">
        <v>0</v>
      </c>
      <c r="P31" s="177">
        <v>0</v>
      </c>
      <c r="Q31" s="177">
        <v>0</v>
      </c>
      <c r="R31" s="177">
        <v>0</v>
      </c>
      <c r="S31" s="177">
        <v>0</v>
      </c>
      <c r="T31" s="177">
        <v>0</v>
      </c>
      <c r="U31" s="177">
        <v>0</v>
      </c>
      <c r="V31" s="177">
        <v>0</v>
      </c>
      <c r="W31" s="177">
        <v>0</v>
      </c>
      <c r="X31" s="177">
        <v>0</v>
      </c>
      <c r="Y31" s="177">
        <v>0</v>
      </c>
      <c r="Z31" s="177">
        <v>0</v>
      </c>
      <c r="AA31" s="177">
        <v>0</v>
      </c>
      <c r="AB31" s="178">
        <v>0</v>
      </c>
      <c r="AC31" s="147">
        <v>0</v>
      </c>
    </row>
    <row r="32" spans="1:32" s="14" customFormat="1" ht="18.75" customHeight="1" x14ac:dyDescent="0.35">
      <c r="A32" s="1210"/>
      <c r="B32" s="1213"/>
      <c r="C32" s="1213"/>
      <c r="D32" s="1216"/>
      <c r="E32" s="174" t="s">
        <v>42</v>
      </c>
      <c r="F32" s="144"/>
      <c r="G32" s="144"/>
      <c r="H32" s="144"/>
      <c r="I32" s="144"/>
      <c r="J32" s="355"/>
      <c r="K32" s="176">
        <v>0</v>
      </c>
      <c r="L32" s="177">
        <v>0</v>
      </c>
      <c r="M32" s="177">
        <v>0</v>
      </c>
      <c r="N32" s="177">
        <v>0</v>
      </c>
      <c r="O32" s="177">
        <v>0</v>
      </c>
      <c r="P32" s="177">
        <v>0</v>
      </c>
      <c r="Q32" s="177">
        <v>0</v>
      </c>
      <c r="R32" s="177">
        <v>0</v>
      </c>
      <c r="S32" s="177">
        <v>0</v>
      </c>
      <c r="T32" s="177">
        <v>0</v>
      </c>
      <c r="U32" s="177">
        <v>0</v>
      </c>
      <c r="V32" s="177">
        <v>0</v>
      </c>
      <c r="W32" s="177">
        <v>0</v>
      </c>
      <c r="X32" s="177">
        <v>0</v>
      </c>
      <c r="Y32" s="177">
        <v>0</v>
      </c>
      <c r="Z32" s="177">
        <v>0</v>
      </c>
      <c r="AA32" s="177">
        <v>0</v>
      </c>
      <c r="AB32" s="178">
        <v>0</v>
      </c>
      <c r="AC32" s="147">
        <v>0</v>
      </c>
    </row>
    <row r="33" spans="1:36" s="14" customFormat="1" ht="17.25" customHeight="1" thickBot="1" x14ac:dyDescent="0.4">
      <c r="A33" s="1210"/>
      <c r="B33" s="1213"/>
      <c r="C33" s="1213"/>
      <c r="D33" s="1216"/>
      <c r="E33" s="179" t="s">
        <v>39</v>
      </c>
      <c r="F33" s="98"/>
      <c r="G33" s="98"/>
      <c r="H33" s="98"/>
      <c r="I33" s="98"/>
      <c r="J33" s="356"/>
      <c r="K33" s="176">
        <v>0</v>
      </c>
      <c r="L33" s="177">
        <v>0</v>
      </c>
      <c r="M33" s="177">
        <v>0</v>
      </c>
      <c r="N33" s="177">
        <v>0</v>
      </c>
      <c r="O33" s="177">
        <v>0</v>
      </c>
      <c r="P33" s="177">
        <v>0</v>
      </c>
      <c r="Q33" s="177">
        <v>0</v>
      </c>
      <c r="R33" s="177">
        <v>0</v>
      </c>
      <c r="S33" s="177">
        <v>0</v>
      </c>
      <c r="T33" s="177">
        <v>0</v>
      </c>
      <c r="U33" s="177">
        <v>0</v>
      </c>
      <c r="V33" s="177">
        <v>0</v>
      </c>
      <c r="W33" s="177">
        <v>0</v>
      </c>
      <c r="X33" s="177">
        <v>0</v>
      </c>
      <c r="Y33" s="177">
        <v>0</v>
      </c>
      <c r="Z33" s="177">
        <v>0</v>
      </c>
      <c r="AA33" s="177">
        <v>0</v>
      </c>
      <c r="AB33" s="178">
        <v>0</v>
      </c>
      <c r="AC33" s="147">
        <v>0</v>
      </c>
    </row>
    <row r="34" spans="1:36" s="14" customFormat="1" ht="17.25" customHeight="1" thickBot="1" x14ac:dyDescent="0.4">
      <c r="A34" s="1210"/>
      <c r="B34" s="1213"/>
      <c r="C34" s="1213"/>
      <c r="D34" s="1216"/>
      <c r="E34" s="301" t="s">
        <v>43</v>
      </c>
      <c r="F34" s="181"/>
      <c r="G34" s="181"/>
      <c r="H34" s="181"/>
      <c r="I34" s="181"/>
      <c r="J34" s="357"/>
      <c r="K34" s="183">
        <f t="shared" ref="K34:AC34" si="5">K25+K27</f>
        <v>24</v>
      </c>
      <c r="L34" s="233">
        <f t="shared" si="5"/>
        <v>16</v>
      </c>
      <c r="M34" s="233">
        <f t="shared" si="5"/>
        <v>0</v>
      </c>
      <c r="N34" s="233">
        <f t="shared" si="5"/>
        <v>4</v>
      </c>
      <c r="O34" s="233">
        <f t="shared" si="5"/>
        <v>2</v>
      </c>
      <c r="P34" s="233">
        <f t="shared" si="5"/>
        <v>0</v>
      </c>
      <c r="Q34" s="233">
        <f t="shared" si="5"/>
        <v>0</v>
      </c>
      <c r="R34" s="233">
        <f t="shared" si="5"/>
        <v>0</v>
      </c>
      <c r="S34" s="233">
        <f t="shared" si="5"/>
        <v>22.5</v>
      </c>
      <c r="T34" s="233">
        <f t="shared" si="5"/>
        <v>0</v>
      </c>
      <c r="U34" s="233">
        <f t="shared" si="5"/>
        <v>3</v>
      </c>
      <c r="V34" s="233">
        <f t="shared" si="5"/>
        <v>0</v>
      </c>
      <c r="W34" s="233">
        <f t="shared" si="5"/>
        <v>0</v>
      </c>
      <c r="X34" s="233">
        <f t="shared" si="5"/>
        <v>0</v>
      </c>
      <c r="Y34" s="233">
        <f t="shared" si="5"/>
        <v>0</v>
      </c>
      <c r="Z34" s="233">
        <f t="shared" si="5"/>
        <v>0</v>
      </c>
      <c r="AA34" s="233">
        <f t="shared" si="5"/>
        <v>0</v>
      </c>
      <c r="AB34" s="234">
        <f t="shared" si="5"/>
        <v>0</v>
      </c>
      <c r="AC34" s="107">
        <f t="shared" si="5"/>
        <v>71.5</v>
      </c>
    </row>
    <row r="35" spans="1:36" s="14" customFormat="1" ht="13.5" customHeight="1" thickBot="1" x14ac:dyDescent="0.4">
      <c r="A35" s="1210"/>
      <c r="B35" s="1213"/>
      <c r="C35" s="1213"/>
      <c r="D35" s="1216"/>
      <c r="E35" s="184"/>
      <c r="F35" s="185"/>
      <c r="G35" s="185"/>
      <c r="H35" s="185"/>
      <c r="I35" s="185"/>
      <c r="J35" s="186"/>
      <c r="K35" s="187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261"/>
      <c r="AC35" s="187"/>
    </row>
    <row r="36" spans="1:36" s="14" customFormat="1" ht="16.5" customHeight="1" thickBot="1" x14ac:dyDescent="0.4">
      <c r="A36" s="1211"/>
      <c r="B36" s="1214"/>
      <c r="C36" s="1214"/>
      <c r="D36" s="1217"/>
      <c r="E36" s="190" t="s">
        <v>44</v>
      </c>
      <c r="F36" s="191"/>
      <c r="G36" s="191"/>
      <c r="H36" s="191"/>
      <c r="I36" s="192"/>
      <c r="J36" s="193"/>
      <c r="K36" s="194">
        <f t="shared" ref="K36:AC36" si="6">K17+K34</f>
        <v>76</v>
      </c>
      <c r="L36" s="194">
        <f t="shared" si="6"/>
        <v>152</v>
      </c>
      <c r="M36" s="194">
        <f t="shared" si="6"/>
        <v>0</v>
      </c>
      <c r="N36" s="194">
        <f t="shared" si="6"/>
        <v>4</v>
      </c>
      <c r="O36" s="194">
        <f t="shared" si="6"/>
        <v>2</v>
      </c>
      <c r="P36" s="194">
        <f t="shared" si="6"/>
        <v>0</v>
      </c>
      <c r="Q36" s="194">
        <f t="shared" si="6"/>
        <v>0</v>
      </c>
      <c r="R36" s="194">
        <f t="shared" si="6"/>
        <v>0</v>
      </c>
      <c r="S36" s="194">
        <f t="shared" si="6"/>
        <v>22.5</v>
      </c>
      <c r="T36" s="194">
        <f t="shared" si="6"/>
        <v>0</v>
      </c>
      <c r="U36" s="194">
        <f t="shared" si="6"/>
        <v>16</v>
      </c>
      <c r="V36" s="194">
        <f t="shared" si="6"/>
        <v>0</v>
      </c>
      <c r="W36" s="194">
        <f t="shared" si="6"/>
        <v>0</v>
      </c>
      <c r="X36" s="194">
        <f t="shared" si="6"/>
        <v>0</v>
      </c>
      <c r="Y36" s="194">
        <f t="shared" si="6"/>
        <v>0</v>
      </c>
      <c r="Z36" s="194">
        <f t="shared" si="6"/>
        <v>0</v>
      </c>
      <c r="AA36" s="194">
        <f t="shared" si="6"/>
        <v>0</v>
      </c>
      <c r="AB36" s="194">
        <f t="shared" si="6"/>
        <v>0</v>
      </c>
      <c r="AC36" s="807">
        <f t="shared" si="6"/>
        <v>272.5</v>
      </c>
      <c r="AD36" s="156"/>
      <c r="AE36" s="156"/>
      <c r="AF36" s="156"/>
      <c r="AH36" s="156"/>
    </row>
    <row r="37" spans="1:36" s="61" customFormat="1" ht="17.25" customHeight="1" x14ac:dyDescent="0.4">
      <c r="A37" s="1240" t="s">
        <v>320</v>
      </c>
      <c r="B37" s="1240"/>
      <c r="C37" s="1240"/>
      <c r="D37" s="1240"/>
      <c r="E37" s="1240"/>
      <c r="F37" s="1240"/>
      <c r="G37" s="1240"/>
      <c r="H37" s="1240"/>
      <c r="I37" s="1240"/>
      <c r="J37" s="1240"/>
      <c r="K37" s="1240"/>
      <c r="L37" s="1240"/>
      <c r="M37" s="1240"/>
      <c r="N37" s="1240"/>
      <c r="O37" s="1240"/>
      <c r="P37" s="1240"/>
      <c r="Q37" s="1240"/>
      <c r="R37" s="1240"/>
      <c r="S37" s="1240"/>
      <c r="T37" s="1240"/>
      <c r="U37" s="1240"/>
      <c r="V37" s="1240"/>
      <c r="W37" s="1240"/>
      <c r="X37" s="1240"/>
      <c r="Y37" s="1240"/>
      <c r="Z37" s="1240"/>
      <c r="AA37" s="1240"/>
      <c r="AB37" s="1240"/>
      <c r="AC37" s="1240"/>
    </row>
    <row r="38" spans="1:36" s="61" customFormat="1" ht="18.75" customHeight="1" x14ac:dyDescent="0.4">
      <c r="A38" s="10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184" t="s">
        <v>353</v>
      </c>
      <c r="P38" s="1184"/>
      <c r="Q38" s="1184"/>
      <c r="R38" s="1184"/>
      <c r="S38" s="1184"/>
      <c r="T38" s="1184"/>
      <c r="U38" s="1184"/>
      <c r="V38" s="1184"/>
      <c r="W38" s="1184"/>
      <c r="X38" s="1184"/>
      <c r="Y38" s="1184"/>
      <c r="Z38" s="1184"/>
      <c r="AA38" s="1184"/>
      <c r="AB38" s="1184"/>
      <c r="AC38" s="1184"/>
    </row>
    <row r="39" spans="1:36" s="61" customFormat="1" ht="18" customHeight="1" x14ac:dyDescent="0.4">
      <c r="A39" s="101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2"/>
      <c r="S39" s="2"/>
      <c r="T39" s="1220" t="s">
        <v>5</v>
      </c>
      <c r="U39" s="1220"/>
      <c r="V39" s="1220"/>
      <c r="W39" s="1220"/>
      <c r="X39" s="1220"/>
      <c r="Y39" s="1220"/>
      <c r="Z39" s="1220"/>
      <c r="AA39" s="2"/>
      <c r="AB39" s="2"/>
      <c r="AC39" s="101"/>
    </row>
    <row r="40" spans="1:36" s="61" customFormat="1" ht="18" customHeight="1" x14ac:dyDescent="0.4">
      <c r="A40" s="101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95" t="s">
        <v>58</v>
      </c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</row>
    <row r="41" spans="1:36" s="61" customFormat="1" ht="14.25" customHeight="1" x14ac:dyDescent="0.4">
      <c r="R41" s="208"/>
      <c r="S41" s="211"/>
      <c r="T41" s="211"/>
      <c r="U41" s="1220" t="s">
        <v>5</v>
      </c>
      <c r="V41" s="1220"/>
      <c r="W41" s="1220"/>
      <c r="X41" s="1220"/>
      <c r="Y41" s="1220"/>
      <c r="Z41" s="1220"/>
      <c r="AA41" s="3"/>
      <c r="AB41" s="208"/>
    </row>
    <row r="42" spans="1:36" s="1" customFormat="1" ht="24.75" customHeight="1" x14ac:dyDescent="0.35"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F42" s="211"/>
      <c r="AG42" s="211"/>
      <c r="AH42" s="211"/>
      <c r="AI42" s="211"/>
      <c r="AJ42" s="211"/>
    </row>
    <row r="43" spans="1:36" s="1" customFormat="1" ht="24.75" customHeight="1" x14ac:dyDescent="0.35"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F43" s="211"/>
      <c r="AG43" s="211"/>
      <c r="AH43" s="211"/>
      <c r="AI43" s="211"/>
      <c r="AJ43" s="211"/>
    </row>
  </sheetData>
  <mergeCells count="42">
    <mergeCell ref="A37:AC37"/>
    <mergeCell ref="O38:AC38"/>
    <mergeCell ref="T39:Z39"/>
    <mergeCell ref="U41:Z41"/>
    <mergeCell ref="I20:I21"/>
    <mergeCell ref="J20:J21"/>
    <mergeCell ref="K20:AB20"/>
    <mergeCell ref="AC20:AC21"/>
    <mergeCell ref="A22:AC22"/>
    <mergeCell ref="A23:A36"/>
    <mergeCell ref="B23:B36"/>
    <mergeCell ref="C23:C36"/>
    <mergeCell ref="D23:D36"/>
    <mergeCell ref="A18:AC18"/>
    <mergeCell ref="O19:AC19"/>
    <mergeCell ref="A20:A21"/>
    <mergeCell ref="B20:B21"/>
    <mergeCell ref="C20:C21"/>
    <mergeCell ref="D20:D21"/>
    <mergeCell ref="E20:E21"/>
    <mergeCell ref="F20:F21"/>
    <mergeCell ref="G20:G21"/>
    <mergeCell ref="H20:H21"/>
    <mergeCell ref="A6:AC6"/>
    <mergeCell ref="A7:A17"/>
    <mergeCell ref="B7:B17"/>
    <mergeCell ref="C7:C17"/>
    <mergeCell ref="D7:D17"/>
    <mergeCell ref="A1:AC1"/>
    <mergeCell ref="A2:AC2"/>
    <mergeCell ref="A4:A5"/>
    <mergeCell ref="B4:B5"/>
    <mergeCell ref="C4:C5"/>
    <mergeCell ref="D4:D5"/>
    <mergeCell ref="E4:E5"/>
    <mergeCell ref="F4:F5"/>
    <mergeCell ref="G4:G5"/>
    <mergeCell ref="H4:H5"/>
    <mergeCell ref="AC4:AC5"/>
    <mergeCell ref="K4:AB4"/>
    <mergeCell ref="I4:I5"/>
    <mergeCell ref="J4:J5"/>
  </mergeCells>
  <pageMargins left="0.19685039370078741" right="0.19685039370078741" top="0.78740157480314965" bottom="0.39370078740157483" header="0.31496062992125984" footer="0.31496062992125984"/>
  <pageSetup paperSize="9" scale="80" orientation="landscape" r:id="rId1"/>
  <headerFooter alignWithMargins="0"/>
  <rowBreaks count="1" manualBreakCount="1">
    <brk id="1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3"/>
  <dimension ref="A1:AF51"/>
  <sheetViews>
    <sheetView view="pageBreakPreview" topLeftCell="A29" zoomScale="120" zoomScaleNormal="100" zoomScaleSheetLayoutView="120" workbookViewId="0">
      <selection activeCell="E25" sqref="E25:E26"/>
    </sheetView>
  </sheetViews>
  <sheetFormatPr defaultColWidth="9.1328125" defaultRowHeight="12.75" x14ac:dyDescent="0.35"/>
  <cols>
    <col min="1" max="1" width="4.1328125" style="1" customWidth="1"/>
    <col min="2" max="2" width="11.3984375" style="1" customWidth="1"/>
    <col min="3" max="3" width="9.86328125" style="1" customWidth="1"/>
    <col min="4" max="4" width="4.1328125" style="1" customWidth="1"/>
    <col min="5" max="5" width="35.1328125" style="1" customWidth="1"/>
    <col min="6" max="6" width="4.265625" style="1" bestFit="1" customWidth="1"/>
    <col min="7" max="7" width="5.59765625" style="1" customWidth="1"/>
    <col min="8" max="8" width="7.73046875" style="1" customWidth="1"/>
    <col min="9" max="9" width="3.3984375" style="1" customWidth="1"/>
    <col min="10" max="10" width="4.265625" style="1" bestFit="1" customWidth="1"/>
    <col min="11" max="11" width="5.1328125" style="1" bestFit="1" customWidth="1"/>
    <col min="12" max="12" width="6.265625" style="1" customWidth="1"/>
    <col min="13" max="13" width="5.59765625" style="1" customWidth="1"/>
    <col min="14" max="14" width="4.265625" style="1" customWidth="1"/>
    <col min="15" max="15" width="5.3984375" style="1" customWidth="1"/>
    <col min="16" max="16" width="3.73046875" style="1" bestFit="1" customWidth="1"/>
    <col min="17" max="17" width="4.3984375" style="1" customWidth="1"/>
    <col min="18" max="18" width="5.59765625" style="1" customWidth="1"/>
    <col min="19" max="19" width="4.3984375" style="1" customWidth="1"/>
    <col min="20" max="21" width="3.59765625" style="1" customWidth="1"/>
    <col min="22" max="22" width="3.86328125" style="1" customWidth="1"/>
    <col min="23" max="23" width="3" style="1" customWidth="1"/>
    <col min="24" max="24" width="4.265625" style="1" customWidth="1"/>
    <col min="25" max="25" width="4.59765625" style="1" customWidth="1"/>
    <col min="26" max="26" width="5.73046875" style="1" customWidth="1"/>
    <col min="27" max="27" width="4.86328125" style="1" customWidth="1"/>
    <col min="28" max="28" width="5.3984375" style="1" customWidth="1"/>
    <col min="29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2" s="5" customFormat="1" ht="21" customHeight="1" x14ac:dyDescent="0.35">
      <c r="A2" s="1186" t="s">
        <v>79</v>
      </c>
      <c r="B2" s="1186"/>
      <c r="C2" s="1186"/>
      <c r="D2" s="1186"/>
      <c r="E2" s="1186"/>
      <c r="F2" s="1186"/>
      <c r="G2" s="1186"/>
      <c r="H2" s="1186"/>
      <c r="I2" s="1186"/>
      <c r="J2" s="1186"/>
      <c r="K2" s="1186"/>
      <c r="L2" s="1186"/>
      <c r="M2" s="1186"/>
      <c r="N2" s="1186"/>
      <c r="O2" s="1186"/>
      <c r="P2" s="1186"/>
      <c r="Q2" s="1186"/>
      <c r="R2" s="1186"/>
      <c r="S2" s="1186"/>
      <c r="T2" s="1186"/>
      <c r="U2" s="1186"/>
      <c r="V2" s="1186"/>
      <c r="W2" s="1186"/>
      <c r="X2" s="1186"/>
      <c r="Y2" s="1186"/>
      <c r="Z2" s="1186"/>
      <c r="AA2" s="1186"/>
      <c r="AB2" s="1186"/>
      <c r="AC2" s="1186"/>
    </row>
    <row r="3" spans="1:32" s="5" customFormat="1" ht="21" customHeight="1" x14ac:dyDescent="0.35">
      <c r="A3" s="77"/>
      <c r="B3" s="77"/>
      <c r="C3" s="77"/>
      <c r="D3" s="77"/>
      <c r="E3" s="77"/>
      <c r="F3" s="77"/>
      <c r="G3" s="1186" t="s">
        <v>296</v>
      </c>
      <c r="H3" s="1186"/>
      <c r="I3" s="1186"/>
      <c r="J3" s="1186"/>
      <c r="K3" s="1186"/>
      <c r="L3" s="1186"/>
      <c r="M3" s="1186"/>
      <c r="N3" s="1186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32" ht="6" customHeight="1" thickBot="1" x14ac:dyDescent="0.5">
      <c r="A4" s="208"/>
      <c r="B4" s="208"/>
      <c r="C4" s="208"/>
      <c r="D4" s="208"/>
      <c r="E4" s="209"/>
      <c r="F4" s="210"/>
      <c r="G4" s="210"/>
      <c r="H4" s="210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9"/>
      <c r="AE4" s="9"/>
      <c r="AF4" s="9"/>
    </row>
    <row r="5" spans="1:32" ht="14.25" customHeight="1" x14ac:dyDescent="0.45">
      <c r="A5" s="1188" t="s">
        <v>9</v>
      </c>
      <c r="B5" s="1190" t="s">
        <v>10</v>
      </c>
      <c r="C5" s="1190" t="s">
        <v>11</v>
      </c>
      <c r="D5" s="1192" t="s">
        <v>12</v>
      </c>
      <c r="E5" s="1194" t="s">
        <v>8</v>
      </c>
      <c r="F5" s="1196" t="s">
        <v>0</v>
      </c>
      <c r="G5" s="1198" t="s">
        <v>3</v>
      </c>
      <c r="H5" s="1200" t="s">
        <v>13</v>
      </c>
      <c r="I5" s="1196" t="s">
        <v>1</v>
      </c>
      <c r="J5" s="1202" t="s">
        <v>14</v>
      </c>
      <c r="K5" s="1204" t="s">
        <v>15</v>
      </c>
      <c r="L5" s="1205"/>
      <c r="M5" s="1205"/>
      <c r="N5" s="1205"/>
      <c r="O5" s="1205"/>
      <c r="P5" s="1205"/>
      <c r="Q5" s="1205"/>
      <c r="R5" s="1205"/>
      <c r="S5" s="1205"/>
      <c r="T5" s="1205"/>
      <c r="U5" s="1205"/>
      <c r="V5" s="1205"/>
      <c r="W5" s="1205"/>
      <c r="X5" s="1205"/>
      <c r="Y5" s="1205"/>
      <c r="Z5" s="1205"/>
      <c r="AA5" s="1205"/>
      <c r="AB5" s="1205"/>
      <c r="AC5" s="1218" t="s">
        <v>16</v>
      </c>
      <c r="AD5" s="9"/>
      <c r="AE5" s="9"/>
      <c r="AF5" s="9"/>
    </row>
    <row r="6" spans="1:32" s="12" customFormat="1" ht="116.25" customHeight="1" thickBot="1" x14ac:dyDescent="0.35">
      <c r="A6" s="1189"/>
      <c r="B6" s="1191"/>
      <c r="C6" s="1191"/>
      <c r="D6" s="1193"/>
      <c r="E6" s="1195"/>
      <c r="F6" s="1197"/>
      <c r="G6" s="1199"/>
      <c r="H6" s="1201"/>
      <c r="I6" s="1197"/>
      <c r="J6" s="1203"/>
      <c r="K6" s="161" t="s">
        <v>17</v>
      </c>
      <c r="L6" s="160" t="s">
        <v>18</v>
      </c>
      <c r="M6" s="160" t="s">
        <v>19</v>
      </c>
      <c r="N6" s="160" t="s">
        <v>20</v>
      </c>
      <c r="O6" s="160" t="s">
        <v>21</v>
      </c>
      <c r="P6" s="160" t="s">
        <v>22</v>
      </c>
      <c r="Q6" s="160" t="s">
        <v>88</v>
      </c>
      <c r="R6" s="160" t="s">
        <v>63</v>
      </c>
      <c r="S6" s="160" t="s">
        <v>23</v>
      </c>
      <c r="T6" s="160" t="s">
        <v>24</v>
      </c>
      <c r="U6" s="160" t="s">
        <v>25</v>
      </c>
      <c r="V6" s="160" t="s">
        <v>26</v>
      </c>
      <c r="W6" s="160" t="s">
        <v>27</v>
      </c>
      <c r="X6" s="160" t="s">
        <v>28</v>
      </c>
      <c r="Y6" s="160" t="s">
        <v>29</v>
      </c>
      <c r="Z6" s="160" t="s">
        <v>30</v>
      </c>
      <c r="AA6" s="160" t="s">
        <v>31</v>
      </c>
      <c r="AB6" s="160" t="s">
        <v>32</v>
      </c>
      <c r="AC6" s="1219"/>
    </row>
    <row r="7" spans="1:32" s="14" customFormat="1" ht="13.5" customHeight="1" thickBot="1" x14ac:dyDescent="0.4">
      <c r="A7" s="1222" t="s">
        <v>33</v>
      </c>
      <c r="B7" s="1223"/>
      <c r="C7" s="1223"/>
      <c r="D7" s="1223"/>
      <c r="E7" s="1223"/>
      <c r="F7" s="1223"/>
      <c r="G7" s="1223"/>
      <c r="H7" s="1223"/>
      <c r="I7" s="1223"/>
      <c r="J7" s="1223"/>
      <c r="K7" s="1223"/>
      <c r="L7" s="1223"/>
      <c r="M7" s="1223"/>
      <c r="N7" s="1223"/>
      <c r="O7" s="1223"/>
      <c r="P7" s="1223"/>
      <c r="Q7" s="1223"/>
      <c r="R7" s="1223"/>
      <c r="S7" s="1223"/>
      <c r="T7" s="1223"/>
      <c r="U7" s="1223"/>
      <c r="V7" s="1223"/>
      <c r="W7" s="1223"/>
      <c r="X7" s="1223"/>
      <c r="Y7" s="1223"/>
      <c r="Z7" s="1223"/>
      <c r="AA7" s="1223"/>
      <c r="AB7" s="1223"/>
      <c r="AC7" s="1224"/>
    </row>
    <row r="8" spans="1:32" s="14" customFormat="1" ht="16.5" customHeight="1" x14ac:dyDescent="0.4">
      <c r="A8" s="1267">
        <v>25</v>
      </c>
      <c r="B8" s="1212" t="s">
        <v>55</v>
      </c>
      <c r="C8" s="1268" t="s">
        <v>62</v>
      </c>
      <c r="D8" s="1269">
        <v>0.5</v>
      </c>
      <c r="E8" s="857" t="s">
        <v>242</v>
      </c>
      <c r="F8" s="404"/>
      <c r="G8" s="353"/>
      <c r="H8" s="353"/>
      <c r="I8" s="353"/>
      <c r="J8" s="858">
        <v>60</v>
      </c>
      <c r="K8" s="342">
        <v>28</v>
      </c>
      <c r="L8" s="342">
        <v>56</v>
      </c>
      <c r="M8" s="342"/>
      <c r="N8" s="342"/>
      <c r="O8" s="342"/>
      <c r="P8" s="342"/>
      <c r="Q8" s="342"/>
      <c r="R8" s="342"/>
      <c r="S8" s="342"/>
      <c r="T8" s="342"/>
      <c r="U8" s="342">
        <v>6</v>
      </c>
      <c r="V8" s="237"/>
      <c r="W8" s="237"/>
      <c r="X8" s="237"/>
      <c r="Y8" s="401"/>
      <c r="Z8" s="237"/>
      <c r="AA8" s="237"/>
      <c r="AB8" s="238"/>
      <c r="AC8" s="103">
        <f>SUM(K8:AB8)</f>
        <v>90</v>
      </c>
    </row>
    <row r="9" spans="1:32" s="14" customFormat="1" ht="18.75" customHeight="1" x14ac:dyDescent="0.4">
      <c r="A9" s="1229"/>
      <c r="B9" s="1213"/>
      <c r="C9" s="1232"/>
      <c r="D9" s="1270"/>
      <c r="E9" s="533" t="s">
        <v>99</v>
      </c>
      <c r="F9" s="345" t="s">
        <v>94</v>
      </c>
      <c r="G9" s="442" t="s">
        <v>232</v>
      </c>
      <c r="H9" s="926" t="s">
        <v>233</v>
      </c>
      <c r="I9" s="926">
        <v>3</v>
      </c>
      <c r="J9" s="927">
        <v>6</v>
      </c>
      <c r="K9" s="343">
        <v>8</v>
      </c>
      <c r="L9" s="343">
        <v>8</v>
      </c>
      <c r="M9" s="343"/>
      <c r="N9" s="343"/>
      <c r="O9" s="343"/>
      <c r="P9" s="343"/>
      <c r="Q9" s="343"/>
      <c r="R9" s="343"/>
      <c r="S9" s="343"/>
      <c r="T9" s="343"/>
      <c r="U9" s="343">
        <v>1</v>
      </c>
      <c r="V9" s="343"/>
      <c r="W9" s="343"/>
      <c r="X9" s="343"/>
      <c r="Y9" s="928"/>
      <c r="Z9" s="343"/>
      <c r="AA9" s="343"/>
      <c r="AB9" s="421"/>
      <c r="AC9" s="83">
        <f>SUM(K9:AB9)</f>
        <v>17</v>
      </c>
    </row>
    <row r="10" spans="1:32" s="14" customFormat="1" ht="18" customHeight="1" x14ac:dyDescent="0.4">
      <c r="A10" s="1229"/>
      <c r="B10" s="1213"/>
      <c r="C10" s="1232"/>
      <c r="D10" s="1270"/>
      <c r="E10" s="817" t="s">
        <v>99</v>
      </c>
      <c r="F10" s="75" t="s">
        <v>94</v>
      </c>
      <c r="G10" s="74" t="s">
        <v>96</v>
      </c>
      <c r="H10" s="47" t="s">
        <v>118</v>
      </c>
      <c r="I10" s="255">
        <v>4</v>
      </c>
      <c r="J10" s="122">
        <v>9</v>
      </c>
      <c r="K10" s="461">
        <v>8</v>
      </c>
      <c r="L10" s="527">
        <v>8</v>
      </c>
      <c r="M10" s="461"/>
      <c r="N10" s="461"/>
      <c r="O10" s="461"/>
      <c r="P10" s="461"/>
      <c r="Q10" s="461"/>
      <c r="R10" s="461"/>
      <c r="S10" s="461"/>
      <c r="T10" s="461"/>
      <c r="U10" s="461">
        <v>1</v>
      </c>
      <c r="V10" s="343"/>
      <c r="W10" s="343"/>
      <c r="X10" s="359"/>
      <c r="Y10" s="343"/>
      <c r="Z10" s="343"/>
      <c r="AA10" s="343"/>
      <c r="AB10" s="421"/>
      <c r="AC10" s="83">
        <f>SUM(K10:AB10)</f>
        <v>17</v>
      </c>
    </row>
    <row r="11" spans="1:32" s="14" customFormat="1" ht="13.5" customHeight="1" x14ac:dyDescent="0.35">
      <c r="A11" s="1228"/>
      <c r="B11" s="1213"/>
      <c r="C11" s="1231"/>
      <c r="D11" s="1271"/>
      <c r="E11" s="553" t="s">
        <v>41</v>
      </c>
      <c r="F11" s="257"/>
      <c r="G11" s="257"/>
      <c r="H11" s="257"/>
      <c r="I11" s="257"/>
      <c r="J11" s="334"/>
      <c r="K11" s="333">
        <f t="shared" ref="K11:AC11" si="0">SUM(K8:K10)</f>
        <v>44</v>
      </c>
      <c r="L11" s="333">
        <f t="shared" si="0"/>
        <v>72</v>
      </c>
      <c r="M11" s="333">
        <f t="shared" si="0"/>
        <v>0</v>
      </c>
      <c r="N11" s="333">
        <f t="shared" si="0"/>
        <v>0</v>
      </c>
      <c r="O11" s="333">
        <f t="shared" si="0"/>
        <v>0</v>
      </c>
      <c r="P11" s="333">
        <f t="shared" si="0"/>
        <v>0</v>
      </c>
      <c r="Q11" s="333">
        <f t="shared" si="0"/>
        <v>0</v>
      </c>
      <c r="R11" s="333">
        <f t="shared" si="0"/>
        <v>0</v>
      </c>
      <c r="S11" s="333">
        <f t="shared" si="0"/>
        <v>0</v>
      </c>
      <c r="T11" s="333">
        <f t="shared" si="0"/>
        <v>0</v>
      </c>
      <c r="U11" s="333">
        <f t="shared" si="0"/>
        <v>8</v>
      </c>
      <c r="V11" s="333">
        <f t="shared" si="0"/>
        <v>0</v>
      </c>
      <c r="W11" s="333">
        <f t="shared" si="0"/>
        <v>0</v>
      </c>
      <c r="X11" s="333">
        <f t="shared" si="0"/>
        <v>0</v>
      </c>
      <c r="Y11" s="333">
        <f t="shared" si="0"/>
        <v>0</v>
      </c>
      <c r="Z11" s="333">
        <f t="shared" si="0"/>
        <v>0</v>
      </c>
      <c r="AA11" s="333">
        <f t="shared" si="0"/>
        <v>0</v>
      </c>
      <c r="AB11" s="333">
        <f t="shared" si="0"/>
        <v>0</v>
      </c>
      <c r="AC11" s="333">
        <f t="shared" si="0"/>
        <v>124</v>
      </c>
    </row>
    <row r="12" spans="1:32" s="14" customFormat="1" ht="31.5" customHeight="1" x14ac:dyDescent="0.4">
      <c r="A12" s="1225"/>
      <c r="B12" s="1213"/>
      <c r="C12" s="1234"/>
      <c r="D12" s="1271"/>
      <c r="E12" s="920" t="s">
        <v>158</v>
      </c>
      <c r="F12" s="74" t="s">
        <v>243</v>
      </c>
      <c r="G12" s="394" t="s">
        <v>247</v>
      </c>
      <c r="H12" s="96" t="s">
        <v>246</v>
      </c>
      <c r="I12" s="96" t="s">
        <v>180</v>
      </c>
      <c r="J12" s="232" t="s">
        <v>301</v>
      </c>
      <c r="K12" s="157">
        <v>4</v>
      </c>
      <c r="L12" s="157">
        <v>2</v>
      </c>
      <c r="M12" s="157"/>
      <c r="N12" s="157"/>
      <c r="O12" s="157"/>
      <c r="P12" s="157"/>
      <c r="Q12" s="157"/>
      <c r="R12" s="157"/>
      <c r="S12" s="157"/>
      <c r="T12" s="157"/>
      <c r="U12" s="157">
        <v>1</v>
      </c>
      <c r="V12" s="67"/>
      <c r="W12" s="67"/>
      <c r="X12" s="67"/>
      <c r="Y12" s="67"/>
      <c r="Z12" s="67"/>
      <c r="AA12" s="67"/>
      <c r="AB12" s="492"/>
      <c r="AC12" s="464">
        <f>SUM(K12:AB12)</f>
        <v>7</v>
      </c>
    </row>
    <row r="13" spans="1:32" s="14" customFormat="1" ht="30" customHeight="1" x14ac:dyDescent="0.4">
      <c r="A13" s="1225"/>
      <c r="B13" s="1213"/>
      <c r="C13" s="1234"/>
      <c r="D13" s="1271"/>
      <c r="E13" s="727" t="s">
        <v>159</v>
      </c>
      <c r="F13" s="299" t="s">
        <v>243</v>
      </c>
      <c r="G13" s="159" t="s">
        <v>156</v>
      </c>
      <c r="H13" s="144" t="s">
        <v>246</v>
      </c>
      <c r="I13" s="144" t="s">
        <v>180</v>
      </c>
      <c r="J13" s="227" t="s">
        <v>301</v>
      </c>
      <c r="K13" s="157">
        <v>4</v>
      </c>
      <c r="L13" s="157">
        <v>2</v>
      </c>
      <c r="M13" s="157"/>
      <c r="N13" s="157"/>
      <c r="O13" s="157"/>
      <c r="P13" s="157"/>
      <c r="Q13" s="157"/>
      <c r="R13" s="157"/>
      <c r="S13" s="157"/>
      <c r="T13" s="157"/>
      <c r="U13" s="157">
        <v>1</v>
      </c>
      <c r="V13" s="385"/>
      <c r="W13" s="385"/>
      <c r="X13" s="385"/>
      <c r="Y13" s="385"/>
      <c r="Z13" s="385"/>
      <c r="AA13" s="385"/>
      <c r="AB13" s="499"/>
      <c r="AC13" s="464">
        <f>SUM(K13:AB13)</f>
        <v>7</v>
      </c>
    </row>
    <row r="14" spans="1:32" s="14" customFormat="1" ht="17.25" customHeight="1" thickBot="1" x14ac:dyDescent="0.4">
      <c r="A14" s="1225"/>
      <c r="B14" s="1213"/>
      <c r="C14" s="1234"/>
      <c r="D14" s="1271"/>
      <c r="E14" s="482" t="s">
        <v>35</v>
      </c>
      <c r="F14" s="86"/>
      <c r="G14" s="86"/>
      <c r="H14" s="86"/>
      <c r="I14" s="86"/>
      <c r="J14" s="215"/>
      <c r="K14" s="507">
        <f t="shared" ref="K14:AC14" si="1">SUM(K12:K13)</f>
        <v>8</v>
      </c>
      <c r="L14" s="507">
        <f t="shared" si="1"/>
        <v>4</v>
      </c>
      <c r="M14" s="507">
        <f t="shared" si="1"/>
        <v>0</v>
      </c>
      <c r="N14" s="507">
        <f t="shared" si="1"/>
        <v>0</v>
      </c>
      <c r="O14" s="507">
        <f t="shared" si="1"/>
        <v>0</v>
      </c>
      <c r="P14" s="507">
        <f t="shared" si="1"/>
        <v>0</v>
      </c>
      <c r="Q14" s="507">
        <f t="shared" si="1"/>
        <v>0</v>
      </c>
      <c r="R14" s="507">
        <f t="shared" si="1"/>
        <v>0</v>
      </c>
      <c r="S14" s="507">
        <f t="shared" si="1"/>
        <v>0</v>
      </c>
      <c r="T14" s="507">
        <f t="shared" si="1"/>
        <v>0</v>
      </c>
      <c r="U14" s="507">
        <f t="shared" si="1"/>
        <v>2</v>
      </c>
      <c r="V14" s="507">
        <f t="shared" si="1"/>
        <v>0</v>
      </c>
      <c r="W14" s="507">
        <f t="shared" si="1"/>
        <v>0</v>
      </c>
      <c r="X14" s="507">
        <f t="shared" si="1"/>
        <v>0</v>
      </c>
      <c r="Y14" s="507">
        <f t="shared" si="1"/>
        <v>0</v>
      </c>
      <c r="Z14" s="507">
        <f t="shared" si="1"/>
        <v>0</v>
      </c>
      <c r="AA14" s="507">
        <f t="shared" si="1"/>
        <v>0</v>
      </c>
      <c r="AB14" s="507">
        <f t="shared" si="1"/>
        <v>0</v>
      </c>
      <c r="AC14" s="507">
        <f t="shared" si="1"/>
        <v>14</v>
      </c>
    </row>
    <row r="15" spans="1:32" s="14" customFormat="1" ht="9" customHeight="1" x14ac:dyDescent="0.35">
      <c r="A15" s="1225"/>
      <c r="B15" s="1213"/>
      <c r="C15" s="1234"/>
      <c r="D15" s="1271"/>
      <c r="E15" s="17"/>
      <c r="F15" s="47" t="s">
        <v>7</v>
      </c>
      <c r="G15" s="47"/>
      <c r="H15" s="47"/>
      <c r="I15" s="47"/>
      <c r="J15" s="489"/>
      <c r="K15" s="165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90"/>
      <c r="AC15" s="491">
        <f t="shared" ref="AC15:AC20" si="2">SUM(K15:AB15)</f>
        <v>0</v>
      </c>
    </row>
    <row r="16" spans="1:32" s="14" customFormat="1" ht="13.5" customHeight="1" thickBot="1" x14ac:dyDescent="0.4">
      <c r="A16" s="1225"/>
      <c r="B16" s="1213"/>
      <c r="C16" s="1234"/>
      <c r="D16" s="1271"/>
      <c r="E16" s="166" t="s">
        <v>36</v>
      </c>
      <c r="F16" s="146"/>
      <c r="G16" s="146"/>
      <c r="H16" s="146"/>
      <c r="I16" s="146"/>
      <c r="J16" s="221"/>
      <c r="K16" s="168">
        <v>0</v>
      </c>
      <c r="L16" s="162">
        <v>0</v>
      </c>
      <c r="M16" s="162">
        <v>0</v>
      </c>
      <c r="N16" s="162">
        <v>0</v>
      </c>
      <c r="O16" s="162">
        <v>0</v>
      </c>
      <c r="P16" s="162">
        <v>0</v>
      </c>
      <c r="Q16" s="162">
        <v>0</v>
      </c>
      <c r="R16" s="162">
        <v>0</v>
      </c>
      <c r="S16" s="162">
        <v>0</v>
      </c>
      <c r="T16" s="162">
        <v>0</v>
      </c>
      <c r="U16" s="162">
        <v>0</v>
      </c>
      <c r="V16" s="162">
        <v>0</v>
      </c>
      <c r="W16" s="162">
        <v>0</v>
      </c>
      <c r="X16" s="162">
        <v>0</v>
      </c>
      <c r="Y16" s="162">
        <v>0</v>
      </c>
      <c r="Z16" s="162">
        <v>0</v>
      </c>
      <c r="AA16" s="162">
        <v>0</v>
      </c>
      <c r="AB16" s="244">
        <v>0</v>
      </c>
      <c r="AC16" s="464">
        <f t="shared" si="2"/>
        <v>0</v>
      </c>
    </row>
    <row r="17" spans="1:32" s="14" customFormat="1" ht="13.5" customHeight="1" x14ac:dyDescent="0.35">
      <c r="A17" s="1225"/>
      <c r="B17" s="1213"/>
      <c r="C17" s="1234"/>
      <c r="D17" s="1271"/>
      <c r="E17" s="222" t="s">
        <v>34</v>
      </c>
      <c r="F17" s="45"/>
      <c r="G17" s="45" t="s">
        <v>37</v>
      </c>
      <c r="H17" s="45"/>
      <c r="I17" s="45"/>
      <c r="J17" s="223"/>
      <c r="K17" s="224">
        <v>0</v>
      </c>
      <c r="L17" s="224">
        <v>0</v>
      </c>
      <c r="M17" s="224">
        <v>0</v>
      </c>
      <c r="N17" s="224">
        <v>0</v>
      </c>
      <c r="O17" s="224">
        <v>0</v>
      </c>
      <c r="P17" s="224">
        <v>0</v>
      </c>
      <c r="Q17" s="224">
        <v>0</v>
      </c>
      <c r="R17" s="224">
        <v>0</v>
      </c>
      <c r="S17" s="224">
        <v>0</v>
      </c>
      <c r="T17" s="224">
        <v>0</v>
      </c>
      <c r="U17" s="224">
        <v>0</v>
      </c>
      <c r="V17" s="224">
        <v>0</v>
      </c>
      <c r="W17" s="224">
        <v>0</v>
      </c>
      <c r="X17" s="224">
        <v>0</v>
      </c>
      <c r="Y17" s="224">
        <v>0</v>
      </c>
      <c r="Z17" s="224">
        <v>0</v>
      </c>
      <c r="AA17" s="224">
        <v>0</v>
      </c>
      <c r="AB17" s="245">
        <v>0</v>
      </c>
      <c r="AC17" s="464">
        <f t="shared" si="2"/>
        <v>0</v>
      </c>
    </row>
    <row r="18" spans="1:32" s="14" customFormat="1" ht="13.5" customHeight="1" x14ac:dyDescent="0.35">
      <c r="A18" s="1225"/>
      <c r="B18" s="1213"/>
      <c r="C18" s="1234"/>
      <c r="D18" s="1271"/>
      <c r="E18" s="226" t="s">
        <v>38</v>
      </c>
      <c r="F18" s="144"/>
      <c r="G18" s="144"/>
      <c r="H18" s="144"/>
      <c r="I18" s="144"/>
      <c r="J18" s="227"/>
      <c r="K18" s="150">
        <v>0</v>
      </c>
      <c r="L18" s="150">
        <v>0</v>
      </c>
      <c r="M18" s="150">
        <v>0</v>
      </c>
      <c r="N18" s="150">
        <v>0</v>
      </c>
      <c r="O18" s="150">
        <v>0</v>
      </c>
      <c r="P18" s="150">
        <v>0</v>
      </c>
      <c r="Q18" s="150">
        <v>0</v>
      </c>
      <c r="R18" s="150">
        <v>0</v>
      </c>
      <c r="S18" s="150">
        <v>0</v>
      </c>
      <c r="T18" s="150">
        <v>0</v>
      </c>
      <c r="U18" s="150">
        <v>0</v>
      </c>
      <c r="V18" s="150">
        <v>0</v>
      </c>
      <c r="W18" s="150">
        <v>0</v>
      </c>
      <c r="X18" s="150">
        <v>0</v>
      </c>
      <c r="Y18" s="150">
        <v>0</v>
      </c>
      <c r="Z18" s="150">
        <v>0</v>
      </c>
      <c r="AA18" s="150">
        <v>0</v>
      </c>
      <c r="AB18" s="247">
        <v>0</v>
      </c>
      <c r="AC18" s="464">
        <f t="shared" si="2"/>
        <v>0</v>
      </c>
    </row>
    <row r="19" spans="1:32" s="14" customFormat="1" ht="13.5" customHeight="1" thickBot="1" x14ac:dyDescent="0.4">
      <c r="A19" s="1225"/>
      <c r="B19" s="1213"/>
      <c r="C19" s="1234"/>
      <c r="D19" s="1271"/>
      <c r="E19" s="97" t="s">
        <v>39</v>
      </c>
      <c r="F19" s="98"/>
      <c r="G19" s="98"/>
      <c r="H19" s="98"/>
      <c r="I19" s="98"/>
      <c r="J19" s="228"/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250">
        <v>0</v>
      </c>
      <c r="AC19" s="464">
        <f t="shared" si="2"/>
        <v>0</v>
      </c>
    </row>
    <row r="20" spans="1:32" s="14" customFormat="1" ht="19.5" customHeight="1" thickBot="1" x14ac:dyDescent="0.4">
      <c r="A20" s="1230"/>
      <c r="B20" s="1214"/>
      <c r="C20" s="1235"/>
      <c r="D20" s="1272"/>
      <c r="E20" s="180" t="s">
        <v>40</v>
      </c>
      <c r="F20" s="181"/>
      <c r="G20" s="181"/>
      <c r="H20" s="181"/>
      <c r="I20" s="181"/>
      <c r="J20" s="229"/>
      <c r="K20" s="194">
        <f t="shared" ref="K20:AB20" si="3">K11+K14</f>
        <v>52</v>
      </c>
      <c r="L20" s="194">
        <f t="shared" si="3"/>
        <v>76</v>
      </c>
      <c r="M20" s="194">
        <f t="shared" si="3"/>
        <v>0</v>
      </c>
      <c r="N20" s="194">
        <f t="shared" si="3"/>
        <v>0</v>
      </c>
      <c r="O20" s="194">
        <f t="shared" si="3"/>
        <v>0</v>
      </c>
      <c r="P20" s="194">
        <f t="shared" si="3"/>
        <v>0</v>
      </c>
      <c r="Q20" s="194">
        <f t="shared" si="3"/>
        <v>0</v>
      </c>
      <c r="R20" s="194">
        <f t="shared" si="3"/>
        <v>0</v>
      </c>
      <c r="S20" s="194">
        <f t="shared" si="3"/>
        <v>0</v>
      </c>
      <c r="T20" s="194">
        <f t="shared" si="3"/>
        <v>0</v>
      </c>
      <c r="U20" s="194">
        <f t="shared" si="3"/>
        <v>10</v>
      </c>
      <c r="V20" s="194">
        <f t="shared" si="3"/>
        <v>0</v>
      </c>
      <c r="W20" s="194">
        <f t="shared" si="3"/>
        <v>0</v>
      </c>
      <c r="X20" s="194">
        <f t="shared" si="3"/>
        <v>0</v>
      </c>
      <c r="Y20" s="194">
        <f t="shared" si="3"/>
        <v>0</v>
      </c>
      <c r="Z20" s="194">
        <f t="shared" si="3"/>
        <v>0</v>
      </c>
      <c r="AA20" s="194">
        <f t="shared" si="3"/>
        <v>0</v>
      </c>
      <c r="AB20" s="252">
        <f t="shared" si="3"/>
        <v>0</v>
      </c>
      <c r="AC20" s="320">
        <f t="shared" si="2"/>
        <v>138</v>
      </c>
    </row>
    <row r="21" spans="1:32" s="61" customFormat="1" ht="13.9" x14ac:dyDescent="0.4">
      <c r="A21" s="1240" t="s">
        <v>320</v>
      </c>
      <c r="B21" s="1240"/>
      <c r="C21" s="1240"/>
      <c r="D21" s="1240"/>
      <c r="E21" s="1240"/>
      <c r="F21" s="1240"/>
      <c r="G21" s="1240"/>
      <c r="H21" s="1240"/>
      <c r="I21" s="1240"/>
      <c r="J21" s="1240"/>
      <c r="K21" s="1240"/>
      <c r="L21" s="1240"/>
      <c r="M21" s="1240"/>
      <c r="N21" s="1240"/>
      <c r="O21" s="1240"/>
      <c r="P21" s="1240"/>
      <c r="Q21" s="1240"/>
      <c r="R21" s="1240"/>
      <c r="S21" s="1240"/>
      <c r="T21" s="1240"/>
      <c r="U21" s="1240"/>
      <c r="V21" s="1240"/>
      <c r="W21" s="1240"/>
      <c r="X21" s="1240"/>
      <c r="Y21" s="1240"/>
      <c r="Z21" s="1240"/>
      <c r="AA21" s="1240"/>
      <c r="AB21" s="1240"/>
      <c r="AC21" s="1240"/>
    </row>
    <row r="22" spans="1:32" s="61" customFormat="1" ht="13.9" x14ac:dyDescent="0.4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184" t="s">
        <v>353</v>
      </c>
      <c r="P22" s="1184"/>
      <c r="Q22" s="1184"/>
      <c r="R22" s="1184"/>
      <c r="S22" s="1184"/>
      <c r="T22" s="1184"/>
      <c r="U22" s="1184"/>
      <c r="V22" s="1184"/>
      <c r="W22" s="1184"/>
      <c r="X22" s="1184"/>
      <c r="Y22" s="1184"/>
      <c r="Z22" s="1184"/>
      <c r="AA22" s="1184"/>
      <c r="AB22" s="1184"/>
      <c r="AC22" s="1184"/>
    </row>
    <row r="23" spans="1:32" s="61" customFormat="1" ht="13.9" x14ac:dyDescent="0.4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2"/>
      <c r="S23" s="2"/>
      <c r="T23" s="1220" t="s">
        <v>5</v>
      </c>
      <c r="U23" s="1220"/>
      <c r="V23" s="1220"/>
      <c r="W23" s="1220"/>
      <c r="X23" s="1220"/>
      <c r="Y23" s="1220"/>
      <c r="Z23" s="1220"/>
      <c r="AA23" s="2"/>
      <c r="AB23" s="2"/>
      <c r="AC23" s="101"/>
    </row>
    <row r="24" spans="1:32" s="61" customFormat="1" ht="14.25" thickBot="1" x14ac:dyDescent="0.45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95" t="s">
        <v>56</v>
      </c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01"/>
    </row>
    <row r="25" spans="1:32" ht="14.25" customHeight="1" x14ac:dyDescent="0.45">
      <c r="A25" s="1188" t="s">
        <v>9</v>
      </c>
      <c r="B25" s="1190" t="s">
        <v>10</v>
      </c>
      <c r="C25" s="1190" t="s">
        <v>11</v>
      </c>
      <c r="D25" s="1192" t="s">
        <v>12</v>
      </c>
      <c r="E25" s="1194" t="s">
        <v>8</v>
      </c>
      <c r="F25" s="1196" t="s">
        <v>0</v>
      </c>
      <c r="G25" s="1198" t="s">
        <v>3</v>
      </c>
      <c r="H25" s="1200" t="s">
        <v>13</v>
      </c>
      <c r="I25" s="1196" t="s">
        <v>1</v>
      </c>
      <c r="J25" s="1202" t="s">
        <v>14</v>
      </c>
      <c r="K25" s="1204" t="s">
        <v>15</v>
      </c>
      <c r="L25" s="1205"/>
      <c r="M25" s="1205"/>
      <c r="N25" s="1205"/>
      <c r="O25" s="1205"/>
      <c r="P25" s="1205"/>
      <c r="Q25" s="1205"/>
      <c r="R25" s="1205"/>
      <c r="S25" s="1205"/>
      <c r="T25" s="1205"/>
      <c r="U25" s="1205"/>
      <c r="V25" s="1205"/>
      <c r="W25" s="1205"/>
      <c r="X25" s="1205"/>
      <c r="Y25" s="1205"/>
      <c r="Z25" s="1205"/>
      <c r="AA25" s="1205"/>
      <c r="AB25" s="1205"/>
      <c r="AC25" s="1218" t="s">
        <v>16</v>
      </c>
      <c r="AD25" s="9"/>
      <c r="AE25" s="9"/>
      <c r="AF25" s="9"/>
    </row>
    <row r="26" spans="1:32" s="12" customFormat="1" ht="105.75" customHeight="1" thickBot="1" x14ac:dyDescent="0.35">
      <c r="A26" s="1189"/>
      <c r="B26" s="1191"/>
      <c r="C26" s="1191"/>
      <c r="D26" s="1193"/>
      <c r="E26" s="1195"/>
      <c r="F26" s="1197"/>
      <c r="G26" s="1199"/>
      <c r="H26" s="1201"/>
      <c r="I26" s="1197"/>
      <c r="J26" s="1203"/>
      <c r="K26" s="161" t="s">
        <v>17</v>
      </c>
      <c r="L26" s="160" t="s">
        <v>18</v>
      </c>
      <c r="M26" s="160" t="s">
        <v>19</v>
      </c>
      <c r="N26" s="160" t="s">
        <v>20</v>
      </c>
      <c r="O26" s="160" t="s">
        <v>21</v>
      </c>
      <c r="P26" s="160" t="s">
        <v>22</v>
      </c>
      <c r="Q26" s="160" t="s">
        <v>88</v>
      </c>
      <c r="R26" s="160" t="s">
        <v>63</v>
      </c>
      <c r="S26" s="160" t="s">
        <v>23</v>
      </c>
      <c r="T26" s="160" t="s">
        <v>24</v>
      </c>
      <c r="U26" s="160" t="s">
        <v>25</v>
      </c>
      <c r="V26" s="160" t="s">
        <v>26</v>
      </c>
      <c r="W26" s="160" t="s">
        <v>27</v>
      </c>
      <c r="X26" s="160" t="s">
        <v>28</v>
      </c>
      <c r="Y26" s="395" t="s">
        <v>29</v>
      </c>
      <c r="Z26" s="160" t="s">
        <v>30</v>
      </c>
      <c r="AA26" s="160" t="s">
        <v>31</v>
      </c>
      <c r="AB26" s="160" t="s">
        <v>32</v>
      </c>
      <c r="AC26" s="1219"/>
    </row>
    <row r="27" spans="1:32" s="14" customFormat="1" ht="13.5" customHeight="1" thickBot="1" x14ac:dyDescent="0.4">
      <c r="A27" s="1242" t="s">
        <v>4</v>
      </c>
      <c r="B27" s="1239"/>
      <c r="C27" s="1239"/>
      <c r="D27" s="1239"/>
      <c r="E27" s="1239"/>
      <c r="F27" s="1239"/>
      <c r="G27" s="1239"/>
      <c r="H27" s="1239"/>
      <c r="I27" s="1239"/>
      <c r="J27" s="1239"/>
      <c r="K27" s="1239"/>
      <c r="L27" s="1239"/>
      <c r="M27" s="1239"/>
      <c r="N27" s="1239"/>
      <c r="O27" s="1239"/>
      <c r="P27" s="1239"/>
      <c r="Q27" s="1239"/>
      <c r="R27" s="1239"/>
      <c r="S27" s="1239"/>
      <c r="T27" s="1239"/>
      <c r="U27" s="1239"/>
      <c r="V27" s="1239"/>
      <c r="W27" s="1239"/>
      <c r="X27" s="1239"/>
      <c r="Y27" s="1239"/>
      <c r="Z27" s="1239"/>
      <c r="AA27" s="1239"/>
      <c r="AB27" s="1239"/>
      <c r="AC27" s="1243"/>
    </row>
    <row r="28" spans="1:32" s="14" customFormat="1" ht="17.25" customHeight="1" x14ac:dyDescent="0.4">
      <c r="A28" s="1209">
        <v>25</v>
      </c>
      <c r="B28" s="1212" t="s">
        <v>55</v>
      </c>
      <c r="C28" s="1212" t="s">
        <v>62</v>
      </c>
      <c r="D28" s="1215">
        <v>0.5</v>
      </c>
      <c r="E28" s="914" t="s">
        <v>252</v>
      </c>
      <c r="F28" s="353" t="s">
        <v>94</v>
      </c>
      <c r="G28" s="353" t="s">
        <v>108</v>
      </c>
      <c r="H28" s="402" t="s">
        <v>132</v>
      </c>
      <c r="I28" s="353">
        <v>2</v>
      </c>
      <c r="J28" s="403">
        <v>7</v>
      </c>
      <c r="K28" s="404">
        <v>8</v>
      </c>
      <c r="L28" s="404">
        <v>8</v>
      </c>
      <c r="M28" s="404"/>
      <c r="N28" s="404"/>
      <c r="O28" s="404"/>
      <c r="P28" s="404"/>
      <c r="Q28" s="404"/>
      <c r="R28" s="404"/>
      <c r="S28" s="404"/>
      <c r="T28" s="404"/>
      <c r="U28" s="404">
        <v>1</v>
      </c>
      <c r="V28" s="404"/>
      <c r="W28" s="237"/>
      <c r="X28" s="237"/>
      <c r="Y28" s="237"/>
      <c r="Z28" s="237"/>
      <c r="AA28" s="237"/>
      <c r="AB28" s="238"/>
      <c r="AC28" s="405">
        <f>SUM(K28:AB28)</f>
        <v>17</v>
      </c>
    </row>
    <row r="29" spans="1:32" s="14" customFormat="1" ht="16.5" customHeight="1" x14ac:dyDescent="0.4">
      <c r="A29" s="1210"/>
      <c r="B29" s="1213"/>
      <c r="C29" s="1213"/>
      <c r="D29" s="1216"/>
      <c r="E29" s="550" t="s">
        <v>252</v>
      </c>
      <c r="F29" s="344" t="s">
        <v>94</v>
      </c>
      <c r="G29" s="344" t="s">
        <v>96</v>
      </c>
      <c r="H29" s="272" t="s">
        <v>133</v>
      </c>
      <c r="I29" s="344">
        <v>2</v>
      </c>
      <c r="J29" s="273">
        <v>7</v>
      </c>
      <c r="K29" s="345">
        <v>8</v>
      </c>
      <c r="L29" s="345">
        <v>8</v>
      </c>
      <c r="M29" s="345"/>
      <c r="N29" s="345"/>
      <c r="O29" s="345"/>
      <c r="P29" s="345"/>
      <c r="Q29" s="345"/>
      <c r="R29" s="345"/>
      <c r="S29" s="345"/>
      <c r="T29" s="345"/>
      <c r="U29" s="345">
        <v>1</v>
      </c>
      <c r="V29" s="344"/>
      <c r="W29" s="74"/>
      <c r="X29" s="74"/>
      <c r="Y29" s="74"/>
      <c r="Z29" s="74"/>
      <c r="AA29" s="74"/>
      <c r="AB29" s="74"/>
      <c r="AC29" s="202">
        <f>SUM(K29:AB29)</f>
        <v>17</v>
      </c>
    </row>
    <row r="30" spans="1:32" s="14" customFormat="1" ht="16.5" customHeight="1" x14ac:dyDescent="0.4">
      <c r="A30" s="1210"/>
      <c r="B30" s="1213"/>
      <c r="C30" s="1213"/>
      <c r="D30" s="1216"/>
      <c r="E30" s="820" t="s">
        <v>249</v>
      </c>
      <c r="F30" s="389" t="s">
        <v>94</v>
      </c>
      <c r="G30" s="389" t="s">
        <v>108</v>
      </c>
      <c r="H30" s="423" t="s">
        <v>223</v>
      </c>
      <c r="I30" s="389">
        <v>1</v>
      </c>
      <c r="J30" s="443">
        <v>15</v>
      </c>
      <c r="K30" s="364"/>
      <c r="L30" s="364"/>
      <c r="M30" s="364">
        <v>16</v>
      </c>
      <c r="N30" s="364"/>
      <c r="O30" s="364"/>
      <c r="P30" s="364"/>
      <c r="Q30" s="364"/>
      <c r="R30" s="364"/>
      <c r="S30" s="364"/>
      <c r="T30" s="364"/>
      <c r="U30" s="364"/>
      <c r="V30" s="364"/>
      <c r="W30" s="157"/>
      <c r="X30" s="157"/>
      <c r="Y30" s="157"/>
      <c r="Z30" s="157"/>
      <c r="AA30" s="157"/>
      <c r="AB30" s="159"/>
      <c r="AC30" s="202">
        <f>SUM(K30:AB30)</f>
        <v>16</v>
      </c>
    </row>
    <row r="31" spans="1:32" s="14" customFormat="1" ht="15.75" customHeight="1" x14ac:dyDescent="0.4">
      <c r="A31" s="1210"/>
      <c r="B31" s="1213"/>
      <c r="C31" s="1213"/>
      <c r="D31" s="1216"/>
      <c r="E31" s="551" t="s">
        <v>298</v>
      </c>
      <c r="F31" s="299" t="s">
        <v>94</v>
      </c>
      <c r="G31" s="299"/>
      <c r="H31" s="389"/>
      <c r="I31" s="299"/>
      <c r="J31" s="145">
        <v>46</v>
      </c>
      <c r="K31" s="157">
        <v>28</v>
      </c>
      <c r="L31" s="364">
        <v>56</v>
      </c>
      <c r="M31" s="157"/>
      <c r="N31" s="157"/>
      <c r="O31" s="157"/>
      <c r="P31" s="157"/>
      <c r="Q31" s="157"/>
      <c r="R31" s="364"/>
      <c r="S31" s="157"/>
      <c r="T31" s="157"/>
      <c r="U31" s="157">
        <v>5</v>
      </c>
      <c r="V31" s="364"/>
      <c r="W31" s="364"/>
      <c r="X31" s="364"/>
      <c r="Y31" s="364"/>
      <c r="Z31" s="364"/>
      <c r="AA31" s="364"/>
      <c r="AB31" s="442"/>
      <c r="AC31" s="202">
        <f>SUM(K31:AB31)</f>
        <v>89</v>
      </c>
    </row>
    <row r="32" spans="1:32" s="14" customFormat="1" ht="13.5" customHeight="1" thickBot="1" x14ac:dyDescent="0.4">
      <c r="A32" s="1210"/>
      <c r="B32" s="1213"/>
      <c r="C32" s="1213"/>
      <c r="D32" s="1216"/>
      <c r="E32" s="552" t="s">
        <v>41</v>
      </c>
      <c r="F32" s="86"/>
      <c r="G32" s="86"/>
      <c r="H32" s="86"/>
      <c r="I32" s="86"/>
      <c r="J32" s="87"/>
      <c r="K32" s="88">
        <f t="shared" ref="K32:AC32" si="4">SUM(K28:K31)</f>
        <v>44</v>
      </c>
      <c r="L32" s="88">
        <f t="shared" si="4"/>
        <v>72</v>
      </c>
      <c r="M32" s="88">
        <f t="shared" si="4"/>
        <v>16</v>
      </c>
      <c r="N32" s="88">
        <f t="shared" si="4"/>
        <v>0</v>
      </c>
      <c r="O32" s="88">
        <f t="shared" si="4"/>
        <v>0</v>
      </c>
      <c r="P32" s="88">
        <f t="shared" si="4"/>
        <v>0</v>
      </c>
      <c r="Q32" s="88">
        <f t="shared" si="4"/>
        <v>0</v>
      </c>
      <c r="R32" s="88">
        <f t="shared" si="4"/>
        <v>0</v>
      </c>
      <c r="S32" s="88">
        <f t="shared" si="4"/>
        <v>0</v>
      </c>
      <c r="T32" s="88">
        <f t="shared" si="4"/>
        <v>0</v>
      </c>
      <c r="U32" s="88">
        <f t="shared" si="4"/>
        <v>7</v>
      </c>
      <c r="V32" s="88">
        <f t="shared" si="4"/>
        <v>0</v>
      </c>
      <c r="W32" s="88">
        <f t="shared" si="4"/>
        <v>0</v>
      </c>
      <c r="X32" s="88">
        <f t="shared" si="4"/>
        <v>0</v>
      </c>
      <c r="Y32" s="88">
        <f t="shared" si="4"/>
        <v>0</v>
      </c>
      <c r="Z32" s="88">
        <f t="shared" si="4"/>
        <v>0</v>
      </c>
      <c r="AA32" s="88">
        <f t="shared" si="4"/>
        <v>0</v>
      </c>
      <c r="AB32" s="88">
        <f t="shared" si="4"/>
        <v>0</v>
      </c>
      <c r="AC32" s="88">
        <f t="shared" si="4"/>
        <v>139</v>
      </c>
    </row>
    <row r="33" spans="1:31" s="14" customFormat="1" ht="28.5" customHeight="1" x14ac:dyDescent="0.4">
      <c r="A33" s="1210"/>
      <c r="B33" s="1213"/>
      <c r="C33" s="1213"/>
      <c r="D33" s="1216"/>
      <c r="E33" s="563" t="s">
        <v>158</v>
      </c>
      <c r="F33" s="564" t="s">
        <v>243</v>
      </c>
      <c r="G33" s="565" t="s">
        <v>245</v>
      </c>
      <c r="H33" s="449" t="s">
        <v>246</v>
      </c>
      <c r="I33" s="449" t="s">
        <v>180</v>
      </c>
      <c r="J33" s="450">
        <v>6</v>
      </c>
      <c r="K33" s="448"/>
      <c r="L33" s="448">
        <v>2</v>
      </c>
      <c r="M33" s="448"/>
      <c r="N33" s="448">
        <v>2</v>
      </c>
      <c r="O33" s="448">
        <v>0.5</v>
      </c>
      <c r="P33" s="548"/>
      <c r="Q33" s="509"/>
      <c r="R33" s="448"/>
      <c r="S33" s="448"/>
      <c r="T33" s="448"/>
      <c r="U33" s="448">
        <v>1</v>
      </c>
      <c r="V33" s="448"/>
      <c r="W33" s="157"/>
      <c r="X33" s="157"/>
      <c r="Y33" s="157"/>
      <c r="Z33" s="157"/>
      <c r="AA33" s="157"/>
      <c r="AB33" s="159"/>
      <c r="AC33" s="83">
        <f>SUM(K33:AB33)</f>
        <v>5.5</v>
      </c>
    </row>
    <row r="34" spans="1:31" s="14" customFormat="1" ht="28.5" customHeight="1" x14ac:dyDescent="0.4">
      <c r="A34" s="1210"/>
      <c r="B34" s="1213"/>
      <c r="C34" s="1213"/>
      <c r="D34" s="1216"/>
      <c r="E34" s="563" t="s">
        <v>159</v>
      </c>
      <c r="F34" s="564" t="s">
        <v>243</v>
      </c>
      <c r="G34" s="565" t="s">
        <v>245</v>
      </c>
      <c r="H34" s="449" t="s">
        <v>246</v>
      </c>
      <c r="I34" s="449" t="s">
        <v>180</v>
      </c>
      <c r="J34" s="450"/>
      <c r="K34" s="448"/>
      <c r="L34" s="448"/>
      <c r="M34" s="448"/>
      <c r="N34" s="448"/>
      <c r="O34" s="448"/>
      <c r="P34" s="548">
        <v>0.5</v>
      </c>
      <c r="Q34" s="509"/>
      <c r="R34" s="448"/>
      <c r="S34" s="448"/>
      <c r="T34" s="448"/>
      <c r="U34" s="448">
        <v>2</v>
      </c>
      <c r="V34" s="448"/>
      <c r="W34" s="157"/>
      <c r="X34" s="157"/>
      <c r="Y34" s="157"/>
      <c r="Z34" s="157"/>
      <c r="AA34" s="157"/>
      <c r="AB34" s="159"/>
      <c r="AC34" s="83">
        <f>SUM(K34:AB34)</f>
        <v>2.5</v>
      </c>
    </row>
    <row r="35" spans="1:31" s="14" customFormat="1" ht="13.5" customHeight="1" thickBot="1" x14ac:dyDescent="0.4">
      <c r="A35" s="1210"/>
      <c r="B35" s="1213"/>
      <c r="C35" s="1213"/>
      <c r="D35" s="1216"/>
      <c r="E35" s="85" t="s">
        <v>35</v>
      </c>
      <c r="F35" s="86"/>
      <c r="G35" s="86"/>
      <c r="H35" s="86"/>
      <c r="I35" s="86"/>
      <c r="J35" s="87"/>
      <c r="K35" s="88">
        <f>SUM(K33:K34)</f>
        <v>0</v>
      </c>
      <c r="L35" s="88">
        <f t="shared" ref="L35:AC35" si="5">SUM(L33:L34)</f>
        <v>2</v>
      </c>
      <c r="M35" s="88">
        <f t="shared" si="5"/>
        <v>0</v>
      </c>
      <c r="N35" s="88">
        <f t="shared" si="5"/>
        <v>2</v>
      </c>
      <c r="O35" s="88">
        <f t="shared" si="5"/>
        <v>0.5</v>
      </c>
      <c r="P35" s="88">
        <f t="shared" si="5"/>
        <v>0.5</v>
      </c>
      <c r="Q35" s="88">
        <f t="shared" si="5"/>
        <v>0</v>
      </c>
      <c r="R35" s="88">
        <f t="shared" si="5"/>
        <v>0</v>
      </c>
      <c r="S35" s="88">
        <f t="shared" si="5"/>
        <v>0</v>
      </c>
      <c r="T35" s="88">
        <f t="shared" si="5"/>
        <v>0</v>
      </c>
      <c r="U35" s="88">
        <f t="shared" si="5"/>
        <v>3</v>
      </c>
      <c r="V35" s="88">
        <f t="shared" si="5"/>
        <v>0</v>
      </c>
      <c r="W35" s="88">
        <f t="shared" si="5"/>
        <v>0</v>
      </c>
      <c r="X35" s="88">
        <f t="shared" si="5"/>
        <v>0</v>
      </c>
      <c r="Y35" s="88">
        <f t="shared" si="5"/>
        <v>0</v>
      </c>
      <c r="Z35" s="88">
        <f t="shared" si="5"/>
        <v>0</v>
      </c>
      <c r="AA35" s="88">
        <f t="shared" si="5"/>
        <v>0</v>
      </c>
      <c r="AB35" s="88">
        <f t="shared" si="5"/>
        <v>0</v>
      </c>
      <c r="AC35" s="88">
        <f t="shared" si="5"/>
        <v>8</v>
      </c>
    </row>
    <row r="36" spans="1:31" s="14" customFormat="1" ht="6.75" customHeight="1" x14ac:dyDescent="0.35">
      <c r="A36" s="1210"/>
      <c r="B36" s="1213"/>
      <c r="C36" s="1213"/>
      <c r="D36" s="1216"/>
      <c r="E36" s="267"/>
      <c r="F36" s="268"/>
      <c r="G36" s="268"/>
      <c r="H36" s="268"/>
      <c r="I36" s="268"/>
      <c r="J36" s="274"/>
      <c r="K36" s="271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  <c r="AA36" s="269"/>
      <c r="AB36" s="269"/>
      <c r="AC36" s="396"/>
    </row>
    <row r="37" spans="1:31" s="14" customFormat="1" ht="13.5" customHeight="1" thickBot="1" x14ac:dyDescent="0.4">
      <c r="A37" s="1210"/>
      <c r="B37" s="1213"/>
      <c r="C37" s="1213"/>
      <c r="D37" s="1216"/>
      <c r="E37" s="166" t="s">
        <v>36</v>
      </c>
      <c r="F37" s="146"/>
      <c r="G37" s="146"/>
      <c r="H37" s="146"/>
      <c r="I37" s="146"/>
      <c r="J37" s="167"/>
      <c r="K37" s="168">
        <v>0</v>
      </c>
      <c r="L37" s="168">
        <v>0</v>
      </c>
      <c r="M37" s="168">
        <v>0</v>
      </c>
      <c r="N37" s="168">
        <v>0</v>
      </c>
      <c r="O37" s="168">
        <v>0</v>
      </c>
      <c r="P37" s="168">
        <v>0</v>
      </c>
      <c r="Q37" s="168">
        <v>0</v>
      </c>
      <c r="R37" s="168">
        <v>0</v>
      </c>
      <c r="S37" s="168">
        <v>0</v>
      </c>
      <c r="T37" s="168">
        <v>0</v>
      </c>
      <c r="U37" s="168">
        <v>0</v>
      </c>
      <c r="V37" s="168">
        <v>0</v>
      </c>
      <c r="W37" s="168">
        <v>0</v>
      </c>
      <c r="X37" s="168">
        <v>0</v>
      </c>
      <c r="Y37" s="168">
        <v>0</v>
      </c>
      <c r="Z37" s="168">
        <v>0</v>
      </c>
      <c r="AA37" s="168">
        <v>0</v>
      </c>
      <c r="AB37" s="168">
        <v>0</v>
      </c>
      <c r="AC37" s="163">
        <v>0</v>
      </c>
    </row>
    <row r="38" spans="1:31" s="14" customFormat="1" ht="13.5" customHeight="1" x14ac:dyDescent="0.35">
      <c r="A38" s="1210"/>
      <c r="B38" s="1213"/>
      <c r="C38" s="1213"/>
      <c r="D38" s="1216"/>
      <c r="E38" s="170" t="s">
        <v>34</v>
      </c>
      <c r="F38" s="45"/>
      <c r="G38" s="45" t="s">
        <v>37</v>
      </c>
      <c r="H38" s="45"/>
      <c r="I38" s="45"/>
      <c r="J38" s="46"/>
      <c r="K38" s="171">
        <v>0</v>
      </c>
      <c r="L38" s="171">
        <v>0</v>
      </c>
      <c r="M38" s="171">
        <v>0</v>
      </c>
      <c r="N38" s="171">
        <v>0</v>
      </c>
      <c r="O38" s="171">
        <v>0</v>
      </c>
      <c r="P38" s="171">
        <v>0</v>
      </c>
      <c r="Q38" s="171">
        <v>0</v>
      </c>
      <c r="R38" s="171">
        <v>0</v>
      </c>
      <c r="S38" s="171">
        <v>0</v>
      </c>
      <c r="T38" s="171">
        <v>0</v>
      </c>
      <c r="U38" s="171">
        <v>0</v>
      </c>
      <c r="V38" s="171">
        <v>0</v>
      </c>
      <c r="W38" s="171">
        <v>0</v>
      </c>
      <c r="X38" s="171">
        <v>0</v>
      </c>
      <c r="Y38" s="171">
        <v>0</v>
      </c>
      <c r="Z38" s="171">
        <v>0</v>
      </c>
      <c r="AA38" s="171">
        <v>0</v>
      </c>
      <c r="AB38" s="171">
        <v>0</v>
      </c>
      <c r="AC38" s="195">
        <v>0</v>
      </c>
    </row>
    <row r="39" spans="1:31" s="14" customFormat="1" ht="13.5" customHeight="1" x14ac:dyDescent="0.35">
      <c r="A39" s="1210"/>
      <c r="B39" s="1213"/>
      <c r="C39" s="1213"/>
      <c r="D39" s="1216"/>
      <c r="E39" s="174" t="s">
        <v>38</v>
      </c>
      <c r="F39" s="144"/>
      <c r="G39" s="144"/>
      <c r="H39" s="144"/>
      <c r="I39" s="144"/>
      <c r="J39" s="175"/>
      <c r="K39" s="176">
        <v>0</v>
      </c>
      <c r="L39" s="176">
        <v>0</v>
      </c>
      <c r="M39" s="176">
        <v>0</v>
      </c>
      <c r="N39" s="176">
        <v>0</v>
      </c>
      <c r="O39" s="176">
        <v>0</v>
      </c>
      <c r="P39" s="176">
        <v>0</v>
      </c>
      <c r="Q39" s="176">
        <v>0</v>
      </c>
      <c r="R39" s="176">
        <v>0</v>
      </c>
      <c r="S39" s="176">
        <v>0</v>
      </c>
      <c r="T39" s="176">
        <v>0</v>
      </c>
      <c r="U39" s="176">
        <v>0</v>
      </c>
      <c r="V39" s="176">
        <v>0</v>
      </c>
      <c r="W39" s="176">
        <v>0</v>
      </c>
      <c r="X39" s="176">
        <v>0</v>
      </c>
      <c r="Y39" s="176">
        <v>0</v>
      </c>
      <c r="Z39" s="176">
        <v>0</v>
      </c>
      <c r="AA39" s="176">
        <v>0</v>
      </c>
      <c r="AB39" s="176">
        <v>0</v>
      </c>
      <c r="AC39" s="196">
        <v>0</v>
      </c>
    </row>
    <row r="40" spans="1:31" s="14" customFormat="1" ht="13.5" customHeight="1" x14ac:dyDescent="0.35">
      <c r="A40" s="1210"/>
      <c r="B40" s="1213"/>
      <c r="C40" s="1213"/>
      <c r="D40" s="1216"/>
      <c r="E40" s="174" t="s">
        <v>42</v>
      </c>
      <c r="F40" s="144"/>
      <c r="G40" s="144"/>
      <c r="H40" s="144"/>
      <c r="I40" s="144"/>
      <c r="J40" s="175"/>
      <c r="K40" s="176">
        <v>0</v>
      </c>
      <c r="L40" s="176">
        <v>0</v>
      </c>
      <c r="M40" s="176">
        <v>0</v>
      </c>
      <c r="N40" s="176">
        <v>0</v>
      </c>
      <c r="O40" s="176">
        <v>0</v>
      </c>
      <c r="P40" s="176">
        <v>0</v>
      </c>
      <c r="Q40" s="176">
        <v>0</v>
      </c>
      <c r="R40" s="176">
        <v>0</v>
      </c>
      <c r="S40" s="176">
        <v>0</v>
      </c>
      <c r="T40" s="176">
        <v>0</v>
      </c>
      <c r="U40" s="176">
        <v>0</v>
      </c>
      <c r="V40" s="176">
        <v>0</v>
      </c>
      <c r="W40" s="176">
        <v>0</v>
      </c>
      <c r="X40" s="176">
        <v>0</v>
      </c>
      <c r="Y40" s="176">
        <v>0</v>
      </c>
      <c r="Z40" s="176">
        <v>0</v>
      </c>
      <c r="AA40" s="176">
        <v>0</v>
      </c>
      <c r="AB40" s="176">
        <v>0</v>
      </c>
      <c r="AC40" s="196">
        <v>0</v>
      </c>
    </row>
    <row r="41" spans="1:31" s="14" customFormat="1" ht="13.5" customHeight="1" thickBot="1" x14ac:dyDescent="0.4">
      <c r="A41" s="1210"/>
      <c r="B41" s="1213"/>
      <c r="C41" s="1213"/>
      <c r="D41" s="1216"/>
      <c r="E41" s="179" t="s">
        <v>39</v>
      </c>
      <c r="F41" s="98"/>
      <c r="G41" s="98"/>
      <c r="H41" s="98"/>
      <c r="I41" s="98"/>
      <c r="J41" s="99"/>
      <c r="K41" s="176">
        <v>0</v>
      </c>
      <c r="L41" s="176">
        <v>0</v>
      </c>
      <c r="M41" s="176">
        <v>0</v>
      </c>
      <c r="N41" s="176">
        <v>0</v>
      </c>
      <c r="O41" s="176">
        <v>0</v>
      </c>
      <c r="P41" s="176">
        <v>0</v>
      </c>
      <c r="Q41" s="176">
        <v>0</v>
      </c>
      <c r="R41" s="176">
        <v>0</v>
      </c>
      <c r="S41" s="176">
        <v>0</v>
      </c>
      <c r="T41" s="176">
        <v>0</v>
      </c>
      <c r="U41" s="176">
        <v>0</v>
      </c>
      <c r="V41" s="176">
        <v>0</v>
      </c>
      <c r="W41" s="176">
        <v>0</v>
      </c>
      <c r="X41" s="176">
        <v>0</v>
      </c>
      <c r="Y41" s="176">
        <v>0</v>
      </c>
      <c r="Z41" s="176">
        <v>0</v>
      </c>
      <c r="AA41" s="176">
        <v>0</v>
      </c>
      <c r="AB41" s="176">
        <v>0</v>
      </c>
      <c r="AC41" s="196">
        <v>0</v>
      </c>
    </row>
    <row r="42" spans="1:31" s="14" customFormat="1" ht="13.5" customHeight="1" thickBot="1" x14ac:dyDescent="0.4">
      <c r="A42" s="1210"/>
      <c r="B42" s="1213"/>
      <c r="C42" s="1213"/>
      <c r="D42" s="1216"/>
      <c r="E42" s="180" t="s">
        <v>43</v>
      </c>
      <c r="F42" s="181"/>
      <c r="G42" s="181"/>
      <c r="H42" s="181"/>
      <c r="I42" s="181"/>
      <c r="J42" s="182"/>
      <c r="K42" s="183">
        <f t="shared" ref="K42:AC42" si="6">K32+K35</f>
        <v>44</v>
      </c>
      <c r="L42" s="183">
        <f t="shared" si="6"/>
        <v>74</v>
      </c>
      <c r="M42" s="183">
        <f t="shared" si="6"/>
        <v>16</v>
      </c>
      <c r="N42" s="183">
        <f t="shared" si="6"/>
        <v>2</v>
      </c>
      <c r="O42" s="183">
        <f t="shared" si="6"/>
        <v>0.5</v>
      </c>
      <c r="P42" s="183">
        <f t="shared" si="6"/>
        <v>0.5</v>
      </c>
      <c r="Q42" s="183">
        <f t="shared" si="6"/>
        <v>0</v>
      </c>
      <c r="R42" s="183">
        <f t="shared" si="6"/>
        <v>0</v>
      </c>
      <c r="S42" s="183">
        <f t="shared" si="6"/>
        <v>0</v>
      </c>
      <c r="T42" s="183">
        <f t="shared" si="6"/>
        <v>0</v>
      </c>
      <c r="U42" s="183">
        <f t="shared" si="6"/>
        <v>10</v>
      </c>
      <c r="V42" s="183">
        <f t="shared" si="6"/>
        <v>0</v>
      </c>
      <c r="W42" s="183">
        <f t="shared" si="6"/>
        <v>0</v>
      </c>
      <c r="X42" s="183">
        <f t="shared" si="6"/>
        <v>0</v>
      </c>
      <c r="Y42" s="183">
        <f t="shared" si="6"/>
        <v>0</v>
      </c>
      <c r="Z42" s="183">
        <f t="shared" si="6"/>
        <v>0</v>
      </c>
      <c r="AA42" s="183">
        <f t="shared" si="6"/>
        <v>0</v>
      </c>
      <c r="AB42" s="183">
        <f t="shared" si="6"/>
        <v>0</v>
      </c>
      <c r="AC42" s="203">
        <f t="shared" si="6"/>
        <v>147</v>
      </c>
    </row>
    <row r="43" spans="1:31" s="14" customFormat="1" ht="6" customHeight="1" thickBot="1" x14ac:dyDescent="0.4">
      <c r="A43" s="1210"/>
      <c r="B43" s="1213"/>
      <c r="C43" s="1213"/>
      <c r="D43" s="1216"/>
      <c r="E43" s="184"/>
      <c r="F43" s="185"/>
      <c r="G43" s="185"/>
      <c r="H43" s="185"/>
      <c r="I43" s="185"/>
      <c r="J43" s="186"/>
      <c r="K43" s="187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9"/>
    </row>
    <row r="44" spans="1:31" s="14" customFormat="1" ht="19.5" customHeight="1" thickBot="1" x14ac:dyDescent="0.4">
      <c r="A44" s="1211"/>
      <c r="B44" s="1214"/>
      <c r="C44" s="1214"/>
      <c r="D44" s="1217"/>
      <c r="E44" s="190" t="s">
        <v>44</v>
      </c>
      <c r="F44" s="191"/>
      <c r="G44" s="191"/>
      <c r="H44" s="191"/>
      <c r="I44" s="192"/>
      <c r="J44" s="193"/>
      <c r="K44" s="194">
        <f t="shared" ref="K44:AC44" si="7">K20+K42</f>
        <v>96</v>
      </c>
      <c r="L44" s="194">
        <f t="shared" si="7"/>
        <v>150</v>
      </c>
      <c r="M44" s="194">
        <f t="shared" si="7"/>
        <v>16</v>
      </c>
      <c r="N44" s="194">
        <f t="shared" si="7"/>
        <v>2</v>
      </c>
      <c r="O44" s="194">
        <f t="shared" si="7"/>
        <v>0.5</v>
      </c>
      <c r="P44" s="194">
        <f t="shared" si="7"/>
        <v>0.5</v>
      </c>
      <c r="Q44" s="194">
        <f t="shared" si="7"/>
        <v>0</v>
      </c>
      <c r="R44" s="194">
        <f t="shared" si="7"/>
        <v>0</v>
      </c>
      <c r="S44" s="194">
        <f t="shared" si="7"/>
        <v>0</v>
      </c>
      <c r="T44" s="194">
        <f t="shared" si="7"/>
        <v>0</v>
      </c>
      <c r="U44" s="194">
        <f t="shared" si="7"/>
        <v>20</v>
      </c>
      <c r="V44" s="194">
        <f t="shared" si="7"/>
        <v>0</v>
      </c>
      <c r="W44" s="194">
        <f t="shared" si="7"/>
        <v>0</v>
      </c>
      <c r="X44" s="194">
        <f t="shared" si="7"/>
        <v>0</v>
      </c>
      <c r="Y44" s="194">
        <f t="shared" si="7"/>
        <v>0</v>
      </c>
      <c r="Z44" s="194">
        <f t="shared" si="7"/>
        <v>0</v>
      </c>
      <c r="AA44" s="194">
        <f t="shared" si="7"/>
        <v>0</v>
      </c>
      <c r="AB44" s="194">
        <f t="shared" si="7"/>
        <v>0</v>
      </c>
      <c r="AC44" s="198">
        <f t="shared" si="7"/>
        <v>285</v>
      </c>
      <c r="AD44" s="156"/>
      <c r="AE44" s="156"/>
    </row>
    <row r="45" spans="1:31" s="61" customFormat="1" ht="13.9" x14ac:dyDescent="0.4">
      <c r="A45" s="1240" t="s">
        <v>320</v>
      </c>
      <c r="B45" s="1240"/>
      <c r="C45" s="1240"/>
      <c r="D45" s="1240"/>
      <c r="E45" s="1240"/>
      <c r="F45" s="1240"/>
      <c r="G45" s="1240"/>
      <c r="H45" s="1240"/>
      <c r="I45" s="1240"/>
      <c r="J45" s="1240"/>
      <c r="K45" s="1240"/>
      <c r="L45" s="1240"/>
      <c r="M45" s="1240"/>
      <c r="N45" s="1240"/>
      <c r="O45" s="1240"/>
      <c r="P45" s="1240"/>
      <c r="Q45" s="1240"/>
      <c r="R45" s="1240"/>
      <c r="S45" s="1240"/>
      <c r="T45" s="1240"/>
      <c r="U45" s="1240"/>
      <c r="V45" s="1240"/>
      <c r="W45" s="1240"/>
      <c r="X45" s="1240"/>
      <c r="Y45" s="1240"/>
      <c r="Z45" s="1240"/>
      <c r="AA45" s="1240"/>
      <c r="AB45" s="1240"/>
      <c r="AC45" s="1240"/>
      <c r="AD45" s="152"/>
    </row>
    <row r="46" spans="1:31" s="61" customFormat="1" ht="13.9" x14ac:dyDescent="0.4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184" t="s">
        <v>353</v>
      </c>
      <c r="Q46" s="1184"/>
      <c r="R46" s="1184"/>
      <c r="S46" s="1184"/>
      <c r="T46" s="1184"/>
      <c r="U46" s="1184"/>
      <c r="V46" s="1184"/>
      <c r="W46" s="1184"/>
      <c r="X46" s="1184"/>
      <c r="Y46" s="1184"/>
      <c r="Z46" s="1184"/>
      <c r="AA46" s="1184"/>
      <c r="AB46" s="1184"/>
      <c r="AC46" s="1184"/>
      <c r="AD46" s="152"/>
    </row>
    <row r="47" spans="1:31" s="61" customFormat="1" ht="13.9" x14ac:dyDescent="0.4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2"/>
      <c r="S47" s="2"/>
      <c r="T47" s="1220" t="s">
        <v>5</v>
      </c>
      <c r="U47" s="1220"/>
      <c r="V47" s="1220"/>
      <c r="W47" s="1220"/>
      <c r="X47" s="1220"/>
      <c r="Y47" s="1220"/>
      <c r="Z47" s="1220"/>
      <c r="AA47" s="2"/>
      <c r="AB47" s="2"/>
      <c r="AC47" s="101"/>
    </row>
    <row r="48" spans="1:31" s="61" customFormat="1" ht="13.9" x14ac:dyDescent="0.4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184" t="s">
        <v>58</v>
      </c>
      <c r="Q48" s="1184"/>
      <c r="R48" s="1184"/>
      <c r="S48" s="1184"/>
      <c r="T48" s="1184"/>
      <c r="U48" s="1184"/>
      <c r="V48" s="1184"/>
      <c r="W48" s="1184"/>
      <c r="X48" s="1184"/>
      <c r="Y48" s="1184"/>
      <c r="Z48" s="1184"/>
      <c r="AA48" s="1184"/>
      <c r="AB48" s="1184"/>
      <c r="AC48" s="1184"/>
    </row>
    <row r="49" spans="11:29" s="61" customFormat="1" ht="13.9" x14ac:dyDescent="0.4">
      <c r="R49" s="208"/>
      <c r="S49" s="211"/>
      <c r="T49" s="211"/>
      <c r="U49" s="1220" t="s">
        <v>5</v>
      </c>
      <c r="V49" s="1220"/>
      <c r="W49" s="1220"/>
      <c r="X49" s="1220"/>
      <c r="Y49" s="1220"/>
      <c r="Z49" s="1220"/>
      <c r="AA49" s="3"/>
      <c r="AB49" s="208"/>
    </row>
    <row r="50" spans="11:29" x14ac:dyDescent="0.35"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</row>
    <row r="51" spans="11:29" x14ac:dyDescent="0.35"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</row>
  </sheetData>
  <mergeCells count="45">
    <mergeCell ref="A1:AC1"/>
    <mergeCell ref="A2:AC2"/>
    <mergeCell ref="G3:N3"/>
    <mergeCell ref="A5:A6"/>
    <mergeCell ref="B5:B6"/>
    <mergeCell ref="C5:C6"/>
    <mergeCell ref="D5:D6"/>
    <mergeCell ref="E5:E6"/>
    <mergeCell ref="F5:F6"/>
    <mergeCell ref="G5:G6"/>
    <mergeCell ref="O22:AC22"/>
    <mergeCell ref="H5:H6"/>
    <mergeCell ref="I5:I6"/>
    <mergeCell ref="J5:J6"/>
    <mergeCell ref="K5:AB5"/>
    <mergeCell ref="AC5:AC6"/>
    <mergeCell ref="A7:AC7"/>
    <mergeCell ref="A8:A20"/>
    <mergeCell ref="B8:B20"/>
    <mergeCell ref="C8:C20"/>
    <mergeCell ref="D8:D20"/>
    <mergeCell ref="A21:AC21"/>
    <mergeCell ref="T23:Z23"/>
    <mergeCell ref="A25:A26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AB25"/>
    <mergeCell ref="AC25:AC26"/>
    <mergeCell ref="A27:AC27"/>
    <mergeCell ref="A28:A44"/>
    <mergeCell ref="B28:B44"/>
    <mergeCell ref="C28:C44"/>
    <mergeCell ref="D28:D44"/>
    <mergeCell ref="A45:AC45"/>
    <mergeCell ref="P46:AC46"/>
    <mergeCell ref="T47:Z47"/>
    <mergeCell ref="P48:AC48"/>
    <mergeCell ref="U49:Z49"/>
  </mergeCells>
  <pageMargins left="0.19685039370078741" right="0.19685039370078741" top="0.78740157480314965" bottom="0.39370078740157483" header="0.31496062992125984" footer="0.31496062992125984"/>
  <pageSetup paperSize="9" scale="79" orientation="landscape" r:id="rId1"/>
  <headerFooter alignWithMargins="0"/>
  <rowBreaks count="1" manualBreakCount="1">
    <brk id="24" max="2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5"/>
  <dimension ref="A1:AG50"/>
  <sheetViews>
    <sheetView view="pageBreakPreview" topLeftCell="A26" zoomScaleNormal="100" zoomScaleSheetLayoutView="100" workbookViewId="0">
      <selection activeCell="G20" sqref="G20"/>
    </sheetView>
  </sheetViews>
  <sheetFormatPr defaultColWidth="9.1328125" defaultRowHeight="12.75" x14ac:dyDescent="0.35"/>
  <cols>
    <col min="1" max="1" width="4.1328125" style="1" customWidth="1"/>
    <col min="2" max="2" width="11.3984375" style="1" customWidth="1"/>
    <col min="3" max="3" width="9.86328125" style="1" customWidth="1"/>
    <col min="4" max="4" width="4.86328125" style="1" customWidth="1"/>
    <col min="5" max="5" width="46.265625" style="1" customWidth="1"/>
    <col min="6" max="6" width="4.265625" style="1" bestFit="1" customWidth="1"/>
    <col min="7" max="7" width="5.59765625" style="1" customWidth="1"/>
    <col min="8" max="8" width="7.265625" style="1" customWidth="1"/>
    <col min="9" max="9" width="3.3984375" style="1" customWidth="1"/>
    <col min="10" max="10" width="3.265625" style="1" customWidth="1"/>
    <col min="11" max="11" width="4.59765625" style="1" customWidth="1"/>
    <col min="12" max="12" width="4" style="1" customWidth="1"/>
    <col min="13" max="13" width="4.73046875" style="1" customWidth="1"/>
    <col min="14" max="14" width="3.59765625" style="1" customWidth="1"/>
    <col min="15" max="15" width="5.3984375" style="1" customWidth="1"/>
    <col min="16" max="16" width="3.59765625" style="1" customWidth="1"/>
    <col min="17" max="17" width="4.3984375" style="1" customWidth="1"/>
    <col min="18" max="18" width="4.73046875" style="1" customWidth="1"/>
    <col min="19" max="19" width="4.3984375" style="1" customWidth="1"/>
    <col min="20" max="20" width="3.59765625" style="1" customWidth="1"/>
    <col min="21" max="21" width="5" style="1" customWidth="1"/>
    <col min="22" max="22" width="3.86328125" style="1" customWidth="1"/>
    <col min="23" max="23" width="3" style="1" customWidth="1"/>
    <col min="24" max="24" width="3.59765625" style="1" customWidth="1"/>
    <col min="25" max="25" width="3.265625" style="1" customWidth="1"/>
    <col min="26" max="26" width="3.86328125" style="1" customWidth="1"/>
    <col min="27" max="27" width="3.59765625" style="1" customWidth="1"/>
    <col min="28" max="28" width="5.3984375" style="1" customWidth="1"/>
    <col min="29" max="29" width="5.7304687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3" s="5" customFormat="1" ht="21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3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3" s="5" customFormat="1" ht="21" customHeight="1" x14ac:dyDescent="0.35">
      <c r="A3" s="1186" t="s">
        <v>79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  <c r="M3" s="1186"/>
      <c r="N3" s="1186"/>
      <c r="O3" s="1186"/>
      <c r="P3" s="1186"/>
      <c r="Q3" s="1186"/>
      <c r="R3" s="1186"/>
      <c r="S3" s="1186"/>
      <c r="T3" s="1186"/>
      <c r="U3" s="1186"/>
      <c r="V3" s="1186"/>
      <c r="W3" s="1186"/>
      <c r="X3" s="1186"/>
      <c r="Y3" s="1186"/>
      <c r="Z3" s="1186"/>
      <c r="AA3" s="1186"/>
      <c r="AB3" s="1186"/>
      <c r="AC3" s="1186"/>
    </row>
    <row r="4" spans="1:33" s="5" customFormat="1" ht="21" customHeight="1" x14ac:dyDescent="0.35">
      <c r="A4" s="1186" t="s">
        <v>296</v>
      </c>
      <c r="B4" s="1186"/>
      <c r="C4" s="1186"/>
      <c r="D4" s="1186"/>
      <c r="E4" s="1186"/>
      <c r="F4" s="1186"/>
      <c r="G4" s="1186"/>
      <c r="H4" s="1186"/>
      <c r="I4" s="1186"/>
      <c r="J4" s="1186"/>
      <c r="K4" s="1186"/>
      <c r="L4" s="1186"/>
      <c r="M4" s="1186"/>
      <c r="N4" s="1186"/>
      <c r="O4" s="1186"/>
      <c r="P4" s="1186"/>
      <c r="Q4" s="1186"/>
      <c r="R4" s="1186"/>
      <c r="S4" s="1186"/>
      <c r="T4" s="1186"/>
      <c r="U4" s="1186"/>
      <c r="V4" s="1186"/>
      <c r="W4" s="1186"/>
      <c r="X4" s="1186"/>
      <c r="Y4" s="1186"/>
      <c r="Z4" s="1186"/>
      <c r="AA4" s="1186"/>
      <c r="AB4" s="1186"/>
      <c r="AC4" s="1186"/>
    </row>
    <row r="5" spans="1:33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3" ht="14.25" customHeight="1" x14ac:dyDescent="0.45">
      <c r="A6" s="1188" t="s">
        <v>9</v>
      </c>
      <c r="B6" s="1190" t="s">
        <v>10</v>
      </c>
      <c r="C6" s="1190" t="s">
        <v>11</v>
      </c>
      <c r="D6" s="1192" t="s">
        <v>12</v>
      </c>
      <c r="E6" s="1194" t="s">
        <v>8</v>
      </c>
      <c r="F6" s="1196" t="s">
        <v>0</v>
      </c>
      <c r="G6" s="1198" t="s">
        <v>3</v>
      </c>
      <c r="H6" s="1200" t="s">
        <v>13</v>
      </c>
      <c r="I6" s="1196" t="s">
        <v>1</v>
      </c>
      <c r="J6" s="1202" t="s">
        <v>14</v>
      </c>
      <c r="K6" s="1204" t="s">
        <v>15</v>
      </c>
      <c r="L6" s="1205"/>
      <c r="M6" s="1205"/>
      <c r="N6" s="1205"/>
      <c r="O6" s="1205"/>
      <c r="P6" s="1205"/>
      <c r="Q6" s="1205"/>
      <c r="R6" s="1205"/>
      <c r="S6" s="1205"/>
      <c r="T6" s="1205"/>
      <c r="U6" s="1205"/>
      <c r="V6" s="1205"/>
      <c r="W6" s="1205"/>
      <c r="X6" s="1205"/>
      <c r="Y6" s="1205"/>
      <c r="Z6" s="1205"/>
      <c r="AA6" s="1205"/>
      <c r="AB6" s="1205"/>
      <c r="AC6" s="1218" t="s">
        <v>16</v>
      </c>
      <c r="AD6" s="9"/>
      <c r="AE6" s="9"/>
      <c r="AF6" s="9"/>
    </row>
    <row r="7" spans="1:33" s="12" customFormat="1" ht="116.25" customHeight="1" thickBot="1" x14ac:dyDescent="0.35">
      <c r="A7" s="1189"/>
      <c r="B7" s="1191"/>
      <c r="C7" s="1191"/>
      <c r="D7" s="1193"/>
      <c r="E7" s="1195"/>
      <c r="F7" s="1197"/>
      <c r="G7" s="1199"/>
      <c r="H7" s="1201"/>
      <c r="I7" s="1197"/>
      <c r="J7" s="1203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88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19"/>
    </row>
    <row r="8" spans="1:33" s="14" customFormat="1" ht="13.5" customHeight="1" thickBot="1" x14ac:dyDescent="0.4">
      <c r="A8" s="1222" t="s">
        <v>33</v>
      </c>
      <c r="B8" s="1223"/>
      <c r="C8" s="1223"/>
      <c r="D8" s="1223"/>
      <c r="E8" s="1223"/>
      <c r="F8" s="1223"/>
      <c r="G8" s="1223"/>
      <c r="H8" s="1223"/>
      <c r="I8" s="1223"/>
      <c r="J8" s="1223"/>
      <c r="K8" s="1223"/>
      <c r="L8" s="1223"/>
      <c r="M8" s="1223"/>
      <c r="N8" s="1223"/>
      <c r="O8" s="1223"/>
      <c r="P8" s="1223"/>
      <c r="Q8" s="1223"/>
      <c r="R8" s="1223"/>
      <c r="S8" s="1223"/>
      <c r="T8" s="1223"/>
      <c r="U8" s="1223"/>
      <c r="V8" s="1223"/>
      <c r="W8" s="1223"/>
      <c r="X8" s="1223"/>
      <c r="Y8" s="1223"/>
      <c r="Z8" s="1223"/>
      <c r="AA8" s="1223"/>
      <c r="AB8" s="1223"/>
      <c r="AC8" s="1224"/>
    </row>
    <row r="9" spans="1:33" s="14" customFormat="1" ht="33.75" customHeight="1" x14ac:dyDescent="0.45">
      <c r="A9" s="1267">
        <v>24</v>
      </c>
      <c r="B9" s="1212" t="s">
        <v>54</v>
      </c>
      <c r="C9" s="1268" t="s">
        <v>215</v>
      </c>
      <c r="D9" s="1269">
        <v>0.25</v>
      </c>
      <c r="E9" s="859" t="s">
        <v>235</v>
      </c>
      <c r="F9" s="392" t="s">
        <v>94</v>
      </c>
      <c r="G9" s="392" t="s">
        <v>96</v>
      </c>
      <c r="H9" s="45" t="s">
        <v>119</v>
      </c>
      <c r="I9" s="392">
        <v>3</v>
      </c>
      <c r="J9" s="386">
        <v>6</v>
      </c>
      <c r="K9" s="224">
        <v>12</v>
      </c>
      <c r="L9" s="224">
        <v>8</v>
      </c>
      <c r="M9" s="224"/>
      <c r="N9" s="224">
        <v>1</v>
      </c>
      <c r="O9" s="838">
        <v>0.5</v>
      </c>
      <c r="P9" s="224"/>
      <c r="Q9" s="224"/>
      <c r="R9" s="224"/>
      <c r="S9" s="224"/>
      <c r="T9" s="224"/>
      <c r="U9" s="224">
        <v>1</v>
      </c>
      <c r="V9" s="224"/>
      <c r="W9" s="224"/>
      <c r="X9" s="224"/>
      <c r="Y9" s="224"/>
      <c r="Z9" s="224"/>
      <c r="AA9" s="224"/>
      <c r="AB9" s="245"/>
      <c r="AC9" s="103">
        <f>SUM(K9:AB9)</f>
        <v>22.5</v>
      </c>
    </row>
    <row r="10" spans="1:33" s="14" customFormat="1" ht="31.5" customHeight="1" x14ac:dyDescent="0.45">
      <c r="A10" s="1229"/>
      <c r="B10" s="1213"/>
      <c r="C10" s="1232"/>
      <c r="D10" s="1270"/>
      <c r="E10" s="860" t="s">
        <v>235</v>
      </c>
      <c r="F10" s="324" t="s">
        <v>94</v>
      </c>
      <c r="G10" s="324" t="s">
        <v>96</v>
      </c>
      <c r="H10" s="96" t="s">
        <v>118</v>
      </c>
      <c r="I10" s="324">
        <v>4</v>
      </c>
      <c r="J10" s="259">
        <v>9</v>
      </c>
      <c r="K10" s="205">
        <v>12</v>
      </c>
      <c r="L10" s="205">
        <v>8</v>
      </c>
      <c r="M10" s="205"/>
      <c r="N10" s="205">
        <v>1</v>
      </c>
      <c r="O10" s="839">
        <v>1</v>
      </c>
      <c r="P10" s="205"/>
      <c r="Q10" s="205"/>
      <c r="R10" s="205"/>
      <c r="S10" s="205"/>
      <c r="T10" s="205"/>
      <c r="U10" s="205">
        <v>1</v>
      </c>
      <c r="V10" s="324"/>
      <c r="W10" s="324"/>
      <c r="X10" s="324"/>
      <c r="Y10" s="324"/>
      <c r="Z10" s="324"/>
      <c r="AA10" s="324"/>
      <c r="AB10" s="393"/>
      <c r="AC10" s="83">
        <f>SUM(K10:AB10)</f>
        <v>23</v>
      </c>
      <c r="AG10" s="235"/>
    </row>
    <row r="11" spans="1:33" s="14" customFormat="1" ht="13.5" customHeight="1" x14ac:dyDescent="0.35">
      <c r="A11" s="1228"/>
      <c r="B11" s="1213"/>
      <c r="C11" s="1231"/>
      <c r="D11" s="1271"/>
      <c r="E11" s="212" t="s">
        <v>41</v>
      </c>
      <c r="F11" s="213"/>
      <c r="G11" s="214"/>
      <c r="H11" s="213"/>
      <c r="I11" s="213"/>
      <c r="J11" s="231"/>
      <c r="K11" s="333">
        <f t="shared" ref="K11:AC11" si="0">SUM(K9:K10)</f>
        <v>24</v>
      </c>
      <c r="L11" s="333">
        <f t="shared" si="0"/>
        <v>16</v>
      </c>
      <c r="M11" s="333">
        <f t="shared" si="0"/>
        <v>0</v>
      </c>
      <c r="N11" s="333">
        <f t="shared" si="0"/>
        <v>2</v>
      </c>
      <c r="O11" s="333">
        <f t="shared" si="0"/>
        <v>1.5</v>
      </c>
      <c r="P11" s="333">
        <f t="shared" si="0"/>
        <v>0</v>
      </c>
      <c r="Q11" s="333">
        <f t="shared" si="0"/>
        <v>0</v>
      </c>
      <c r="R11" s="333">
        <f t="shared" si="0"/>
        <v>0</v>
      </c>
      <c r="S11" s="333">
        <f t="shared" si="0"/>
        <v>0</v>
      </c>
      <c r="T11" s="333">
        <f t="shared" si="0"/>
        <v>0</v>
      </c>
      <c r="U11" s="333">
        <f t="shared" si="0"/>
        <v>2</v>
      </c>
      <c r="V11" s="333">
        <f t="shared" si="0"/>
        <v>0</v>
      </c>
      <c r="W11" s="333">
        <f t="shared" si="0"/>
        <v>0</v>
      </c>
      <c r="X11" s="333">
        <f t="shared" si="0"/>
        <v>0</v>
      </c>
      <c r="Y11" s="333">
        <f t="shared" si="0"/>
        <v>0</v>
      </c>
      <c r="Z11" s="333">
        <f t="shared" si="0"/>
        <v>0</v>
      </c>
      <c r="AA11" s="333">
        <f t="shared" si="0"/>
        <v>0</v>
      </c>
      <c r="AB11" s="362">
        <f t="shared" si="0"/>
        <v>0</v>
      </c>
      <c r="AC11" s="320">
        <f t="shared" si="0"/>
        <v>45.5</v>
      </c>
    </row>
    <row r="12" spans="1:33" s="14" customFormat="1" ht="13.5" customHeight="1" x14ac:dyDescent="0.4">
      <c r="A12" s="1225"/>
      <c r="B12" s="1213"/>
      <c r="C12" s="1234"/>
      <c r="D12" s="1271"/>
      <c r="E12" s="544"/>
      <c r="F12" s="325"/>
      <c r="G12" s="327"/>
      <c r="H12" s="144"/>
      <c r="I12" s="328"/>
      <c r="J12" s="239"/>
      <c r="K12" s="323"/>
      <c r="L12" s="327"/>
      <c r="M12" s="324"/>
      <c r="N12" s="325"/>
      <c r="O12" s="325"/>
      <c r="P12" s="325"/>
      <c r="Q12" s="325"/>
      <c r="R12" s="325"/>
      <c r="S12" s="325"/>
      <c r="T12" s="325"/>
      <c r="U12" s="324"/>
      <c r="V12" s="325"/>
      <c r="W12" s="325"/>
      <c r="X12" s="325"/>
      <c r="Y12" s="325"/>
      <c r="Z12" s="325"/>
      <c r="AA12" s="325"/>
      <c r="AB12" s="326"/>
      <c r="AC12" s="464">
        <f>SUM(K12:AB12)</f>
        <v>0</v>
      </c>
    </row>
    <row r="13" spans="1:33" s="14" customFormat="1" ht="13.5" customHeight="1" x14ac:dyDescent="0.4">
      <c r="A13" s="1225"/>
      <c r="B13" s="1213"/>
      <c r="C13" s="1234"/>
      <c r="D13" s="1271"/>
      <c r="E13" s="431"/>
      <c r="F13" s="503"/>
      <c r="G13" s="495"/>
      <c r="H13" s="144"/>
      <c r="I13" s="496"/>
      <c r="J13" s="227"/>
      <c r="K13" s="504"/>
      <c r="L13" s="328"/>
      <c r="M13" s="504"/>
      <c r="N13" s="505"/>
      <c r="O13" s="505"/>
      <c r="P13" s="505"/>
      <c r="Q13" s="505"/>
      <c r="R13" s="505"/>
      <c r="S13" s="505"/>
      <c r="T13" s="505"/>
      <c r="U13" s="504"/>
      <c r="V13" s="505"/>
      <c r="W13" s="505"/>
      <c r="X13" s="505"/>
      <c r="Y13" s="505"/>
      <c r="Z13" s="505"/>
      <c r="AA13" s="505"/>
      <c r="AB13" s="506"/>
      <c r="AC13" s="464">
        <f>SUM(K13:AB13)</f>
        <v>0</v>
      </c>
    </row>
    <row r="14" spans="1:33" s="14" customFormat="1" ht="13.5" customHeight="1" thickBot="1" x14ac:dyDescent="0.4">
      <c r="A14" s="1225"/>
      <c r="B14" s="1213"/>
      <c r="C14" s="1234"/>
      <c r="D14" s="1271"/>
      <c r="E14" s="155" t="s">
        <v>35</v>
      </c>
      <c r="F14" s="153"/>
      <c r="G14" s="153"/>
      <c r="H14" s="153"/>
      <c r="I14" s="153"/>
      <c r="J14" s="215"/>
      <c r="K14" s="154">
        <f t="shared" ref="K14:AC14" si="1">SUM(K12)</f>
        <v>0</v>
      </c>
      <c r="L14" s="154">
        <f t="shared" si="1"/>
        <v>0</v>
      </c>
      <c r="M14" s="154">
        <f t="shared" si="1"/>
        <v>0</v>
      </c>
      <c r="N14" s="154">
        <f t="shared" si="1"/>
        <v>0</v>
      </c>
      <c r="O14" s="154">
        <f t="shared" si="1"/>
        <v>0</v>
      </c>
      <c r="P14" s="154">
        <f t="shared" si="1"/>
        <v>0</v>
      </c>
      <c r="Q14" s="154">
        <f t="shared" si="1"/>
        <v>0</v>
      </c>
      <c r="R14" s="154">
        <f t="shared" si="1"/>
        <v>0</v>
      </c>
      <c r="S14" s="154">
        <f t="shared" si="1"/>
        <v>0</v>
      </c>
      <c r="T14" s="154">
        <f t="shared" si="1"/>
        <v>0</v>
      </c>
      <c r="U14" s="154">
        <f t="shared" si="1"/>
        <v>0</v>
      </c>
      <c r="V14" s="154">
        <f t="shared" si="1"/>
        <v>0</v>
      </c>
      <c r="W14" s="154">
        <f t="shared" si="1"/>
        <v>0</v>
      </c>
      <c r="X14" s="154">
        <f t="shared" si="1"/>
        <v>0</v>
      </c>
      <c r="Y14" s="154">
        <f t="shared" si="1"/>
        <v>0</v>
      </c>
      <c r="Z14" s="154">
        <f t="shared" si="1"/>
        <v>0</v>
      </c>
      <c r="AA14" s="154">
        <f t="shared" si="1"/>
        <v>0</v>
      </c>
      <c r="AB14" s="158">
        <f t="shared" si="1"/>
        <v>0</v>
      </c>
      <c r="AC14" s="377">
        <f t="shared" si="1"/>
        <v>0</v>
      </c>
    </row>
    <row r="15" spans="1:33" s="14" customFormat="1" ht="13.5" customHeight="1" x14ac:dyDescent="0.35">
      <c r="A15" s="1225"/>
      <c r="B15" s="1213"/>
      <c r="C15" s="1234"/>
      <c r="D15" s="1271"/>
      <c r="E15" s="216"/>
      <c r="F15" s="45" t="s">
        <v>7</v>
      </c>
      <c r="G15" s="45"/>
      <c r="H15" s="45"/>
      <c r="I15" s="45"/>
      <c r="J15" s="217"/>
      <c r="K15" s="218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43"/>
      <c r="AC15" s="103"/>
    </row>
    <row r="16" spans="1:33" s="14" customFormat="1" ht="13.5" customHeight="1" thickBot="1" x14ac:dyDescent="0.4">
      <c r="A16" s="1225"/>
      <c r="B16" s="1213"/>
      <c r="C16" s="1234"/>
      <c r="D16" s="1271"/>
      <c r="E16" s="166" t="s">
        <v>36</v>
      </c>
      <c r="F16" s="146"/>
      <c r="G16" s="146"/>
      <c r="H16" s="146"/>
      <c r="I16" s="146"/>
      <c r="J16" s="221"/>
      <c r="K16" s="311">
        <v>0</v>
      </c>
      <c r="L16" s="312">
        <v>0</v>
      </c>
      <c r="M16" s="312">
        <v>0</v>
      </c>
      <c r="N16" s="312">
        <v>0</v>
      </c>
      <c r="O16" s="312">
        <v>0</v>
      </c>
      <c r="P16" s="312">
        <v>0</v>
      </c>
      <c r="Q16" s="312">
        <v>0</v>
      </c>
      <c r="R16" s="312">
        <v>0</v>
      </c>
      <c r="S16" s="312">
        <v>0</v>
      </c>
      <c r="T16" s="312">
        <v>0</v>
      </c>
      <c r="U16" s="312">
        <v>0</v>
      </c>
      <c r="V16" s="312">
        <v>0</v>
      </c>
      <c r="W16" s="312">
        <v>0</v>
      </c>
      <c r="X16" s="312">
        <v>0</v>
      </c>
      <c r="Y16" s="312">
        <v>0</v>
      </c>
      <c r="Z16" s="312">
        <v>0</v>
      </c>
      <c r="AA16" s="312">
        <v>0</v>
      </c>
      <c r="AB16" s="313">
        <v>0</v>
      </c>
      <c r="AC16" s="121">
        <v>0</v>
      </c>
    </row>
    <row r="17" spans="1:32" s="14" customFormat="1" ht="13.5" customHeight="1" x14ac:dyDescent="0.35">
      <c r="A17" s="1225"/>
      <c r="B17" s="1213"/>
      <c r="C17" s="1234"/>
      <c r="D17" s="1271"/>
      <c r="E17" s="222" t="s">
        <v>34</v>
      </c>
      <c r="F17" s="45"/>
      <c r="G17" s="45" t="s">
        <v>37</v>
      </c>
      <c r="H17" s="45"/>
      <c r="I17" s="45"/>
      <c r="J17" s="223"/>
      <c r="K17" s="316">
        <v>0</v>
      </c>
      <c r="L17" s="316">
        <v>0</v>
      </c>
      <c r="M17" s="316">
        <v>0</v>
      </c>
      <c r="N17" s="316">
        <v>0</v>
      </c>
      <c r="O17" s="316">
        <v>0</v>
      </c>
      <c r="P17" s="316">
        <v>0</v>
      </c>
      <c r="Q17" s="316">
        <v>0</v>
      </c>
      <c r="R17" s="316">
        <v>0</v>
      </c>
      <c r="S17" s="316">
        <v>0</v>
      </c>
      <c r="T17" s="316">
        <v>0</v>
      </c>
      <c r="U17" s="316">
        <v>0</v>
      </c>
      <c r="V17" s="316">
        <v>0</v>
      </c>
      <c r="W17" s="316">
        <v>0</v>
      </c>
      <c r="X17" s="316">
        <v>0</v>
      </c>
      <c r="Y17" s="316">
        <v>0</v>
      </c>
      <c r="Z17" s="316">
        <v>0</v>
      </c>
      <c r="AA17" s="316">
        <v>0</v>
      </c>
      <c r="AB17" s="317">
        <v>0</v>
      </c>
      <c r="AC17" s="225">
        <v>0</v>
      </c>
    </row>
    <row r="18" spans="1:32" s="14" customFormat="1" ht="13.5" customHeight="1" x14ac:dyDescent="0.35">
      <c r="A18" s="1225"/>
      <c r="B18" s="1213"/>
      <c r="C18" s="1234"/>
      <c r="D18" s="1271"/>
      <c r="E18" s="226" t="s">
        <v>38</v>
      </c>
      <c r="F18" s="144"/>
      <c r="G18" s="144"/>
      <c r="H18" s="144"/>
      <c r="I18" s="144"/>
      <c r="J18" s="227"/>
      <c r="K18" s="318">
        <v>0</v>
      </c>
      <c r="L18" s="318">
        <v>0</v>
      </c>
      <c r="M18" s="318">
        <v>0</v>
      </c>
      <c r="N18" s="318">
        <v>0</v>
      </c>
      <c r="O18" s="318">
        <v>0</v>
      </c>
      <c r="P18" s="318">
        <v>0</v>
      </c>
      <c r="Q18" s="318">
        <v>0</v>
      </c>
      <c r="R18" s="318">
        <v>0</v>
      </c>
      <c r="S18" s="318">
        <v>0</v>
      </c>
      <c r="T18" s="318">
        <v>0</v>
      </c>
      <c r="U18" s="318">
        <v>0</v>
      </c>
      <c r="V18" s="318">
        <v>0</v>
      </c>
      <c r="W18" s="318">
        <v>0</v>
      </c>
      <c r="X18" s="318">
        <v>0</v>
      </c>
      <c r="Y18" s="318">
        <v>0</v>
      </c>
      <c r="Z18" s="318">
        <v>0</v>
      </c>
      <c r="AA18" s="318">
        <v>0</v>
      </c>
      <c r="AB18" s="319">
        <v>0</v>
      </c>
      <c r="AC18" s="204">
        <v>0</v>
      </c>
    </row>
    <row r="19" spans="1:32" s="14" customFormat="1" ht="19.5" customHeight="1" thickBot="1" x14ac:dyDescent="0.4">
      <c r="A19" s="1230"/>
      <c r="B19" s="1214"/>
      <c r="C19" s="1235"/>
      <c r="D19" s="1272"/>
      <c r="E19" s="97" t="s">
        <v>39</v>
      </c>
      <c r="F19" s="98"/>
      <c r="G19" s="98"/>
      <c r="H19" s="98"/>
      <c r="I19" s="98"/>
      <c r="J19" s="228"/>
      <c r="K19" s="314">
        <v>0</v>
      </c>
      <c r="L19" s="314">
        <v>0</v>
      </c>
      <c r="M19" s="314">
        <v>0</v>
      </c>
      <c r="N19" s="314">
        <v>0</v>
      </c>
      <c r="O19" s="314">
        <v>0</v>
      </c>
      <c r="P19" s="314">
        <v>0</v>
      </c>
      <c r="Q19" s="314">
        <v>0</v>
      </c>
      <c r="R19" s="314">
        <v>0</v>
      </c>
      <c r="S19" s="314">
        <v>0</v>
      </c>
      <c r="T19" s="314">
        <v>0</v>
      </c>
      <c r="U19" s="314">
        <v>0</v>
      </c>
      <c r="V19" s="314">
        <v>0</v>
      </c>
      <c r="W19" s="314">
        <v>0</v>
      </c>
      <c r="X19" s="314">
        <v>0</v>
      </c>
      <c r="Y19" s="314">
        <v>0</v>
      </c>
      <c r="Z19" s="314">
        <v>0</v>
      </c>
      <c r="AA19" s="314">
        <v>0</v>
      </c>
      <c r="AB19" s="315">
        <v>0</v>
      </c>
      <c r="AC19" s="121">
        <v>0</v>
      </c>
    </row>
    <row r="20" spans="1:32" s="14" customFormat="1" ht="13.5" customHeight="1" thickBot="1" x14ac:dyDescent="0.4">
      <c r="A20" s="321"/>
      <c r="B20" s="321"/>
      <c r="C20" s="321"/>
      <c r="D20" s="321"/>
      <c r="E20" s="180" t="s">
        <v>40</v>
      </c>
      <c r="F20" s="181"/>
      <c r="G20" s="181"/>
      <c r="H20" s="181"/>
      <c r="I20" s="181"/>
      <c r="J20" s="229"/>
      <c r="K20" s="194">
        <f t="shared" ref="K20:AC20" si="2">K11+K14</f>
        <v>24</v>
      </c>
      <c r="L20" s="194">
        <f t="shared" si="2"/>
        <v>16</v>
      </c>
      <c r="M20" s="194">
        <f t="shared" si="2"/>
        <v>0</v>
      </c>
      <c r="N20" s="194">
        <f t="shared" si="2"/>
        <v>2</v>
      </c>
      <c r="O20" s="194">
        <f t="shared" si="2"/>
        <v>1.5</v>
      </c>
      <c r="P20" s="194">
        <f t="shared" si="2"/>
        <v>0</v>
      </c>
      <c r="Q20" s="194">
        <f t="shared" si="2"/>
        <v>0</v>
      </c>
      <c r="R20" s="194">
        <f t="shared" si="2"/>
        <v>0</v>
      </c>
      <c r="S20" s="194">
        <f t="shared" si="2"/>
        <v>0</v>
      </c>
      <c r="T20" s="194">
        <f t="shared" si="2"/>
        <v>0</v>
      </c>
      <c r="U20" s="194">
        <f t="shared" si="2"/>
        <v>2</v>
      </c>
      <c r="V20" s="194">
        <f t="shared" si="2"/>
        <v>0</v>
      </c>
      <c r="W20" s="194">
        <f t="shared" si="2"/>
        <v>0</v>
      </c>
      <c r="X20" s="194">
        <f t="shared" si="2"/>
        <v>0</v>
      </c>
      <c r="Y20" s="194">
        <f t="shared" si="2"/>
        <v>0</v>
      </c>
      <c r="Z20" s="194">
        <f t="shared" si="2"/>
        <v>0</v>
      </c>
      <c r="AA20" s="194">
        <f t="shared" si="2"/>
        <v>0</v>
      </c>
      <c r="AB20" s="198">
        <f t="shared" si="2"/>
        <v>0</v>
      </c>
      <c r="AC20" s="536">
        <f t="shared" si="2"/>
        <v>45.5</v>
      </c>
    </row>
    <row r="21" spans="1:32" s="61" customFormat="1" ht="13.9" x14ac:dyDescent="0.4">
      <c r="A21" s="101" t="s">
        <v>320</v>
      </c>
      <c r="B21" s="101"/>
      <c r="C21" s="101"/>
      <c r="D21" s="10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21"/>
      <c r="Z21" s="321"/>
      <c r="AA21" s="321"/>
      <c r="AB21" s="321"/>
      <c r="AC21" s="321"/>
    </row>
    <row r="22" spans="1:32" s="61" customFormat="1" ht="13.9" x14ac:dyDescent="0.4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95" t="s">
        <v>353</v>
      </c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</row>
    <row r="23" spans="1:32" s="61" customFormat="1" ht="14.25" customHeight="1" x14ac:dyDescent="0.4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2"/>
      <c r="S23" s="2"/>
      <c r="T23" s="1220" t="s">
        <v>5</v>
      </c>
      <c r="U23" s="1220"/>
      <c r="V23" s="1220"/>
      <c r="W23" s="1220"/>
      <c r="X23" s="1220"/>
      <c r="Y23" s="1220"/>
      <c r="Z23" s="1220"/>
      <c r="AA23" s="2"/>
      <c r="AB23" s="2"/>
      <c r="AC23" s="101"/>
    </row>
    <row r="24" spans="1:32" s="61" customFormat="1" ht="13.9" x14ac:dyDescent="0.4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221" t="s">
        <v>56</v>
      </c>
      <c r="O24" s="1221"/>
      <c r="P24" s="1221"/>
      <c r="Q24" s="1221"/>
      <c r="R24" s="1221"/>
      <c r="S24" s="1221"/>
      <c r="T24" s="1221"/>
      <c r="U24" s="1221"/>
      <c r="V24" s="1221"/>
      <c r="W24" s="1221"/>
      <c r="X24" s="1221"/>
      <c r="Y24" s="1221"/>
      <c r="Z24" s="1221"/>
      <c r="AA24" s="1221"/>
      <c r="AB24" s="1221"/>
      <c r="AC24" s="1221"/>
      <c r="AD24" s="1221"/>
    </row>
    <row r="25" spans="1:32" s="14" customFormat="1" ht="13.5" customHeight="1" thickBot="1" x14ac:dyDescent="0.45">
      <c r="A25" s="207"/>
      <c r="B25" s="207"/>
      <c r="C25" s="207"/>
      <c r="D25" s="207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208"/>
      <c r="S25" s="211"/>
      <c r="T25" s="211"/>
      <c r="U25" s="1220" t="s">
        <v>5</v>
      </c>
      <c r="V25" s="1220"/>
      <c r="W25" s="1220"/>
      <c r="X25" s="1220"/>
      <c r="Y25" s="1220"/>
      <c r="Z25" s="1220"/>
      <c r="AA25" s="3"/>
      <c r="AB25" s="208"/>
      <c r="AC25" s="61"/>
    </row>
    <row r="26" spans="1:32" ht="1.5" customHeight="1" x14ac:dyDescent="0.45">
      <c r="A26" s="1284" t="s">
        <v>9</v>
      </c>
      <c r="B26" s="1276" t="s">
        <v>10</v>
      </c>
      <c r="C26" s="1276" t="s">
        <v>11</v>
      </c>
      <c r="D26" s="1188" t="s">
        <v>12</v>
      </c>
      <c r="E26" s="1291" t="s">
        <v>8</v>
      </c>
      <c r="F26" s="1273" t="s">
        <v>0</v>
      </c>
      <c r="G26" s="1200" t="s">
        <v>3</v>
      </c>
      <c r="H26" s="1200" t="s">
        <v>13</v>
      </c>
      <c r="I26" s="1273" t="s">
        <v>1</v>
      </c>
      <c r="J26" s="1273" t="s">
        <v>14</v>
      </c>
      <c r="K26" s="1280" t="s">
        <v>15</v>
      </c>
      <c r="L26" s="1281"/>
      <c r="M26" s="1281"/>
      <c r="N26" s="1281"/>
      <c r="O26" s="1281"/>
      <c r="P26" s="1281"/>
      <c r="Q26" s="1281"/>
      <c r="R26" s="1281"/>
      <c r="S26" s="1281"/>
      <c r="T26" s="1281"/>
      <c r="U26" s="1281"/>
      <c r="V26" s="1281"/>
      <c r="W26" s="1281"/>
      <c r="X26" s="1281"/>
      <c r="Y26" s="1281"/>
      <c r="Z26" s="1281"/>
      <c r="AA26" s="1281"/>
      <c r="AB26" s="1281"/>
      <c r="AC26" s="1284" t="s">
        <v>16</v>
      </c>
      <c r="AD26" s="9"/>
      <c r="AE26" s="9"/>
      <c r="AF26" s="9"/>
    </row>
    <row r="27" spans="1:32" s="12" customFormat="1" ht="11.25" x14ac:dyDescent="0.3">
      <c r="A27" s="1285"/>
      <c r="B27" s="1277"/>
      <c r="C27" s="1277"/>
      <c r="D27" s="1279"/>
      <c r="E27" s="1292"/>
      <c r="F27" s="1274"/>
      <c r="G27" s="1287"/>
      <c r="H27" s="1287"/>
      <c r="I27" s="1274"/>
      <c r="J27" s="1274"/>
      <c r="K27" s="1282"/>
      <c r="L27" s="1283"/>
      <c r="M27" s="1283"/>
      <c r="N27" s="1283"/>
      <c r="O27" s="1283"/>
      <c r="P27" s="1283"/>
      <c r="Q27" s="1283"/>
      <c r="R27" s="1283"/>
      <c r="S27" s="1283"/>
      <c r="T27" s="1283"/>
      <c r="U27" s="1283"/>
      <c r="V27" s="1283"/>
      <c r="W27" s="1283"/>
      <c r="X27" s="1283"/>
      <c r="Y27" s="1283"/>
      <c r="Z27" s="1283"/>
      <c r="AA27" s="1283"/>
      <c r="AB27" s="1283"/>
      <c r="AC27" s="1285"/>
    </row>
    <row r="28" spans="1:32" s="14" customFormat="1" ht="135.75" customHeight="1" thickBot="1" x14ac:dyDescent="0.4">
      <c r="A28" s="1286"/>
      <c r="B28" s="1278"/>
      <c r="C28" s="1278"/>
      <c r="D28" s="1189"/>
      <c r="E28" s="1293"/>
      <c r="F28" s="1275"/>
      <c r="G28" s="1201"/>
      <c r="H28" s="1201"/>
      <c r="I28" s="1275"/>
      <c r="J28" s="1275"/>
      <c r="K28" s="161" t="s">
        <v>17</v>
      </c>
      <c r="L28" s="160" t="s">
        <v>18</v>
      </c>
      <c r="M28" s="160" t="s">
        <v>19</v>
      </c>
      <c r="N28" s="160" t="s">
        <v>20</v>
      </c>
      <c r="O28" s="160" t="s">
        <v>21</v>
      </c>
      <c r="P28" s="160" t="s">
        <v>22</v>
      </c>
      <c r="Q28" s="160" t="s">
        <v>88</v>
      </c>
      <c r="R28" s="160" t="s">
        <v>63</v>
      </c>
      <c r="S28" s="160" t="s">
        <v>23</v>
      </c>
      <c r="T28" s="160" t="s">
        <v>24</v>
      </c>
      <c r="U28" s="160" t="s">
        <v>25</v>
      </c>
      <c r="V28" s="160" t="s">
        <v>26</v>
      </c>
      <c r="W28" s="160" t="s">
        <v>27</v>
      </c>
      <c r="X28" s="160" t="s">
        <v>28</v>
      </c>
      <c r="Y28" s="160" t="s">
        <v>29</v>
      </c>
      <c r="Z28" s="160" t="s">
        <v>30</v>
      </c>
      <c r="AA28" s="160" t="s">
        <v>31</v>
      </c>
      <c r="AB28" s="322" t="s">
        <v>32</v>
      </c>
      <c r="AC28" s="1286"/>
    </row>
    <row r="29" spans="1:32" s="14" customFormat="1" ht="13.9" x14ac:dyDescent="0.35">
      <c r="A29" s="1288" t="s">
        <v>4</v>
      </c>
      <c r="B29" s="1289"/>
      <c r="C29" s="1289"/>
      <c r="D29" s="1289"/>
      <c r="E29" s="1289"/>
      <c r="F29" s="1289"/>
      <c r="G29" s="1289"/>
      <c r="H29" s="1289"/>
      <c r="I29" s="1289"/>
      <c r="J29" s="1289"/>
      <c r="K29" s="1289"/>
      <c r="L29" s="1289"/>
      <c r="M29" s="1289"/>
      <c r="N29" s="1289"/>
      <c r="O29" s="1289"/>
      <c r="P29" s="1289"/>
      <c r="Q29" s="1289"/>
      <c r="R29" s="1289"/>
      <c r="S29" s="1289"/>
      <c r="T29" s="1289"/>
      <c r="U29" s="1289"/>
      <c r="V29" s="1289"/>
      <c r="W29" s="1289"/>
      <c r="X29" s="1289"/>
      <c r="Y29" s="1289"/>
      <c r="Z29" s="1289"/>
      <c r="AA29" s="1289"/>
      <c r="AB29" s="1289"/>
      <c r="AC29" s="1290"/>
    </row>
    <row r="30" spans="1:32" s="14" customFormat="1" ht="21" customHeight="1" x14ac:dyDescent="0.4">
      <c r="A30" s="1225">
        <v>24</v>
      </c>
      <c r="B30" s="1226" t="s">
        <v>54</v>
      </c>
      <c r="C30" s="1226" t="s">
        <v>215</v>
      </c>
      <c r="D30" s="1227">
        <v>0.25</v>
      </c>
      <c r="E30" s="937" t="s">
        <v>175</v>
      </c>
      <c r="F30" s="74" t="s">
        <v>94</v>
      </c>
      <c r="G30" s="74" t="s">
        <v>108</v>
      </c>
      <c r="H30" s="74" t="s">
        <v>142</v>
      </c>
      <c r="I30" s="74">
        <v>4</v>
      </c>
      <c r="J30" s="108">
        <v>10</v>
      </c>
      <c r="K30" s="75">
        <v>24</v>
      </c>
      <c r="L30" s="344">
        <v>16</v>
      </c>
      <c r="M30" s="74"/>
      <c r="N30" s="74">
        <v>3</v>
      </c>
      <c r="O30" s="74">
        <v>1</v>
      </c>
      <c r="P30" s="74"/>
      <c r="Q30" s="74"/>
      <c r="R30" s="74"/>
      <c r="S30" s="74"/>
      <c r="T30" s="74"/>
      <c r="U30" s="74">
        <v>1</v>
      </c>
      <c r="V30" s="384"/>
      <c r="W30" s="384"/>
      <c r="X30" s="74"/>
      <c r="Y30" s="74"/>
      <c r="Z30" s="74"/>
      <c r="AA30" s="74"/>
      <c r="AB30" s="74"/>
      <c r="AC30" s="83">
        <f>SUM(K30:AB30)</f>
        <v>45</v>
      </c>
    </row>
    <row r="31" spans="1:32" s="14" customFormat="1" ht="20.25" customHeight="1" x14ac:dyDescent="0.4">
      <c r="A31" s="1210"/>
      <c r="B31" s="1213"/>
      <c r="C31" s="1213"/>
      <c r="D31" s="1216"/>
      <c r="E31" s="938" t="s">
        <v>172</v>
      </c>
      <c r="F31" s="299" t="s">
        <v>94</v>
      </c>
      <c r="G31" s="299" t="s">
        <v>96</v>
      </c>
      <c r="H31" s="144" t="s">
        <v>222</v>
      </c>
      <c r="I31" s="299">
        <v>1</v>
      </c>
      <c r="J31" s="145">
        <v>10</v>
      </c>
      <c r="K31" s="157">
        <v>12</v>
      </c>
      <c r="L31" s="157"/>
      <c r="M31" s="157"/>
      <c r="N31" s="157">
        <v>3</v>
      </c>
      <c r="O31" s="157">
        <v>1</v>
      </c>
      <c r="P31" s="157"/>
      <c r="Q31" s="157"/>
      <c r="R31" s="157"/>
      <c r="S31" s="157"/>
      <c r="T31" s="157"/>
      <c r="U31" s="157">
        <v>1</v>
      </c>
      <c r="V31" s="923"/>
      <c r="W31" s="923"/>
      <c r="X31" s="157"/>
      <c r="Y31" s="157"/>
      <c r="Z31" s="157"/>
      <c r="AA31" s="157"/>
      <c r="AB31" s="157"/>
      <c r="AC31" s="83">
        <f>SUM(K31:AB31)</f>
        <v>17</v>
      </c>
    </row>
    <row r="32" spans="1:32" s="14" customFormat="1" ht="20.25" customHeight="1" x14ac:dyDescent="0.4">
      <c r="A32" s="1210"/>
      <c r="B32" s="1213"/>
      <c r="C32" s="1213"/>
      <c r="D32" s="1216"/>
      <c r="E32" s="938" t="s">
        <v>172</v>
      </c>
      <c r="F32" s="299" t="s">
        <v>94</v>
      </c>
      <c r="G32" s="299" t="s">
        <v>108</v>
      </c>
      <c r="H32" s="144" t="s">
        <v>223</v>
      </c>
      <c r="I32" s="299">
        <v>1</v>
      </c>
      <c r="J32" s="145">
        <v>14</v>
      </c>
      <c r="K32" s="157"/>
      <c r="L32" s="157"/>
      <c r="M32" s="157"/>
      <c r="N32" s="157">
        <v>4</v>
      </c>
      <c r="O32" s="157">
        <v>2</v>
      </c>
      <c r="P32" s="157"/>
      <c r="Q32" s="157"/>
      <c r="R32" s="157"/>
      <c r="S32" s="157"/>
      <c r="T32" s="157"/>
      <c r="U32" s="157">
        <v>1</v>
      </c>
      <c r="V32" s="923"/>
      <c r="W32" s="923"/>
      <c r="X32" s="157"/>
      <c r="Y32" s="157"/>
      <c r="Z32" s="157"/>
      <c r="AA32" s="157"/>
      <c r="AB32" s="157"/>
      <c r="AC32" s="83">
        <f>SUM(K32:AB32)</f>
        <v>7</v>
      </c>
    </row>
    <row r="33" spans="1:33" s="14" customFormat="1" ht="20.25" customHeight="1" x14ac:dyDescent="0.4">
      <c r="A33" s="1210"/>
      <c r="B33" s="1213"/>
      <c r="C33" s="1213"/>
      <c r="D33" s="1216"/>
      <c r="E33" s="938" t="s">
        <v>181</v>
      </c>
      <c r="F33" s="299" t="s">
        <v>94</v>
      </c>
      <c r="G33" s="299" t="s">
        <v>232</v>
      </c>
      <c r="H33" s="144" t="s">
        <v>119</v>
      </c>
      <c r="I33" s="299">
        <v>3</v>
      </c>
      <c r="J33" s="145">
        <v>6</v>
      </c>
      <c r="K33" s="157"/>
      <c r="L33" s="157"/>
      <c r="M33" s="157"/>
      <c r="N33" s="157"/>
      <c r="O33" s="157"/>
      <c r="P33" s="157"/>
      <c r="Q33" s="157"/>
      <c r="R33" s="157"/>
      <c r="S33" s="157">
        <v>9</v>
      </c>
      <c r="T33" s="157"/>
      <c r="U33" s="157"/>
      <c r="V33" s="923"/>
      <c r="W33" s="923"/>
      <c r="X33" s="157"/>
      <c r="Y33" s="157"/>
      <c r="Z33" s="157"/>
      <c r="AA33" s="157"/>
      <c r="AB33" s="157"/>
      <c r="AC33" s="83">
        <f>SUM(K33:AB33)</f>
        <v>9</v>
      </c>
    </row>
    <row r="34" spans="1:33" s="14" customFormat="1" ht="20.25" customHeight="1" x14ac:dyDescent="0.4">
      <c r="A34" s="1210"/>
      <c r="B34" s="1213"/>
      <c r="C34" s="1213"/>
      <c r="D34" s="1216"/>
      <c r="E34" s="938" t="s">
        <v>257</v>
      </c>
      <c r="F34" s="299" t="s">
        <v>94</v>
      </c>
      <c r="G34" s="299" t="s">
        <v>96</v>
      </c>
      <c r="H34" s="144" t="s">
        <v>133</v>
      </c>
      <c r="I34" s="299">
        <v>2</v>
      </c>
      <c r="J34" s="145" t="s">
        <v>46</v>
      </c>
      <c r="K34" s="157"/>
      <c r="L34" s="157"/>
      <c r="M34" s="157"/>
      <c r="N34" s="157"/>
      <c r="O34" s="157"/>
      <c r="P34" s="157"/>
      <c r="Q34" s="157"/>
      <c r="R34" s="157"/>
      <c r="S34" s="157">
        <v>7</v>
      </c>
      <c r="T34" s="157"/>
      <c r="U34" s="157"/>
      <c r="V34" s="923"/>
      <c r="W34" s="923"/>
      <c r="X34" s="157"/>
      <c r="Y34" s="157"/>
      <c r="Z34" s="157"/>
      <c r="AA34" s="157"/>
      <c r="AB34" s="157"/>
      <c r="AC34" s="83">
        <f>SUM(K34:AB34)</f>
        <v>7</v>
      </c>
    </row>
    <row r="35" spans="1:33" s="14" customFormat="1" ht="14.25" thickBot="1" x14ac:dyDescent="0.4">
      <c r="A35" s="1210"/>
      <c r="B35" s="1213"/>
      <c r="C35" s="1213"/>
      <c r="D35" s="1216"/>
      <c r="E35" s="85"/>
      <c r="F35" s="86"/>
      <c r="G35" s="86"/>
      <c r="H35" s="86"/>
      <c r="I35" s="86"/>
      <c r="J35" s="87"/>
      <c r="K35" s="88">
        <f>SUM(K30:K34)</f>
        <v>36</v>
      </c>
      <c r="L35" s="88">
        <f t="shared" ref="L35:AC35" si="3">SUM(L30:L34)</f>
        <v>16</v>
      </c>
      <c r="M35" s="88">
        <f t="shared" si="3"/>
        <v>0</v>
      </c>
      <c r="N35" s="88">
        <f t="shared" si="3"/>
        <v>10</v>
      </c>
      <c r="O35" s="88">
        <f t="shared" si="3"/>
        <v>4</v>
      </c>
      <c r="P35" s="88">
        <f t="shared" si="3"/>
        <v>0</v>
      </c>
      <c r="Q35" s="88">
        <f t="shared" si="3"/>
        <v>0</v>
      </c>
      <c r="R35" s="88">
        <f t="shared" si="3"/>
        <v>0</v>
      </c>
      <c r="S35" s="88">
        <f t="shared" si="3"/>
        <v>16</v>
      </c>
      <c r="T35" s="88">
        <f t="shared" si="3"/>
        <v>0</v>
      </c>
      <c r="U35" s="88">
        <f t="shared" si="3"/>
        <v>3</v>
      </c>
      <c r="V35" s="88">
        <f t="shared" si="3"/>
        <v>0</v>
      </c>
      <c r="W35" s="88">
        <f t="shared" si="3"/>
        <v>0</v>
      </c>
      <c r="X35" s="88">
        <f t="shared" si="3"/>
        <v>0</v>
      </c>
      <c r="Y35" s="88">
        <f t="shared" si="3"/>
        <v>0</v>
      </c>
      <c r="Z35" s="88">
        <f t="shared" si="3"/>
        <v>0</v>
      </c>
      <c r="AA35" s="88">
        <f t="shared" si="3"/>
        <v>0</v>
      </c>
      <c r="AB35" s="88">
        <f t="shared" si="3"/>
        <v>0</v>
      </c>
      <c r="AC35" s="88">
        <f t="shared" si="3"/>
        <v>85</v>
      </c>
    </row>
    <row r="36" spans="1:33" s="14" customFormat="1" ht="16.5" customHeight="1" x14ac:dyDescent="0.4">
      <c r="A36" s="1210"/>
      <c r="B36" s="1213"/>
      <c r="C36" s="1213"/>
      <c r="D36" s="1216"/>
      <c r="E36" s="431"/>
      <c r="F36" s="68"/>
      <c r="G36" s="2"/>
      <c r="H36" s="144"/>
      <c r="I36" s="414"/>
      <c r="J36" s="175"/>
      <c r="K36" s="385"/>
      <c r="L36" s="2"/>
      <c r="M36" s="157"/>
      <c r="N36" s="385"/>
      <c r="O36" s="385"/>
      <c r="P36" s="385"/>
      <c r="Q36" s="385"/>
      <c r="R36" s="385"/>
      <c r="S36" s="385"/>
      <c r="T36" s="385"/>
      <c r="U36" s="385"/>
      <c r="V36" s="385"/>
      <c r="W36" s="385"/>
      <c r="X36" s="385"/>
      <c r="Y36" s="150"/>
      <c r="Z36" s="150"/>
      <c r="AA36" s="150"/>
      <c r="AB36" s="247"/>
      <c r="AC36" s="149">
        <f>SUM(K36:AB36)</f>
        <v>0</v>
      </c>
    </row>
    <row r="37" spans="1:33" s="14" customFormat="1" ht="14.25" thickBot="1" x14ac:dyDescent="0.4">
      <c r="A37" s="1210"/>
      <c r="B37" s="1213"/>
      <c r="C37" s="1213"/>
      <c r="D37" s="1216"/>
      <c r="E37" s="85" t="s">
        <v>35</v>
      </c>
      <c r="F37" s="86"/>
      <c r="G37" s="86"/>
      <c r="H37" s="86"/>
      <c r="I37" s="86"/>
      <c r="J37" s="87"/>
      <c r="K37" s="88">
        <f>K36</f>
        <v>0</v>
      </c>
      <c r="L37" s="88">
        <f t="shared" ref="L37:AC37" si="4">L36</f>
        <v>0</v>
      </c>
      <c r="M37" s="88">
        <f t="shared" si="4"/>
        <v>0</v>
      </c>
      <c r="N37" s="88">
        <f t="shared" si="4"/>
        <v>0</v>
      </c>
      <c r="O37" s="88">
        <f t="shared" si="4"/>
        <v>0</v>
      </c>
      <c r="P37" s="88">
        <f t="shared" si="4"/>
        <v>0</v>
      </c>
      <c r="Q37" s="88">
        <f t="shared" si="4"/>
        <v>0</v>
      </c>
      <c r="R37" s="88">
        <f t="shared" si="4"/>
        <v>0</v>
      </c>
      <c r="S37" s="88">
        <f t="shared" si="4"/>
        <v>0</v>
      </c>
      <c r="T37" s="88">
        <f t="shared" si="4"/>
        <v>0</v>
      </c>
      <c r="U37" s="88">
        <f t="shared" si="4"/>
        <v>0</v>
      </c>
      <c r="V37" s="88">
        <f t="shared" si="4"/>
        <v>0</v>
      </c>
      <c r="W37" s="88">
        <f t="shared" si="4"/>
        <v>0</v>
      </c>
      <c r="X37" s="88">
        <f t="shared" si="4"/>
        <v>0</v>
      </c>
      <c r="Y37" s="88">
        <f t="shared" si="4"/>
        <v>0</v>
      </c>
      <c r="Z37" s="88">
        <f t="shared" si="4"/>
        <v>0</v>
      </c>
      <c r="AA37" s="88">
        <f t="shared" si="4"/>
        <v>0</v>
      </c>
      <c r="AB37" s="88">
        <f t="shared" si="4"/>
        <v>0</v>
      </c>
      <c r="AC37" s="88">
        <f t="shared" si="4"/>
        <v>0</v>
      </c>
    </row>
    <row r="38" spans="1:33" s="14" customFormat="1" ht="7.5" customHeight="1" x14ac:dyDescent="0.35">
      <c r="A38" s="1210"/>
      <c r="B38" s="1213"/>
      <c r="C38" s="1213"/>
      <c r="D38" s="1216"/>
      <c r="E38" s="17"/>
      <c r="F38" s="47"/>
      <c r="G38" s="47"/>
      <c r="H38" s="47"/>
      <c r="I38" s="47"/>
      <c r="J38" s="164"/>
      <c r="K38" s="165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149"/>
    </row>
    <row r="39" spans="1:33" s="14" customFormat="1" ht="13.5" customHeight="1" x14ac:dyDescent="0.35">
      <c r="A39" s="1210"/>
      <c r="B39" s="1213"/>
      <c r="C39" s="1213"/>
      <c r="D39" s="1216"/>
      <c r="E39" s="166" t="s">
        <v>36</v>
      </c>
      <c r="F39" s="146"/>
      <c r="G39" s="146"/>
      <c r="H39" s="146"/>
      <c r="I39" s="146"/>
      <c r="J39" s="167"/>
      <c r="K39" s="309">
        <v>0</v>
      </c>
      <c r="L39" s="310">
        <v>0</v>
      </c>
      <c r="M39" s="310">
        <v>0</v>
      </c>
      <c r="N39" s="310">
        <v>0</v>
      </c>
      <c r="O39" s="310">
        <v>0</v>
      </c>
      <c r="P39" s="310">
        <v>0</v>
      </c>
      <c r="Q39" s="310">
        <v>0</v>
      </c>
      <c r="R39" s="310">
        <v>0</v>
      </c>
      <c r="S39" s="310">
        <v>0</v>
      </c>
      <c r="T39" s="310">
        <v>0</v>
      </c>
      <c r="U39" s="310">
        <v>0</v>
      </c>
      <c r="V39" s="310">
        <v>0</v>
      </c>
      <c r="W39" s="310">
        <v>0</v>
      </c>
      <c r="X39" s="310">
        <v>0</v>
      </c>
      <c r="Y39" s="310">
        <v>0</v>
      </c>
      <c r="Z39" s="310">
        <v>0</v>
      </c>
      <c r="AA39" s="310">
        <v>0</v>
      </c>
      <c r="AB39" s="310">
        <v>0</v>
      </c>
      <c r="AC39" s="270">
        <v>0</v>
      </c>
    </row>
    <row r="40" spans="1:33" s="14" customFormat="1" ht="13.5" customHeight="1" x14ac:dyDescent="0.35">
      <c r="A40" s="1210"/>
      <c r="B40" s="1213"/>
      <c r="C40" s="1213"/>
      <c r="D40" s="1216"/>
      <c r="E40" s="174" t="s">
        <v>38</v>
      </c>
      <c r="F40" s="144"/>
      <c r="G40" s="144"/>
      <c r="H40" s="144"/>
      <c r="I40" s="144"/>
      <c r="J40" s="175"/>
      <c r="K40" s="309">
        <v>0</v>
      </c>
      <c r="L40" s="310">
        <v>0</v>
      </c>
      <c r="M40" s="310">
        <v>0</v>
      </c>
      <c r="N40" s="310">
        <v>0</v>
      </c>
      <c r="O40" s="310">
        <v>0</v>
      </c>
      <c r="P40" s="310">
        <v>0</v>
      </c>
      <c r="Q40" s="310">
        <v>0</v>
      </c>
      <c r="R40" s="310">
        <v>0</v>
      </c>
      <c r="S40" s="310">
        <v>0</v>
      </c>
      <c r="T40" s="310">
        <v>0</v>
      </c>
      <c r="U40" s="310">
        <v>0</v>
      </c>
      <c r="V40" s="310">
        <v>0</v>
      </c>
      <c r="W40" s="310">
        <v>0</v>
      </c>
      <c r="X40" s="310">
        <v>0</v>
      </c>
      <c r="Y40" s="310">
        <v>0</v>
      </c>
      <c r="Z40" s="310">
        <v>0</v>
      </c>
      <c r="AA40" s="310">
        <v>0</v>
      </c>
      <c r="AB40" s="310">
        <v>0</v>
      </c>
      <c r="AC40" s="270">
        <v>0</v>
      </c>
    </row>
    <row r="41" spans="1:33" s="14" customFormat="1" ht="13.5" customHeight="1" x14ac:dyDescent="0.35">
      <c r="A41" s="1210"/>
      <c r="B41" s="1213"/>
      <c r="C41" s="1213"/>
      <c r="D41" s="1216"/>
      <c r="E41" s="174" t="s">
        <v>42</v>
      </c>
      <c r="F41" s="144"/>
      <c r="G41" s="144"/>
      <c r="H41" s="144"/>
      <c r="I41" s="144"/>
      <c r="J41" s="175"/>
      <c r="K41" s="309">
        <v>0</v>
      </c>
      <c r="L41" s="310">
        <v>0</v>
      </c>
      <c r="M41" s="310">
        <v>0</v>
      </c>
      <c r="N41" s="310">
        <v>0</v>
      </c>
      <c r="O41" s="310">
        <v>0</v>
      </c>
      <c r="P41" s="310">
        <v>0</v>
      </c>
      <c r="Q41" s="310">
        <v>0</v>
      </c>
      <c r="R41" s="310">
        <v>0</v>
      </c>
      <c r="S41" s="310">
        <v>0</v>
      </c>
      <c r="T41" s="310">
        <v>0</v>
      </c>
      <c r="U41" s="310">
        <v>0</v>
      </c>
      <c r="V41" s="310">
        <v>0</v>
      </c>
      <c r="W41" s="310">
        <v>0</v>
      </c>
      <c r="X41" s="310">
        <v>0</v>
      </c>
      <c r="Y41" s="310">
        <v>0</v>
      </c>
      <c r="Z41" s="310">
        <v>0</v>
      </c>
      <c r="AA41" s="310">
        <v>0</v>
      </c>
      <c r="AB41" s="310">
        <v>0</v>
      </c>
      <c r="AC41" s="270">
        <v>0</v>
      </c>
    </row>
    <row r="42" spans="1:33" s="14" customFormat="1" ht="13.5" customHeight="1" thickBot="1" x14ac:dyDescent="0.4">
      <c r="A42" s="1210"/>
      <c r="B42" s="1213"/>
      <c r="C42" s="1213"/>
      <c r="D42" s="1216"/>
      <c r="E42" s="179" t="s">
        <v>39</v>
      </c>
      <c r="F42" s="98"/>
      <c r="G42" s="98"/>
      <c r="H42" s="98"/>
      <c r="I42" s="98"/>
      <c r="J42" s="99"/>
      <c r="K42" s="311">
        <v>0</v>
      </c>
      <c r="L42" s="312">
        <v>0</v>
      </c>
      <c r="M42" s="312">
        <v>0</v>
      </c>
      <c r="N42" s="312">
        <v>0</v>
      </c>
      <c r="O42" s="312">
        <v>0</v>
      </c>
      <c r="P42" s="312">
        <v>0</v>
      </c>
      <c r="Q42" s="312">
        <v>0</v>
      </c>
      <c r="R42" s="312">
        <v>0</v>
      </c>
      <c r="S42" s="312">
        <v>0</v>
      </c>
      <c r="T42" s="312">
        <v>0</v>
      </c>
      <c r="U42" s="312">
        <v>0</v>
      </c>
      <c r="V42" s="312">
        <v>0</v>
      </c>
      <c r="W42" s="312">
        <v>0</v>
      </c>
      <c r="X42" s="312">
        <v>0</v>
      </c>
      <c r="Y42" s="312">
        <v>0</v>
      </c>
      <c r="Z42" s="312">
        <v>0</v>
      </c>
      <c r="AA42" s="312">
        <v>0</v>
      </c>
      <c r="AB42" s="312">
        <v>0</v>
      </c>
      <c r="AC42" s="163">
        <v>0</v>
      </c>
    </row>
    <row r="43" spans="1:33" s="14" customFormat="1" ht="14.25" thickBot="1" x14ac:dyDescent="0.4">
      <c r="A43" s="1210"/>
      <c r="B43" s="1213"/>
      <c r="C43" s="1213"/>
      <c r="D43" s="1216"/>
      <c r="E43" s="180" t="s">
        <v>43</v>
      </c>
      <c r="F43" s="181"/>
      <c r="G43" s="181"/>
      <c r="H43" s="181"/>
      <c r="I43" s="181"/>
      <c r="J43" s="182"/>
      <c r="K43" s="183">
        <f t="shared" ref="K43:AC43" si="5">K35+K37</f>
        <v>36</v>
      </c>
      <c r="L43" s="233">
        <f t="shared" si="5"/>
        <v>16</v>
      </c>
      <c r="M43" s="233">
        <f t="shared" si="5"/>
        <v>0</v>
      </c>
      <c r="N43" s="233">
        <f t="shared" si="5"/>
        <v>10</v>
      </c>
      <c r="O43" s="233">
        <f t="shared" si="5"/>
        <v>4</v>
      </c>
      <c r="P43" s="233">
        <f t="shared" si="5"/>
        <v>0</v>
      </c>
      <c r="Q43" s="233">
        <f t="shared" si="5"/>
        <v>0</v>
      </c>
      <c r="R43" s="233">
        <f t="shared" si="5"/>
        <v>0</v>
      </c>
      <c r="S43" s="233">
        <f t="shared" si="5"/>
        <v>16</v>
      </c>
      <c r="T43" s="233">
        <f t="shared" si="5"/>
        <v>0</v>
      </c>
      <c r="U43" s="233">
        <f t="shared" si="5"/>
        <v>3</v>
      </c>
      <c r="V43" s="233">
        <f t="shared" si="5"/>
        <v>0</v>
      </c>
      <c r="W43" s="233">
        <f t="shared" si="5"/>
        <v>0</v>
      </c>
      <c r="X43" s="233">
        <f t="shared" si="5"/>
        <v>0</v>
      </c>
      <c r="Y43" s="233">
        <f t="shared" si="5"/>
        <v>0</v>
      </c>
      <c r="Z43" s="233">
        <f t="shared" si="5"/>
        <v>0</v>
      </c>
      <c r="AA43" s="233">
        <f t="shared" si="5"/>
        <v>0</v>
      </c>
      <c r="AB43" s="233">
        <f t="shared" si="5"/>
        <v>0</v>
      </c>
      <c r="AC43" s="203">
        <f t="shared" si="5"/>
        <v>85</v>
      </c>
    </row>
    <row r="44" spans="1:33" s="14" customFormat="1" ht="9.75" customHeight="1" thickBot="1" x14ac:dyDescent="0.4">
      <c r="A44" s="1210"/>
      <c r="B44" s="1213"/>
      <c r="C44" s="1213"/>
      <c r="D44" s="1216"/>
      <c r="E44" s="184"/>
      <c r="F44" s="185"/>
      <c r="G44" s="185"/>
      <c r="H44" s="185"/>
      <c r="I44" s="185"/>
      <c r="J44" s="186"/>
      <c r="K44" s="279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9"/>
      <c r="AD44" s="156"/>
    </row>
    <row r="45" spans="1:33" s="61" customFormat="1" ht="14.25" thickBot="1" x14ac:dyDescent="0.45">
      <c r="A45" s="1211"/>
      <c r="B45" s="1214"/>
      <c r="C45" s="1214"/>
      <c r="D45" s="1217"/>
      <c r="E45" s="190" t="s">
        <v>44</v>
      </c>
      <c r="F45" s="191"/>
      <c r="G45" s="191"/>
      <c r="H45" s="191"/>
      <c r="I45" s="192"/>
      <c r="J45" s="193"/>
      <c r="K45" s="183">
        <f t="shared" ref="K45:AC45" si="6">K20+K43</f>
        <v>60</v>
      </c>
      <c r="L45" s="233">
        <f t="shared" si="6"/>
        <v>32</v>
      </c>
      <c r="M45" s="233">
        <f t="shared" si="6"/>
        <v>0</v>
      </c>
      <c r="N45" s="233">
        <f t="shared" si="6"/>
        <v>12</v>
      </c>
      <c r="O45" s="233">
        <f t="shared" si="6"/>
        <v>5.5</v>
      </c>
      <c r="P45" s="233">
        <f t="shared" si="6"/>
        <v>0</v>
      </c>
      <c r="Q45" s="233">
        <f t="shared" si="6"/>
        <v>0</v>
      </c>
      <c r="R45" s="233">
        <f t="shared" si="6"/>
        <v>0</v>
      </c>
      <c r="S45" s="233">
        <f t="shared" si="6"/>
        <v>16</v>
      </c>
      <c r="T45" s="233">
        <f t="shared" si="6"/>
        <v>0</v>
      </c>
      <c r="U45" s="233">
        <f t="shared" si="6"/>
        <v>5</v>
      </c>
      <c r="V45" s="233">
        <f t="shared" si="6"/>
        <v>0</v>
      </c>
      <c r="W45" s="233">
        <f t="shared" si="6"/>
        <v>0</v>
      </c>
      <c r="X45" s="233">
        <f t="shared" si="6"/>
        <v>0</v>
      </c>
      <c r="Y45" s="233">
        <f t="shared" si="6"/>
        <v>0</v>
      </c>
      <c r="Z45" s="233">
        <f t="shared" si="6"/>
        <v>0</v>
      </c>
      <c r="AA45" s="233">
        <f t="shared" si="6"/>
        <v>0</v>
      </c>
      <c r="AB45" s="233">
        <f t="shared" si="6"/>
        <v>0</v>
      </c>
      <c r="AC45" s="233">
        <f t="shared" si="6"/>
        <v>130.5</v>
      </c>
      <c r="AD45" s="152"/>
      <c r="AE45" s="152"/>
      <c r="AF45" s="152"/>
      <c r="AG45" s="152"/>
    </row>
    <row r="46" spans="1:33" s="61" customFormat="1" ht="17.25" customHeight="1" x14ac:dyDescent="0.4">
      <c r="A46" s="101" t="s">
        <v>320</v>
      </c>
      <c r="B46" s="101"/>
      <c r="C46" s="101"/>
      <c r="D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AF46" s="152"/>
    </row>
    <row r="47" spans="1:33" s="61" customFormat="1" ht="13.9" x14ac:dyDescent="0.4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221" t="s">
        <v>353</v>
      </c>
      <c r="N47" s="1221"/>
      <c r="O47" s="1221"/>
      <c r="P47" s="1221"/>
      <c r="Q47" s="1221"/>
      <c r="R47" s="1221"/>
      <c r="S47" s="1221"/>
      <c r="T47" s="1221"/>
      <c r="U47" s="1221"/>
      <c r="V47" s="1221"/>
      <c r="W47" s="1221"/>
      <c r="X47" s="1221"/>
      <c r="Y47" s="1221"/>
      <c r="Z47" s="1221"/>
      <c r="AA47" s="1221"/>
      <c r="AB47" s="1221"/>
      <c r="AC47" s="1221"/>
    </row>
    <row r="48" spans="1:33" s="61" customFormat="1" ht="13.9" x14ac:dyDescent="0.4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2"/>
      <c r="S48" s="2"/>
      <c r="T48" s="1220" t="s">
        <v>5</v>
      </c>
      <c r="U48" s="1220"/>
      <c r="V48" s="1220"/>
      <c r="W48" s="1220"/>
      <c r="X48" s="1220"/>
      <c r="Y48" s="1220"/>
      <c r="Z48" s="1220"/>
      <c r="AA48" s="2"/>
      <c r="AB48" s="2"/>
      <c r="AC48" s="101"/>
    </row>
    <row r="49" spans="5:29" ht="13.9" x14ac:dyDescent="0.4"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101"/>
      <c r="Q49" s="95" t="s">
        <v>58</v>
      </c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</row>
    <row r="50" spans="5:29" x14ac:dyDescent="0.35"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</row>
  </sheetData>
  <mergeCells count="42">
    <mergeCell ref="A1:AC1"/>
    <mergeCell ref="A3:AC3"/>
    <mergeCell ref="A6:A7"/>
    <mergeCell ref="B6:B7"/>
    <mergeCell ref="C6:C7"/>
    <mergeCell ref="D6:D7"/>
    <mergeCell ref="E6:E7"/>
    <mergeCell ref="F6:F7"/>
    <mergeCell ref="G6:G7"/>
    <mergeCell ref="H6:H7"/>
    <mergeCell ref="J6:J7"/>
    <mergeCell ref="A4:AC4"/>
    <mergeCell ref="I6:I7"/>
    <mergeCell ref="A8:AC8"/>
    <mergeCell ref="AC6:AC7"/>
    <mergeCell ref="K6:AB6"/>
    <mergeCell ref="B9:B19"/>
    <mergeCell ref="T48:Z48"/>
    <mergeCell ref="K26:AB27"/>
    <mergeCell ref="AC26:AC28"/>
    <mergeCell ref="H26:H28"/>
    <mergeCell ref="I26:I28"/>
    <mergeCell ref="J26:J28"/>
    <mergeCell ref="M47:AC47"/>
    <mergeCell ref="A29:AC29"/>
    <mergeCell ref="A26:A28"/>
    <mergeCell ref="E26:E28"/>
    <mergeCell ref="G26:G28"/>
    <mergeCell ref="D30:D45"/>
    <mergeCell ref="C30:C45"/>
    <mergeCell ref="B30:B45"/>
    <mergeCell ref="A30:A45"/>
    <mergeCell ref="C26:C28"/>
    <mergeCell ref="D26:D28"/>
    <mergeCell ref="B26:B28"/>
    <mergeCell ref="F26:F28"/>
    <mergeCell ref="A9:A19"/>
    <mergeCell ref="U25:Z25"/>
    <mergeCell ref="T23:Z23"/>
    <mergeCell ref="D9:D19"/>
    <mergeCell ref="N24:AD24"/>
    <mergeCell ref="C9:C19"/>
  </mergeCells>
  <phoneticPr fontId="38" type="noConversion"/>
  <pageMargins left="0.19685039370078741" right="0.19685039370078741" top="0.78740157480314965" bottom="0.39370078740157483" header="0.31496062992125984" footer="0.31496062992125984"/>
  <pageSetup paperSize="9" scale="80" orientation="landscape" r:id="rId1"/>
  <headerFooter alignWithMargins="0"/>
  <rowBreaks count="1" manualBreakCount="1">
    <brk id="2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>
    <tabColor theme="0"/>
  </sheetPr>
  <dimension ref="A1:AG56"/>
  <sheetViews>
    <sheetView view="pageBreakPreview" topLeftCell="A31" zoomScaleNormal="100" zoomScaleSheetLayoutView="100" workbookViewId="0">
      <selection activeCell="H32" sqref="H32"/>
    </sheetView>
  </sheetViews>
  <sheetFormatPr defaultColWidth="9.1328125" defaultRowHeight="12.75" x14ac:dyDescent="0.35"/>
  <cols>
    <col min="1" max="1" width="4.1328125" style="1" customWidth="1"/>
    <col min="2" max="2" width="15.86328125" style="1" customWidth="1"/>
    <col min="3" max="3" width="10.73046875" style="1" customWidth="1"/>
    <col min="4" max="4" width="4.86328125" style="1" customWidth="1"/>
    <col min="5" max="5" width="30.5976562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4.59765625" style="1" customWidth="1"/>
    <col min="14" max="14" width="4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186" t="s">
        <v>79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  <c r="M3" s="1186"/>
      <c r="N3" s="1186"/>
      <c r="O3" s="1186"/>
      <c r="P3" s="1186"/>
      <c r="Q3" s="1186"/>
      <c r="R3" s="1186"/>
      <c r="S3" s="1186"/>
      <c r="T3" s="1186"/>
      <c r="U3" s="1186"/>
      <c r="V3" s="1186"/>
      <c r="W3" s="1186"/>
      <c r="X3" s="1186"/>
      <c r="Y3" s="1186"/>
      <c r="Z3" s="1186"/>
      <c r="AA3" s="1186"/>
      <c r="AB3" s="1186"/>
      <c r="AC3" s="1186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186" t="s">
        <v>296</v>
      </c>
      <c r="H4" s="1186"/>
      <c r="I4" s="1186"/>
      <c r="J4" s="1186"/>
      <c r="K4" s="1186"/>
      <c r="L4" s="1186"/>
      <c r="M4" s="1186"/>
      <c r="N4" s="1186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45">
      <c r="A6" s="1188" t="s">
        <v>9</v>
      </c>
      <c r="B6" s="1190" t="s">
        <v>10</v>
      </c>
      <c r="C6" s="1190" t="s">
        <v>11</v>
      </c>
      <c r="D6" s="1192" t="s">
        <v>12</v>
      </c>
      <c r="E6" s="1194" t="s">
        <v>8</v>
      </c>
      <c r="F6" s="1196" t="s">
        <v>0</v>
      </c>
      <c r="G6" s="1198" t="s">
        <v>3</v>
      </c>
      <c r="H6" s="1200" t="s">
        <v>13</v>
      </c>
      <c r="I6" s="1196" t="s">
        <v>1</v>
      </c>
      <c r="J6" s="1202" t="s">
        <v>14</v>
      </c>
      <c r="K6" s="1204" t="s">
        <v>15</v>
      </c>
      <c r="L6" s="1205"/>
      <c r="M6" s="1205"/>
      <c r="N6" s="1205"/>
      <c r="O6" s="1205"/>
      <c r="P6" s="1205"/>
      <c r="Q6" s="1205"/>
      <c r="R6" s="1205"/>
      <c r="S6" s="1205"/>
      <c r="T6" s="1205"/>
      <c r="U6" s="1205"/>
      <c r="V6" s="1205"/>
      <c r="W6" s="1205"/>
      <c r="X6" s="1205"/>
      <c r="Y6" s="1205"/>
      <c r="Z6" s="1205"/>
      <c r="AA6" s="1205"/>
      <c r="AB6" s="1205"/>
      <c r="AC6" s="1218" t="s">
        <v>16</v>
      </c>
      <c r="AD6" s="9"/>
      <c r="AE6" s="9"/>
      <c r="AF6" s="9"/>
    </row>
    <row r="7" spans="1:32" s="12" customFormat="1" ht="116.25" customHeight="1" thickBot="1" x14ac:dyDescent="0.35">
      <c r="A7" s="1189"/>
      <c r="B7" s="1191"/>
      <c r="C7" s="1191"/>
      <c r="D7" s="1193"/>
      <c r="E7" s="1195"/>
      <c r="F7" s="1197"/>
      <c r="G7" s="1199"/>
      <c r="H7" s="1201"/>
      <c r="I7" s="1197"/>
      <c r="J7" s="1203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88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19"/>
    </row>
    <row r="8" spans="1:32" s="14" customFormat="1" ht="13.5" customHeight="1" x14ac:dyDescent="0.35">
      <c r="A8" s="1222" t="s">
        <v>33</v>
      </c>
      <c r="B8" s="1223"/>
      <c r="C8" s="1223"/>
      <c r="D8" s="1223"/>
      <c r="E8" s="1223"/>
      <c r="F8" s="1223"/>
      <c r="G8" s="1223"/>
      <c r="H8" s="1223"/>
      <c r="I8" s="1223"/>
      <c r="J8" s="1223"/>
      <c r="K8" s="1223"/>
      <c r="L8" s="1223"/>
      <c r="M8" s="1223"/>
      <c r="N8" s="1223"/>
      <c r="O8" s="1223"/>
      <c r="P8" s="1223"/>
      <c r="Q8" s="1223"/>
      <c r="R8" s="1223"/>
      <c r="S8" s="1223"/>
      <c r="T8" s="1223"/>
      <c r="U8" s="1223"/>
      <c r="V8" s="1223"/>
      <c r="W8" s="1223"/>
      <c r="X8" s="1223"/>
      <c r="Y8" s="1223"/>
      <c r="Z8" s="1223"/>
      <c r="AA8" s="1223"/>
      <c r="AB8" s="1223"/>
      <c r="AC8" s="1224"/>
    </row>
    <row r="9" spans="1:32" s="14" customFormat="1" ht="36.75" customHeight="1" x14ac:dyDescent="0.4">
      <c r="A9" s="1228">
        <v>23</v>
      </c>
      <c r="B9" s="1226" t="s">
        <v>93</v>
      </c>
      <c r="C9" s="1231" t="s">
        <v>50</v>
      </c>
      <c r="D9" s="1271">
        <v>0.75</v>
      </c>
      <c r="E9" s="408" t="s">
        <v>239</v>
      </c>
      <c r="F9" s="74"/>
      <c r="G9" s="74"/>
      <c r="H9" s="96"/>
      <c r="I9" s="74"/>
      <c r="J9" s="259">
        <v>121</v>
      </c>
      <c r="K9" s="323">
        <v>56</v>
      </c>
      <c r="L9" s="323">
        <v>112</v>
      </c>
      <c r="M9" s="323"/>
      <c r="N9" s="323"/>
      <c r="O9" s="323"/>
      <c r="P9" s="323"/>
      <c r="Q9" s="323"/>
      <c r="R9" s="323"/>
      <c r="S9" s="323"/>
      <c r="T9" s="323"/>
      <c r="U9" s="323">
        <v>12</v>
      </c>
      <c r="V9" s="323"/>
      <c r="W9" s="323"/>
      <c r="X9" s="323"/>
      <c r="Y9" s="323"/>
      <c r="Z9" s="323"/>
      <c r="AA9" s="323"/>
      <c r="AB9" s="468"/>
      <c r="AC9" s="469">
        <f>SUM(K9:AB9)</f>
        <v>180</v>
      </c>
    </row>
    <row r="10" spans="1:32" s="14" customFormat="1" ht="30.75" customHeight="1" x14ac:dyDescent="0.4">
      <c r="A10" s="1229"/>
      <c r="B10" s="1213"/>
      <c r="C10" s="1232"/>
      <c r="D10" s="1270"/>
      <c r="E10" s="728" t="s">
        <v>313</v>
      </c>
      <c r="F10" s="299" t="s">
        <v>94</v>
      </c>
      <c r="G10" s="299" t="s">
        <v>109</v>
      </c>
      <c r="H10" s="96" t="s">
        <v>150</v>
      </c>
      <c r="I10" s="144" t="s">
        <v>203</v>
      </c>
      <c r="J10" s="437">
        <v>15</v>
      </c>
      <c r="K10" s="150">
        <v>32</v>
      </c>
      <c r="L10" s="150">
        <v>24</v>
      </c>
      <c r="M10" s="150"/>
      <c r="N10" s="150">
        <v>4</v>
      </c>
      <c r="O10" s="150">
        <v>2</v>
      </c>
      <c r="P10" s="247"/>
      <c r="Q10" s="150"/>
      <c r="R10" s="157"/>
      <c r="S10" s="157"/>
      <c r="T10" s="157"/>
      <c r="U10" s="157">
        <v>2</v>
      </c>
      <c r="V10" s="461"/>
      <c r="W10" s="461"/>
      <c r="X10" s="461"/>
      <c r="Y10" s="461"/>
      <c r="Z10" s="461"/>
      <c r="AA10" s="461"/>
      <c r="AB10" s="462"/>
      <c r="AC10" s="469">
        <f>SUM(K10:AB10)</f>
        <v>64</v>
      </c>
    </row>
    <row r="11" spans="1:32" s="14" customFormat="1" ht="13.5" customHeight="1" x14ac:dyDescent="0.35">
      <c r="A11" s="1229"/>
      <c r="B11" s="1213"/>
      <c r="C11" s="1232"/>
      <c r="D11" s="1270"/>
      <c r="E11" s="329" t="s">
        <v>41</v>
      </c>
      <c r="F11" s="331"/>
      <c r="G11" s="332"/>
      <c r="H11" s="331"/>
      <c r="I11" s="331"/>
      <c r="J11" s="350"/>
      <c r="K11" s="333">
        <f>SUM(K9:K10)</f>
        <v>88</v>
      </c>
      <c r="L11" s="333">
        <f t="shared" ref="L11:AC11" si="0">SUM(L9:L10)</f>
        <v>136</v>
      </c>
      <c r="M11" s="333">
        <f t="shared" si="0"/>
        <v>0</v>
      </c>
      <c r="N11" s="333">
        <f t="shared" si="0"/>
        <v>4</v>
      </c>
      <c r="O11" s="333">
        <f t="shared" si="0"/>
        <v>2</v>
      </c>
      <c r="P11" s="333">
        <f t="shared" si="0"/>
        <v>0</v>
      </c>
      <c r="Q11" s="333">
        <f t="shared" si="0"/>
        <v>0</v>
      </c>
      <c r="R11" s="333">
        <f t="shared" si="0"/>
        <v>0</v>
      </c>
      <c r="S11" s="333">
        <f t="shared" si="0"/>
        <v>0</v>
      </c>
      <c r="T11" s="333">
        <f t="shared" si="0"/>
        <v>0</v>
      </c>
      <c r="U11" s="333">
        <f t="shared" si="0"/>
        <v>14</v>
      </c>
      <c r="V11" s="333">
        <f t="shared" si="0"/>
        <v>0</v>
      </c>
      <c r="W11" s="333">
        <f t="shared" si="0"/>
        <v>0</v>
      </c>
      <c r="X11" s="333">
        <f t="shared" si="0"/>
        <v>0</v>
      </c>
      <c r="Y11" s="333">
        <f t="shared" si="0"/>
        <v>0</v>
      </c>
      <c r="Z11" s="333">
        <f t="shared" si="0"/>
        <v>0</v>
      </c>
      <c r="AA11" s="333">
        <f t="shared" si="0"/>
        <v>0</v>
      </c>
      <c r="AB11" s="333">
        <f t="shared" si="0"/>
        <v>0</v>
      </c>
      <c r="AC11" s="333">
        <f t="shared" si="0"/>
        <v>244</v>
      </c>
    </row>
    <row r="12" spans="1:32" s="14" customFormat="1" ht="13.5" customHeight="1" x14ac:dyDescent="0.4">
      <c r="A12" s="1228"/>
      <c r="B12" s="1213"/>
      <c r="C12" s="1231"/>
      <c r="D12" s="1271"/>
      <c r="E12" s="66"/>
      <c r="F12" s="67"/>
      <c r="G12" s="131"/>
      <c r="H12" s="96"/>
      <c r="I12" s="96"/>
      <c r="J12" s="232"/>
      <c r="K12" s="72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71"/>
      <c r="AC12" s="429">
        <f>SUM(K12:AB12)</f>
        <v>0</v>
      </c>
    </row>
    <row r="13" spans="1:32" s="14" customFormat="1" ht="13.5" customHeight="1" thickBot="1" x14ac:dyDescent="0.4">
      <c r="A13" s="1225"/>
      <c r="B13" s="1213"/>
      <c r="C13" s="1234"/>
      <c r="D13" s="1271"/>
      <c r="E13" s="155" t="s">
        <v>35</v>
      </c>
      <c r="F13" s="153"/>
      <c r="G13" s="153"/>
      <c r="H13" s="153"/>
      <c r="I13" s="153"/>
      <c r="J13" s="215"/>
      <c r="K13" s="154">
        <f t="shared" ref="K13:AC13" si="1">SUM(K12)</f>
        <v>0</v>
      </c>
      <c r="L13" s="154">
        <f t="shared" si="1"/>
        <v>0</v>
      </c>
      <c r="M13" s="154">
        <f t="shared" si="1"/>
        <v>0</v>
      </c>
      <c r="N13" s="154">
        <f t="shared" si="1"/>
        <v>0</v>
      </c>
      <c r="O13" s="154">
        <f t="shared" si="1"/>
        <v>0</v>
      </c>
      <c r="P13" s="154">
        <f t="shared" si="1"/>
        <v>0</v>
      </c>
      <c r="Q13" s="154">
        <f t="shared" si="1"/>
        <v>0</v>
      </c>
      <c r="R13" s="154">
        <f t="shared" si="1"/>
        <v>0</v>
      </c>
      <c r="S13" s="154">
        <f t="shared" si="1"/>
        <v>0</v>
      </c>
      <c r="T13" s="154">
        <f t="shared" si="1"/>
        <v>0</v>
      </c>
      <c r="U13" s="154">
        <f t="shared" si="1"/>
        <v>0</v>
      </c>
      <c r="V13" s="154">
        <f t="shared" si="1"/>
        <v>0</v>
      </c>
      <c r="W13" s="154">
        <f t="shared" si="1"/>
        <v>0</v>
      </c>
      <c r="X13" s="154">
        <f t="shared" si="1"/>
        <v>0</v>
      </c>
      <c r="Y13" s="154">
        <f t="shared" si="1"/>
        <v>0</v>
      </c>
      <c r="Z13" s="154">
        <f t="shared" si="1"/>
        <v>0</v>
      </c>
      <c r="AA13" s="154">
        <f t="shared" si="1"/>
        <v>0</v>
      </c>
      <c r="AB13" s="383">
        <f t="shared" si="1"/>
        <v>0</v>
      </c>
      <c r="AC13" s="154">
        <f t="shared" si="1"/>
        <v>0</v>
      </c>
    </row>
    <row r="14" spans="1:32" s="14" customFormat="1" ht="13.5" customHeight="1" x14ac:dyDescent="0.35">
      <c r="A14" s="1225"/>
      <c r="B14" s="1213"/>
      <c r="C14" s="1234"/>
      <c r="D14" s="1271"/>
      <c r="E14" s="216"/>
      <c r="F14" s="45" t="s">
        <v>7</v>
      </c>
      <c r="G14" s="45"/>
      <c r="H14" s="45"/>
      <c r="I14" s="45"/>
      <c r="J14" s="217"/>
      <c r="K14" s="218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20"/>
      <c r="AC14" s="465"/>
    </row>
    <row r="15" spans="1:32" s="14" customFormat="1" ht="13.5" customHeight="1" thickBot="1" x14ac:dyDescent="0.4">
      <c r="A15" s="1225"/>
      <c r="B15" s="1213"/>
      <c r="C15" s="1234"/>
      <c r="D15" s="1271"/>
      <c r="E15" s="166" t="s">
        <v>36</v>
      </c>
      <c r="F15" s="146"/>
      <c r="G15" s="146"/>
      <c r="H15" s="146"/>
      <c r="I15" s="146"/>
      <c r="J15" s="221"/>
      <c r="K15" s="168">
        <v>0</v>
      </c>
      <c r="L15" s="162">
        <v>0</v>
      </c>
      <c r="M15" s="162">
        <v>0</v>
      </c>
      <c r="N15" s="162">
        <v>0</v>
      </c>
      <c r="O15" s="162">
        <v>0</v>
      </c>
      <c r="P15" s="162">
        <v>0</v>
      </c>
      <c r="Q15" s="162">
        <v>0</v>
      </c>
      <c r="R15" s="162">
        <v>0</v>
      </c>
      <c r="S15" s="162">
        <v>0</v>
      </c>
      <c r="T15" s="162">
        <v>0</v>
      </c>
      <c r="U15" s="162">
        <v>0</v>
      </c>
      <c r="V15" s="162">
        <v>0</v>
      </c>
      <c r="W15" s="162">
        <v>0</v>
      </c>
      <c r="X15" s="162">
        <v>0</v>
      </c>
      <c r="Y15" s="162">
        <v>0</v>
      </c>
      <c r="Z15" s="162">
        <v>0</v>
      </c>
      <c r="AA15" s="162">
        <v>0</v>
      </c>
      <c r="AB15" s="169">
        <v>0</v>
      </c>
      <c r="AC15" s="100">
        <v>0</v>
      </c>
    </row>
    <row r="16" spans="1:32" s="14" customFormat="1" ht="13.5" customHeight="1" x14ac:dyDescent="0.35">
      <c r="A16" s="1225"/>
      <c r="B16" s="1213"/>
      <c r="C16" s="1234"/>
      <c r="D16" s="1271"/>
      <c r="E16" s="222" t="s">
        <v>34</v>
      </c>
      <c r="F16" s="45"/>
      <c r="G16" s="45" t="s">
        <v>37</v>
      </c>
      <c r="H16" s="45"/>
      <c r="I16" s="45"/>
      <c r="J16" s="223"/>
      <c r="K16" s="224">
        <v>0</v>
      </c>
      <c r="L16" s="224">
        <v>0</v>
      </c>
      <c r="M16" s="224">
        <v>0</v>
      </c>
      <c r="N16" s="224">
        <v>0</v>
      </c>
      <c r="O16" s="224">
        <v>0</v>
      </c>
      <c r="P16" s="224">
        <v>0</v>
      </c>
      <c r="Q16" s="224">
        <v>0</v>
      </c>
      <c r="R16" s="224">
        <v>0</v>
      </c>
      <c r="S16" s="224">
        <v>0</v>
      </c>
      <c r="T16" s="224">
        <v>0</v>
      </c>
      <c r="U16" s="224">
        <v>0</v>
      </c>
      <c r="V16" s="224">
        <v>0</v>
      </c>
      <c r="W16" s="224">
        <v>0</v>
      </c>
      <c r="X16" s="224">
        <v>0</v>
      </c>
      <c r="Y16" s="224">
        <v>0</v>
      </c>
      <c r="Z16" s="224">
        <v>0</v>
      </c>
      <c r="AA16" s="224">
        <v>0</v>
      </c>
      <c r="AB16" s="225">
        <v>0</v>
      </c>
      <c r="AC16" s="224">
        <v>0</v>
      </c>
    </row>
    <row r="17" spans="1:32" s="14" customFormat="1" ht="13.5" customHeight="1" x14ac:dyDescent="0.35">
      <c r="A17" s="1225"/>
      <c r="B17" s="1213"/>
      <c r="C17" s="1234"/>
      <c r="D17" s="1271"/>
      <c r="E17" s="226" t="s">
        <v>38</v>
      </c>
      <c r="F17" s="144"/>
      <c r="G17" s="144"/>
      <c r="H17" s="144"/>
      <c r="I17" s="144"/>
      <c r="J17" s="227"/>
      <c r="K17" s="150">
        <v>0</v>
      </c>
      <c r="L17" s="150">
        <v>0</v>
      </c>
      <c r="M17" s="150">
        <v>0</v>
      </c>
      <c r="N17" s="150">
        <v>0</v>
      </c>
      <c r="O17" s="150">
        <v>0</v>
      </c>
      <c r="P17" s="150">
        <v>0</v>
      </c>
      <c r="Q17" s="150">
        <v>0</v>
      </c>
      <c r="R17" s="150">
        <v>0</v>
      </c>
      <c r="S17" s="150">
        <v>0</v>
      </c>
      <c r="T17" s="150">
        <v>0</v>
      </c>
      <c r="U17" s="150">
        <v>0</v>
      </c>
      <c r="V17" s="150">
        <v>0</v>
      </c>
      <c r="W17" s="150">
        <v>0</v>
      </c>
      <c r="X17" s="150">
        <v>0</v>
      </c>
      <c r="Y17" s="150">
        <v>0</v>
      </c>
      <c r="Z17" s="150">
        <v>0</v>
      </c>
      <c r="AA17" s="150">
        <v>0</v>
      </c>
      <c r="AB17" s="204">
        <v>0</v>
      </c>
      <c r="AC17" s="150">
        <v>0</v>
      </c>
    </row>
    <row r="18" spans="1:32" s="14" customFormat="1" ht="13.5" customHeight="1" thickBot="1" x14ac:dyDescent="0.4">
      <c r="A18" s="1225"/>
      <c r="B18" s="1213"/>
      <c r="C18" s="1234"/>
      <c r="D18" s="1271"/>
      <c r="E18" s="97" t="s">
        <v>39</v>
      </c>
      <c r="F18" s="98"/>
      <c r="G18" s="98"/>
      <c r="H18" s="98"/>
      <c r="I18" s="98"/>
      <c r="J18" s="228"/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21">
        <v>0</v>
      </c>
      <c r="AC18" s="100">
        <v>0</v>
      </c>
    </row>
    <row r="19" spans="1:32" s="14" customFormat="1" ht="19.5" customHeight="1" thickBot="1" x14ac:dyDescent="0.4">
      <c r="A19" s="1230"/>
      <c r="B19" s="1214"/>
      <c r="C19" s="1235"/>
      <c r="D19" s="1272"/>
      <c r="E19" s="180" t="s">
        <v>40</v>
      </c>
      <c r="F19" s="181"/>
      <c r="G19" s="181"/>
      <c r="H19" s="181"/>
      <c r="I19" s="181"/>
      <c r="J19" s="229"/>
      <c r="K19" s="194">
        <f t="shared" ref="K19:AC19" si="2">K11+K13</f>
        <v>88</v>
      </c>
      <c r="L19" s="194">
        <f t="shared" si="2"/>
        <v>136</v>
      </c>
      <c r="M19" s="194">
        <f t="shared" si="2"/>
        <v>0</v>
      </c>
      <c r="N19" s="194">
        <f t="shared" si="2"/>
        <v>4</v>
      </c>
      <c r="O19" s="194">
        <f t="shared" si="2"/>
        <v>2</v>
      </c>
      <c r="P19" s="194">
        <f t="shared" si="2"/>
        <v>0</v>
      </c>
      <c r="Q19" s="194">
        <f t="shared" si="2"/>
        <v>0</v>
      </c>
      <c r="R19" s="194">
        <f t="shared" si="2"/>
        <v>0</v>
      </c>
      <c r="S19" s="194">
        <f t="shared" si="2"/>
        <v>0</v>
      </c>
      <c r="T19" s="194">
        <f t="shared" si="2"/>
        <v>0</v>
      </c>
      <c r="U19" s="194">
        <f t="shared" si="2"/>
        <v>14</v>
      </c>
      <c r="V19" s="194">
        <f t="shared" si="2"/>
        <v>0</v>
      </c>
      <c r="W19" s="194">
        <f t="shared" si="2"/>
        <v>0</v>
      </c>
      <c r="X19" s="194">
        <f t="shared" si="2"/>
        <v>0</v>
      </c>
      <c r="Y19" s="194">
        <f t="shared" si="2"/>
        <v>0</v>
      </c>
      <c r="Z19" s="194">
        <f t="shared" si="2"/>
        <v>0</v>
      </c>
      <c r="AA19" s="194">
        <f t="shared" si="2"/>
        <v>0</v>
      </c>
      <c r="AB19" s="198">
        <f t="shared" si="2"/>
        <v>0</v>
      </c>
      <c r="AC19" s="194">
        <f t="shared" si="2"/>
        <v>244</v>
      </c>
    </row>
    <row r="20" spans="1:32" s="14" customFormat="1" ht="13.5" customHeight="1" x14ac:dyDescent="0.35">
      <c r="A20" s="1239"/>
      <c r="B20" s="1239"/>
      <c r="C20" s="1239"/>
      <c r="D20" s="1239"/>
      <c r="E20" s="1239"/>
      <c r="F20" s="1239"/>
      <c r="G20" s="1239"/>
      <c r="H20" s="1239"/>
      <c r="I20" s="1239"/>
      <c r="J20" s="1239"/>
      <c r="K20" s="1239"/>
      <c r="L20" s="1239"/>
      <c r="M20" s="1239"/>
      <c r="N20" s="1239"/>
      <c r="O20" s="1239"/>
      <c r="P20" s="1239"/>
      <c r="Q20" s="1239"/>
      <c r="R20" s="1239"/>
      <c r="S20" s="1239"/>
      <c r="T20" s="1239"/>
      <c r="U20" s="1239"/>
      <c r="V20" s="1239"/>
      <c r="W20" s="1239"/>
      <c r="X20" s="1239"/>
      <c r="Y20" s="1239"/>
      <c r="Z20" s="1239"/>
      <c r="AA20" s="1239"/>
      <c r="AB20" s="1239"/>
      <c r="AC20" s="1239"/>
    </row>
    <row r="21" spans="1:32" s="61" customFormat="1" ht="13.9" x14ac:dyDescent="0.4">
      <c r="A21" s="1240" t="s">
        <v>329</v>
      </c>
      <c r="B21" s="1240"/>
      <c r="C21" s="1240"/>
      <c r="D21" s="1240"/>
      <c r="E21" s="1240"/>
      <c r="F21" s="1240"/>
      <c r="G21" s="1240"/>
      <c r="H21" s="1240"/>
      <c r="I21" s="1240"/>
      <c r="J21" s="1240"/>
      <c r="K21" s="1240"/>
      <c r="L21" s="1240"/>
      <c r="M21" s="1240"/>
      <c r="N21" s="1240"/>
      <c r="O21" s="1240"/>
      <c r="P21" s="1240"/>
      <c r="Q21" s="1240"/>
      <c r="R21" s="1240"/>
      <c r="S21" s="1240"/>
      <c r="T21" s="1240"/>
      <c r="U21" s="1240"/>
      <c r="V21" s="1240"/>
      <c r="W21" s="1240"/>
      <c r="X21" s="1240"/>
      <c r="Y21" s="1240"/>
      <c r="Z21" s="1240"/>
      <c r="AA21" s="1240"/>
      <c r="AB21" s="1240"/>
      <c r="AC21" s="1240"/>
    </row>
    <row r="22" spans="1:32" s="61" customFormat="1" ht="13.9" x14ac:dyDescent="0.4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184" t="s">
        <v>353</v>
      </c>
      <c r="P22" s="1184"/>
      <c r="Q22" s="1184"/>
      <c r="R22" s="1184"/>
      <c r="S22" s="1184"/>
      <c r="T22" s="1184"/>
      <c r="U22" s="1184"/>
      <c r="V22" s="1184"/>
      <c r="W22" s="1184"/>
      <c r="X22" s="1184"/>
      <c r="Y22" s="1184"/>
      <c r="Z22" s="1184"/>
      <c r="AA22" s="1184"/>
      <c r="AB22" s="1184"/>
      <c r="AC22" s="1184"/>
    </row>
    <row r="23" spans="1:32" s="61" customFormat="1" ht="13.9" x14ac:dyDescent="0.4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230"/>
      <c r="S23" s="230"/>
      <c r="T23" s="230"/>
      <c r="U23" s="230"/>
      <c r="V23" s="230"/>
      <c r="W23" s="3" t="s">
        <v>2</v>
      </c>
      <c r="X23" s="3"/>
      <c r="Y23" s="3"/>
      <c r="Z23" s="230"/>
      <c r="AA23" s="230"/>
      <c r="AB23" s="230"/>
      <c r="AC23" s="101"/>
    </row>
    <row r="24" spans="1:32" s="61" customFormat="1" ht="13.9" x14ac:dyDescent="0.4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2"/>
      <c r="S24" s="2"/>
      <c r="T24" s="1220" t="s">
        <v>127</v>
      </c>
      <c r="U24" s="1220"/>
      <c r="V24" s="1220"/>
      <c r="W24" s="1220"/>
      <c r="X24" s="1220"/>
      <c r="Y24" s="1220"/>
      <c r="Z24" s="1220"/>
      <c r="AA24" s="2"/>
      <c r="AB24" s="2"/>
      <c r="AC24" s="101"/>
    </row>
    <row r="25" spans="1:32" s="61" customFormat="1" ht="13.9" x14ac:dyDescent="0.4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95" t="s">
        <v>56</v>
      </c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101"/>
    </row>
    <row r="26" spans="1:32" s="61" customFormat="1" ht="13.9" x14ac:dyDescent="0.4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65"/>
      <c r="S26" s="65"/>
      <c r="T26" s="65"/>
      <c r="U26" s="65"/>
      <c r="V26" s="1241" t="s">
        <v>2</v>
      </c>
      <c r="W26" s="1241"/>
      <c r="X26" s="1241"/>
      <c r="Y26" s="1241"/>
      <c r="Z26" s="65"/>
      <c r="AA26" s="65"/>
      <c r="AB26" s="65"/>
      <c r="AC26" s="101"/>
    </row>
    <row r="27" spans="1:32" s="61" customFormat="1" ht="13.9" x14ac:dyDescent="0.4">
      <c r="R27" s="208"/>
      <c r="S27" s="211"/>
      <c r="T27" s="61" t="s">
        <v>127</v>
      </c>
      <c r="AB27" s="208"/>
    </row>
    <row r="28" spans="1:32" s="14" customFormat="1" ht="6.75" customHeight="1" thickBot="1" x14ac:dyDescent="0.4">
      <c r="A28" s="207"/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  <c r="AB28" s="207"/>
      <c r="AC28" s="207"/>
    </row>
    <row r="29" spans="1:32" ht="14.25" customHeight="1" x14ac:dyDescent="0.45">
      <c r="A29" s="1188" t="s">
        <v>9</v>
      </c>
      <c r="B29" s="1190" t="s">
        <v>10</v>
      </c>
      <c r="C29" s="1190" t="s">
        <v>11</v>
      </c>
      <c r="D29" s="1192" t="s">
        <v>12</v>
      </c>
      <c r="E29" s="1194" t="s">
        <v>8</v>
      </c>
      <c r="F29" s="1196" t="s">
        <v>0</v>
      </c>
      <c r="G29" s="1198" t="s">
        <v>3</v>
      </c>
      <c r="H29" s="1200" t="s">
        <v>13</v>
      </c>
      <c r="I29" s="1196" t="s">
        <v>1</v>
      </c>
      <c r="J29" s="1202" t="s">
        <v>14</v>
      </c>
      <c r="K29" s="1204" t="s">
        <v>15</v>
      </c>
      <c r="L29" s="1205"/>
      <c r="M29" s="1205"/>
      <c r="N29" s="1205"/>
      <c r="O29" s="1205"/>
      <c r="P29" s="1205"/>
      <c r="Q29" s="1205"/>
      <c r="R29" s="1205"/>
      <c r="S29" s="1205"/>
      <c r="T29" s="1205"/>
      <c r="U29" s="1205"/>
      <c r="V29" s="1205"/>
      <c r="W29" s="1205"/>
      <c r="X29" s="1205"/>
      <c r="Y29" s="1205"/>
      <c r="Z29" s="1205"/>
      <c r="AA29" s="1205"/>
      <c r="AB29" s="1205"/>
      <c r="AC29" s="1218" t="s">
        <v>16</v>
      </c>
      <c r="AD29" s="9"/>
      <c r="AE29" s="9"/>
      <c r="AF29" s="9"/>
    </row>
    <row r="30" spans="1:32" s="12" customFormat="1" ht="116.25" customHeight="1" thickBot="1" x14ac:dyDescent="0.35">
      <c r="A30" s="1189"/>
      <c r="B30" s="1191"/>
      <c r="C30" s="1191"/>
      <c r="D30" s="1193"/>
      <c r="E30" s="1195"/>
      <c r="F30" s="1197"/>
      <c r="G30" s="1199"/>
      <c r="H30" s="1201"/>
      <c r="I30" s="1197"/>
      <c r="J30" s="1203"/>
      <c r="K30" s="161" t="s">
        <v>17</v>
      </c>
      <c r="L30" s="160" t="s">
        <v>18</v>
      </c>
      <c r="M30" s="160" t="s">
        <v>19</v>
      </c>
      <c r="N30" s="160" t="s">
        <v>20</v>
      </c>
      <c r="O30" s="160" t="s">
        <v>21</v>
      </c>
      <c r="P30" s="160" t="s">
        <v>22</v>
      </c>
      <c r="Q30" s="160" t="s">
        <v>88</v>
      </c>
      <c r="R30" s="160" t="s">
        <v>63</v>
      </c>
      <c r="S30" s="160" t="s">
        <v>23</v>
      </c>
      <c r="T30" s="160" t="s">
        <v>24</v>
      </c>
      <c r="U30" s="160" t="s">
        <v>25</v>
      </c>
      <c r="V30" s="160" t="s">
        <v>26</v>
      </c>
      <c r="W30" s="160" t="s">
        <v>27</v>
      </c>
      <c r="X30" s="160" t="s">
        <v>28</v>
      </c>
      <c r="Y30" s="160" t="s">
        <v>29</v>
      </c>
      <c r="Z30" s="160" t="s">
        <v>30</v>
      </c>
      <c r="AA30" s="160" t="s">
        <v>31</v>
      </c>
      <c r="AB30" s="160" t="s">
        <v>32</v>
      </c>
      <c r="AC30" s="1219"/>
    </row>
    <row r="31" spans="1:32" s="14" customFormat="1" ht="13.5" customHeight="1" x14ac:dyDescent="0.35">
      <c r="A31" s="1242" t="s">
        <v>4</v>
      </c>
      <c r="B31" s="1239"/>
      <c r="C31" s="1239"/>
      <c r="D31" s="1239"/>
      <c r="E31" s="1239"/>
      <c r="F31" s="1239"/>
      <c r="G31" s="1239"/>
      <c r="H31" s="1239"/>
      <c r="I31" s="1239"/>
      <c r="J31" s="1239"/>
      <c r="K31" s="1239"/>
      <c r="L31" s="1239"/>
      <c r="M31" s="1239"/>
      <c r="N31" s="1239"/>
      <c r="O31" s="1239"/>
      <c r="P31" s="1239"/>
      <c r="Q31" s="1239"/>
      <c r="R31" s="1239"/>
      <c r="S31" s="1239"/>
      <c r="T31" s="1239"/>
      <c r="U31" s="1239"/>
      <c r="V31" s="1239"/>
      <c r="W31" s="1239"/>
      <c r="X31" s="1239"/>
      <c r="Y31" s="1239"/>
      <c r="Z31" s="1239"/>
      <c r="AA31" s="1239"/>
      <c r="AB31" s="1239"/>
      <c r="AC31" s="1243"/>
    </row>
    <row r="32" spans="1:32" s="14" customFormat="1" ht="29.25" customHeight="1" x14ac:dyDescent="0.4">
      <c r="A32" s="1225">
        <v>23</v>
      </c>
      <c r="B32" s="1226" t="s">
        <v>93</v>
      </c>
      <c r="C32" s="1294" t="s">
        <v>50</v>
      </c>
      <c r="D32" s="1295">
        <v>1</v>
      </c>
      <c r="E32" s="406" t="s">
        <v>179</v>
      </c>
      <c r="F32" s="389" t="s">
        <v>94</v>
      </c>
      <c r="G32" s="389" t="s">
        <v>109</v>
      </c>
      <c r="H32" s="389" t="s">
        <v>150</v>
      </c>
      <c r="I32" s="389">
        <v>4</v>
      </c>
      <c r="J32" s="273">
        <v>16</v>
      </c>
      <c r="K32" s="345">
        <v>24</v>
      </c>
      <c r="L32" s="345">
        <v>20</v>
      </c>
      <c r="M32" s="345"/>
      <c r="N32" s="345"/>
      <c r="O32" s="345"/>
      <c r="P32" s="345"/>
      <c r="Q32" s="345"/>
      <c r="R32" s="345"/>
      <c r="S32" s="345"/>
      <c r="T32" s="345"/>
      <c r="U32" s="345">
        <v>2</v>
      </c>
      <c r="V32" s="364"/>
      <c r="W32" s="157"/>
      <c r="X32" s="157"/>
      <c r="Y32" s="157"/>
      <c r="Z32" s="157"/>
      <c r="AA32" s="157"/>
      <c r="AB32" s="159"/>
      <c r="AC32" s="554">
        <f t="shared" ref="AC32:AC37" si="3">SUM(K32:AB32)</f>
        <v>46</v>
      </c>
    </row>
    <row r="33" spans="1:29" s="14" customFormat="1" ht="32.25" customHeight="1" x14ac:dyDescent="0.4">
      <c r="A33" s="1210"/>
      <c r="B33" s="1213"/>
      <c r="C33" s="1245"/>
      <c r="D33" s="1249"/>
      <c r="E33" s="406" t="s">
        <v>178</v>
      </c>
      <c r="F33" s="389" t="s">
        <v>94</v>
      </c>
      <c r="G33" s="389" t="s">
        <v>109</v>
      </c>
      <c r="H33" s="389" t="s">
        <v>141</v>
      </c>
      <c r="I33" s="389">
        <v>3</v>
      </c>
      <c r="J33" s="273">
        <v>45</v>
      </c>
      <c r="K33" s="345">
        <v>28</v>
      </c>
      <c r="L33" s="344"/>
      <c r="M33" s="344">
        <v>42</v>
      </c>
      <c r="N33" s="344"/>
      <c r="O33" s="344"/>
      <c r="P33" s="344"/>
      <c r="Q33" s="344"/>
      <c r="R33" s="344"/>
      <c r="S33" s="344"/>
      <c r="T33" s="344"/>
      <c r="U33" s="345">
        <v>3</v>
      </c>
      <c r="V33" s="345"/>
      <c r="W33" s="75"/>
      <c r="X33" s="75"/>
      <c r="Y33" s="75"/>
      <c r="Z33" s="75"/>
      <c r="AA33" s="75"/>
      <c r="AB33" s="394"/>
      <c r="AC33" s="554">
        <f t="shared" si="3"/>
        <v>73</v>
      </c>
    </row>
    <row r="34" spans="1:29" s="14" customFormat="1" ht="32.25" customHeight="1" x14ac:dyDescent="0.4">
      <c r="A34" s="1210"/>
      <c r="B34" s="1213"/>
      <c r="C34" s="1245"/>
      <c r="D34" s="1249"/>
      <c r="E34" s="406" t="s">
        <v>281</v>
      </c>
      <c r="F34" s="389" t="s">
        <v>94</v>
      </c>
      <c r="G34" s="389" t="s">
        <v>109</v>
      </c>
      <c r="H34" s="389" t="s">
        <v>141</v>
      </c>
      <c r="I34" s="389">
        <v>3</v>
      </c>
      <c r="J34" s="273">
        <v>45</v>
      </c>
      <c r="K34" s="345">
        <v>28</v>
      </c>
      <c r="L34" s="345"/>
      <c r="M34" s="345">
        <v>42</v>
      </c>
      <c r="N34" s="345">
        <v>11</v>
      </c>
      <c r="O34" s="345">
        <v>2</v>
      </c>
      <c r="P34" s="345"/>
      <c r="Q34" s="345"/>
      <c r="R34" s="345"/>
      <c r="S34" s="345"/>
      <c r="T34" s="345"/>
      <c r="U34" s="345">
        <v>3</v>
      </c>
      <c r="V34" s="345"/>
      <c r="W34" s="75"/>
      <c r="X34" s="75"/>
      <c r="Y34" s="75"/>
      <c r="Z34" s="75"/>
      <c r="AA34" s="75"/>
      <c r="AB34" s="394"/>
      <c r="AC34" s="554">
        <f t="shared" si="3"/>
        <v>86</v>
      </c>
    </row>
    <row r="35" spans="1:29" s="14" customFormat="1" ht="45" customHeight="1" x14ac:dyDescent="0.4">
      <c r="A35" s="1210"/>
      <c r="B35" s="1213"/>
      <c r="C35" s="1245"/>
      <c r="D35" s="1249"/>
      <c r="E35" s="406" t="s">
        <v>282</v>
      </c>
      <c r="F35" s="389" t="s">
        <v>94</v>
      </c>
      <c r="G35" s="389" t="s">
        <v>109</v>
      </c>
      <c r="H35" s="389" t="s">
        <v>150</v>
      </c>
      <c r="I35" s="389">
        <v>4</v>
      </c>
      <c r="J35" s="273">
        <v>16</v>
      </c>
      <c r="K35" s="345">
        <v>28</v>
      </c>
      <c r="L35" s="345">
        <v>24</v>
      </c>
      <c r="M35" s="345"/>
      <c r="N35" s="345">
        <v>4</v>
      </c>
      <c r="O35" s="345">
        <v>2</v>
      </c>
      <c r="P35" s="345"/>
      <c r="Q35" s="345"/>
      <c r="R35" s="345"/>
      <c r="S35" s="345"/>
      <c r="T35" s="345"/>
      <c r="U35" s="345">
        <v>2</v>
      </c>
      <c r="V35" s="345"/>
      <c r="W35" s="75"/>
      <c r="X35" s="75"/>
      <c r="Y35" s="75"/>
      <c r="Z35" s="75"/>
      <c r="AA35" s="75"/>
      <c r="AB35" s="394"/>
      <c r="AC35" s="554">
        <f t="shared" si="3"/>
        <v>60</v>
      </c>
    </row>
    <row r="36" spans="1:29" s="14" customFormat="1" ht="18.75" customHeight="1" x14ac:dyDescent="0.4">
      <c r="A36" s="1210"/>
      <c r="B36" s="1213"/>
      <c r="C36" s="1245"/>
      <c r="D36" s="1249"/>
      <c r="E36" s="406" t="s">
        <v>182</v>
      </c>
      <c r="F36" s="389" t="s">
        <v>94</v>
      </c>
      <c r="G36" s="389" t="s">
        <v>109</v>
      </c>
      <c r="H36" s="389" t="s">
        <v>134</v>
      </c>
      <c r="I36" s="389">
        <v>3</v>
      </c>
      <c r="J36" s="273">
        <v>45</v>
      </c>
      <c r="K36" s="364"/>
      <c r="L36" s="364"/>
      <c r="M36" s="364"/>
      <c r="N36" s="364"/>
      <c r="O36" s="364"/>
      <c r="P36" s="364"/>
      <c r="Q36" s="364"/>
      <c r="R36" s="364"/>
      <c r="S36" s="364">
        <v>45</v>
      </c>
      <c r="T36" s="364"/>
      <c r="U36" s="364"/>
      <c r="V36" s="364"/>
      <c r="W36" s="157"/>
      <c r="X36" s="157"/>
      <c r="Y36" s="157"/>
      <c r="Z36" s="157"/>
      <c r="AA36" s="157"/>
      <c r="AB36" s="159"/>
      <c r="AC36" s="554">
        <f t="shared" si="3"/>
        <v>45</v>
      </c>
    </row>
    <row r="37" spans="1:29" s="14" customFormat="1" ht="31.5" customHeight="1" x14ac:dyDescent="0.4">
      <c r="A37" s="1210"/>
      <c r="B37" s="1213"/>
      <c r="C37" s="1245"/>
      <c r="D37" s="1249"/>
      <c r="E37" s="570" t="s">
        <v>183</v>
      </c>
      <c r="F37" s="324" t="s">
        <v>94</v>
      </c>
      <c r="G37" s="841" t="s">
        <v>109</v>
      </c>
      <c r="H37" s="423" t="s">
        <v>134</v>
      </c>
      <c r="I37" s="841">
        <v>3</v>
      </c>
      <c r="J37" s="355">
        <v>45</v>
      </c>
      <c r="K37" s="480"/>
      <c r="L37" s="425"/>
      <c r="M37" s="425"/>
      <c r="N37" s="425"/>
      <c r="O37" s="425"/>
      <c r="P37" s="425"/>
      <c r="Q37" s="157"/>
      <c r="R37" s="157"/>
      <c r="S37" s="157">
        <v>45</v>
      </c>
      <c r="T37" s="364"/>
      <c r="U37" s="364"/>
      <c r="V37" s="364"/>
      <c r="W37" s="157"/>
      <c r="X37" s="157"/>
      <c r="Y37" s="157"/>
      <c r="Z37" s="157"/>
      <c r="AA37" s="157"/>
      <c r="AB37" s="159"/>
      <c r="AC37" s="554">
        <f t="shared" si="3"/>
        <v>45</v>
      </c>
    </row>
    <row r="38" spans="1:29" s="14" customFormat="1" ht="13.5" customHeight="1" thickBot="1" x14ac:dyDescent="0.4">
      <c r="A38" s="1210"/>
      <c r="B38" s="1213"/>
      <c r="C38" s="1246"/>
      <c r="D38" s="1249"/>
      <c r="E38" s="85" t="s">
        <v>41</v>
      </c>
      <c r="F38" s="86"/>
      <c r="G38" s="86"/>
      <c r="H38" s="86"/>
      <c r="I38" s="86"/>
      <c r="J38" s="87"/>
      <c r="K38" s="88">
        <f t="shared" ref="K38:AC38" si="4">SUM(K32:K37)</f>
        <v>108</v>
      </c>
      <c r="L38" s="88">
        <f t="shared" si="4"/>
        <v>44</v>
      </c>
      <c r="M38" s="88">
        <f t="shared" si="4"/>
        <v>84</v>
      </c>
      <c r="N38" s="88">
        <f t="shared" si="4"/>
        <v>15</v>
      </c>
      <c r="O38" s="88">
        <f t="shared" si="4"/>
        <v>4</v>
      </c>
      <c r="P38" s="88">
        <f t="shared" si="4"/>
        <v>0</v>
      </c>
      <c r="Q38" s="88">
        <f t="shared" si="4"/>
        <v>0</v>
      </c>
      <c r="R38" s="88">
        <f t="shared" si="4"/>
        <v>0</v>
      </c>
      <c r="S38" s="88">
        <f t="shared" si="4"/>
        <v>90</v>
      </c>
      <c r="T38" s="88">
        <f t="shared" si="4"/>
        <v>0</v>
      </c>
      <c r="U38" s="88">
        <f t="shared" si="4"/>
        <v>10</v>
      </c>
      <c r="V38" s="88">
        <f t="shared" si="4"/>
        <v>0</v>
      </c>
      <c r="W38" s="88">
        <f t="shared" si="4"/>
        <v>0</v>
      </c>
      <c r="X38" s="88">
        <f t="shared" si="4"/>
        <v>0</v>
      </c>
      <c r="Y38" s="88">
        <f t="shared" si="4"/>
        <v>0</v>
      </c>
      <c r="Z38" s="88">
        <f t="shared" si="4"/>
        <v>0</v>
      </c>
      <c r="AA38" s="88">
        <f t="shared" si="4"/>
        <v>0</v>
      </c>
      <c r="AB38" s="88">
        <f t="shared" si="4"/>
        <v>0</v>
      </c>
      <c r="AC38" s="88">
        <f t="shared" si="4"/>
        <v>355</v>
      </c>
    </row>
    <row r="39" spans="1:29" s="14" customFormat="1" ht="16.5" customHeight="1" x14ac:dyDescent="0.4">
      <c r="A39" s="1210"/>
      <c r="B39" s="1213"/>
      <c r="C39" s="1246"/>
      <c r="D39" s="1249"/>
      <c r="E39" s="66"/>
      <c r="F39" s="67"/>
      <c r="G39" s="73"/>
      <c r="H39" s="96"/>
      <c r="I39" s="76"/>
      <c r="J39" s="108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470">
        <f>SUM(K39:AB39)</f>
        <v>0</v>
      </c>
    </row>
    <row r="40" spans="1:29" s="14" customFormat="1" ht="13.5" customHeight="1" thickBot="1" x14ac:dyDescent="0.4">
      <c r="A40" s="1210"/>
      <c r="B40" s="1213"/>
      <c r="C40" s="1246"/>
      <c r="D40" s="1249"/>
      <c r="E40" s="85" t="s">
        <v>35</v>
      </c>
      <c r="F40" s="86"/>
      <c r="G40" s="86"/>
      <c r="H40" s="86"/>
      <c r="I40" s="86"/>
      <c r="J40" s="87"/>
      <c r="K40" s="88">
        <f>SUM(K39)</f>
        <v>0</v>
      </c>
      <c r="L40" s="88">
        <f t="shared" ref="L40:AB40" si="5">SUM(L39)</f>
        <v>0</v>
      </c>
      <c r="M40" s="88">
        <f t="shared" si="5"/>
        <v>0</v>
      </c>
      <c r="N40" s="88">
        <f t="shared" si="5"/>
        <v>0</v>
      </c>
      <c r="O40" s="88">
        <f t="shared" si="5"/>
        <v>0</v>
      </c>
      <c r="P40" s="88">
        <f t="shared" si="5"/>
        <v>0</v>
      </c>
      <c r="Q40" s="88">
        <f t="shared" si="5"/>
        <v>0</v>
      </c>
      <c r="R40" s="88">
        <f t="shared" si="5"/>
        <v>0</v>
      </c>
      <c r="S40" s="88">
        <f t="shared" si="5"/>
        <v>0</v>
      </c>
      <c r="T40" s="88">
        <f t="shared" si="5"/>
        <v>0</v>
      </c>
      <c r="U40" s="88">
        <f t="shared" si="5"/>
        <v>0</v>
      </c>
      <c r="V40" s="88">
        <f t="shared" si="5"/>
        <v>0</v>
      </c>
      <c r="W40" s="88">
        <f t="shared" si="5"/>
        <v>0</v>
      </c>
      <c r="X40" s="88">
        <f t="shared" si="5"/>
        <v>0</v>
      </c>
      <c r="Y40" s="88">
        <f t="shared" si="5"/>
        <v>0</v>
      </c>
      <c r="Z40" s="88">
        <f t="shared" si="5"/>
        <v>0</v>
      </c>
      <c r="AA40" s="88">
        <f t="shared" si="5"/>
        <v>0</v>
      </c>
      <c r="AB40" s="88">
        <f t="shared" si="5"/>
        <v>0</v>
      </c>
      <c r="AC40" s="471">
        <f>SUM(K40:AB40)</f>
        <v>0</v>
      </c>
    </row>
    <row r="41" spans="1:29" s="14" customFormat="1" ht="13.5" customHeight="1" x14ac:dyDescent="0.35">
      <c r="A41" s="1210"/>
      <c r="B41" s="1213"/>
      <c r="C41" s="1246"/>
      <c r="D41" s="1249"/>
      <c r="E41" s="17"/>
      <c r="F41" s="47"/>
      <c r="G41" s="47"/>
      <c r="H41" s="47"/>
      <c r="I41" s="47"/>
      <c r="J41" s="164"/>
      <c r="K41" s="165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70"/>
    </row>
    <row r="42" spans="1:29" s="14" customFormat="1" ht="13.5" customHeight="1" thickBot="1" x14ac:dyDescent="0.4">
      <c r="A42" s="1210"/>
      <c r="B42" s="1213"/>
      <c r="C42" s="1246"/>
      <c r="D42" s="1249"/>
      <c r="E42" s="166" t="s">
        <v>36</v>
      </c>
      <c r="F42" s="146"/>
      <c r="G42" s="146"/>
      <c r="H42" s="146"/>
      <c r="I42" s="146"/>
      <c r="J42" s="167"/>
      <c r="K42" s="168">
        <v>0</v>
      </c>
      <c r="L42" s="162">
        <v>0</v>
      </c>
      <c r="M42" s="162">
        <v>0</v>
      </c>
      <c r="N42" s="162">
        <v>0</v>
      </c>
      <c r="O42" s="162">
        <v>0</v>
      </c>
      <c r="P42" s="162">
        <v>0</v>
      </c>
      <c r="Q42" s="162">
        <v>0</v>
      </c>
      <c r="R42" s="162">
        <v>0</v>
      </c>
      <c r="S42" s="162">
        <v>0</v>
      </c>
      <c r="T42" s="162">
        <v>0</v>
      </c>
      <c r="U42" s="162">
        <v>0</v>
      </c>
      <c r="V42" s="162">
        <v>0</v>
      </c>
      <c r="W42" s="162">
        <v>0</v>
      </c>
      <c r="X42" s="162">
        <v>0</v>
      </c>
      <c r="Y42" s="162">
        <v>0</v>
      </c>
      <c r="Z42" s="162">
        <v>0</v>
      </c>
      <c r="AA42" s="162">
        <v>0</v>
      </c>
      <c r="AB42" s="162">
        <v>0</v>
      </c>
      <c r="AC42" s="100">
        <v>0</v>
      </c>
    </row>
    <row r="43" spans="1:29" s="14" customFormat="1" ht="13.5" customHeight="1" x14ac:dyDescent="0.35">
      <c r="A43" s="1210"/>
      <c r="B43" s="1213"/>
      <c r="C43" s="1246"/>
      <c r="D43" s="1249"/>
      <c r="E43" s="170" t="s">
        <v>34</v>
      </c>
      <c r="F43" s="45"/>
      <c r="G43" s="45" t="s">
        <v>37</v>
      </c>
      <c r="H43" s="45"/>
      <c r="I43" s="45"/>
      <c r="J43" s="46"/>
      <c r="K43" s="263">
        <v>0</v>
      </c>
      <c r="L43" s="264">
        <v>0</v>
      </c>
      <c r="M43" s="264">
        <v>0</v>
      </c>
      <c r="N43" s="264">
        <v>0</v>
      </c>
      <c r="O43" s="264">
        <v>0</v>
      </c>
      <c r="P43" s="264">
        <v>0</v>
      </c>
      <c r="Q43" s="264">
        <v>0</v>
      </c>
      <c r="R43" s="264">
        <v>0</v>
      </c>
      <c r="S43" s="264">
        <v>0</v>
      </c>
      <c r="T43" s="264">
        <v>0</v>
      </c>
      <c r="U43" s="264">
        <v>0</v>
      </c>
      <c r="V43" s="264">
        <v>0</v>
      </c>
      <c r="W43" s="264">
        <v>0</v>
      </c>
      <c r="X43" s="264">
        <v>0</v>
      </c>
      <c r="Y43" s="264">
        <v>0</v>
      </c>
      <c r="Z43" s="264">
        <v>0</v>
      </c>
      <c r="AA43" s="264">
        <v>0</v>
      </c>
      <c r="AB43" s="264">
        <v>0</v>
      </c>
      <c r="AC43" s="472">
        <v>0</v>
      </c>
    </row>
    <row r="44" spans="1:29" s="14" customFormat="1" ht="13.5" customHeight="1" x14ac:dyDescent="0.35">
      <c r="A44" s="1210"/>
      <c r="B44" s="1213"/>
      <c r="C44" s="1246"/>
      <c r="D44" s="1249"/>
      <c r="E44" s="174" t="s">
        <v>38</v>
      </c>
      <c r="F44" s="144"/>
      <c r="G44" s="144"/>
      <c r="H44" s="144"/>
      <c r="I44" s="144"/>
      <c r="J44" s="175"/>
      <c r="K44" s="176">
        <v>0</v>
      </c>
      <c r="L44" s="177">
        <v>0</v>
      </c>
      <c r="M44" s="177">
        <v>0</v>
      </c>
      <c r="N44" s="177">
        <v>0</v>
      </c>
      <c r="O44" s="177">
        <v>0</v>
      </c>
      <c r="P44" s="177">
        <v>0</v>
      </c>
      <c r="Q44" s="177">
        <v>0</v>
      </c>
      <c r="R44" s="177">
        <v>0</v>
      </c>
      <c r="S44" s="177">
        <v>0</v>
      </c>
      <c r="T44" s="177">
        <v>0</v>
      </c>
      <c r="U44" s="177">
        <v>0</v>
      </c>
      <c r="V44" s="177">
        <v>0</v>
      </c>
      <c r="W44" s="177">
        <v>0</v>
      </c>
      <c r="X44" s="177">
        <v>0</v>
      </c>
      <c r="Y44" s="177">
        <v>0</v>
      </c>
      <c r="Z44" s="177">
        <v>0</v>
      </c>
      <c r="AA44" s="177">
        <v>0</v>
      </c>
      <c r="AB44" s="177">
        <v>0</v>
      </c>
      <c r="AC44" s="147">
        <v>0</v>
      </c>
    </row>
    <row r="45" spans="1:29" s="14" customFormat="1" ht="13.5" customHeight="1" x14ac:dyDescent="0.35">
      <c r="A45" s="1210"/>
      <c r="B45" s="1213"/>
      <c r="C45" s="1246"/>
      <c r="D45" s="1249"/>
      <c r="E45" s="174" t="s">
        <v>42</v>
      </c>
      <c r="F45" s="144"/>
      <c r="G45" s="144"/>
      <c r="H45" s="144"/>
      <c r="I45" s="144"/>
      <c r="J45" s="175"/>
      <c r="K45" s="176">
        <v>0</v>
      </c>
      <c r="L45" s="177">
        <v>0</v>
      </c>
      <c r="M45" s="177">
        <v>0</v>
      </c>
      <c r="N45" s="177">
        <v>0</v>
      </c>
      <c r="O45" s="177">
        <v>0</v>
      </c>
      <c r="P45" s="177">
        <v>0</v>
      </c>
      <c r="Q45" s="177">
        <v>0</v>
      </c>
      <c r="R45" s="177">
        <v>0</v>
      </c>
      <c r="S45" s="177">
        <v>0</v>
      </c>
      <c r="T45" s="177">
        <v>0</v>
      </c>
      <c r="U45" s="177">
        <v>0</v>
      </c>
      <c r="V45" s="177">
        <v>0</v>
      </c>
      <c r="W45" s="177">
        <v>0</v>
      </c>
      <c r="X45" s="177">
        <v>0</v>
      </c>
      <c r="Y45" s="177">
        <v>0</v>
      </c>
      <c r="Z45" s="177">
        <v>0</v>
      </c>
      <c r="AA45" s="177">
        <v>0</v>
      </c>
      <c r="AB45" s="177">
        <v>0</v>
      </c>
      <c r="AC45" s="147">
        <v>0</v>
      </c>
    </row>
    <row r="46" spans="1:29" s="14" customFormat="1" ht="13.5" customHeight="1" thickBot="1" x14ac:dyDescent="0.4">
      <c r="A46" s="1210"/>
      <c r="B46" s="1213"/>
      <c r="C46" s="1246"/>
      <c r="D46" s="1249"/>
      <c r="E46" s="179" t="s">
        <v>39</v>
      </c>
      <c r="F46" s="98"/>
      <c r="G46" s="98"/>
      <c r="H46" s="98"/>
      <c r="I46" s="98"/>
      <c r="J46" s="99"/>
      <c r="K46" s="176">
        <v>0</v>
      </c>
      <c r="L46" s="177">
        <v>0</v>
      </c>
      <c r="M46" s="177">
        <v>0</v>
      </c>
      <c r="N46" s="177">
        <v>0</v>
      </c>
      <c r="O46" s="177">
        <v>0</v>
      </c>
      <c r="P46" s="177">
        <v>0</v>
      </c>
      <c r="Q46" s="177">
        <v>0</v>
      </c>
      <c r="R46" s="177">
        <v>0</v>
      </c>
      <c r="S46" s="177">
        <v>0</v>
      </c>
      <c r="T46" s="177">
        <v>0</v>
      </c>
      <c r="U46" s="177">
        <v>0</v>
      </c>
      <c r="V46" s="177">
        <v>0</v>
      </c>
      <c r="W46" s="177">
        <v>0</v>
      </c>
      <c r="X46" s="177">
        <v>0</v>
      </c>
      <c r="Y46" s="177">
        <v>0</v>
      </c>
      <c r="Z46" s="177">
        <v>0</v>
      </c>
      <c r="AA46" s="177">
        <v>0</v>
      </c>
      <c r="AB46" s="177">
        <v>0</v>
      </c>
      <c r="AC46" s="147">
        <v>0</v>
      </c>
    </row>
    <row r="47" spans="1:29" s="14" customFormat="1" ht="13.5" customHeight="1" thickBot="1" x14ac:dyDescent="0.4">
      <c r="A47" s="1210"/>
      <c r="B47" s="1213"/>
      <c r="C47" s="1246"/>
      <c r="D47" s="1249"/>
      <c r="E47" s="180" t="s">
        <v>43</v>
      </c>
      <c r="F47" s="181"/>
      <c r="G47" s="181"/>
      <c r="H47" s="181"/>
      <c r="I47" s="181"/>
      <c r="J47" s="182"/>
      <c r="K47" s="183">
        <f t="shared" ref="K47:AC47" si="6">K38+K40</f>
        <v>108</v>
      </c>
      <c r="L47" s="233">
        <f t="shared" si="6"/>
        <v>44</v>
      </c>
      <c r="M47" s="233">
        <f t="shared" si="6"/>
        <v>84</v>
      </c>
      <c r="N47" s="233">
        <f t="shared" si="6"/>
        <v>15</v>
      </c>
      <c r="O47" s="233">
        <f t="shared" si="6"/>
        <v>4</v>
      </c>
      <c r="P47" s="233">
        <f t="shared" si="6"/>
        <v>0</v>
      </c>
      <c r="Q47" s="233">
        <f t="shared" si="6"/>
        <v>0</v>
      </c>
      <c r="R47" s="233">
        <f t="shared" si="6"/>
        <v>0</v>
      </c>
      <c r="S47" s="233">
        <f t="shared" si="6"/>
        <v>90</v>
      </c>
      <c r="T47" s="233">
        <f t="shared" si="6"/>
        <v>0</v>
      </c>
      <c r="U47" s="233">
        <f t="shared" si="6"/>
        <v>10</v>
      </c>
      <c r="V47" s="233">
        <f t="shared" si="6"/>
        <v>0</v>
      </c>
      <c r="W47" s="233">
        <f t="shared" si="6"/>
        <v>0</v>
      </c>
      <c r="X47" s="233">
        <f t="shared" si="6"/>
        <v>0</v>
      </c>
      <c r="Y47" s="233">
        <f t="shared" si="6"/>
        <v>0</v>
      </c>
      <c r="Z47" s="233">
        <f t="shared" si="6"/>
        <v>0</v>
      </c>
      <c r="AA47" s="233">
        <f t="shared" si="6"/>
        <v>0</v>
      </c>
      <c r="AB47" s="233">
        <f t="shared" si="6"/>
        <v>0</v>
      </c>
      <c r="AC47" s="107">
        <f t="shared" si="6"/>
        <v>355</v>
      </c>
    </row>
    <row r="48" spans="1:29" s="14" customFormat="1" ht="13.5" customHeight="1" thickBot="1" x14ac:dyDescent="0.4">
      <c r="A48" s="1210"/>
      <c r="B48" s="1213"/>
      <c r="C48" s="1246"/>
      <c r="D48" s="1249"/>
      <c r="E48" s="184"/>
      <c r="F48" s="185"/>
      <c r="G48" s="185"/>
      <c r="H48" s="185"/>
      <c r="I48" s="185"/>
      <c r="J48" s="186"/>
      <c r="K48" s="187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7"/>
    </row>
    <row r="49" spans="1:33" s="14" customFormat="1" ht="19.5" customHeight="1" thickBot="1" x14ac:dyDescent="0.4">
      <c r="A49" s="1211"/>
      <c r="B49" s="1214"/>
      <c r="C49" s="1247"/>
      <c r="D49" s="1250"/>
      <c r="E49" s="190" t="s">
        <v>44</v>
      </c>
      <c r="F49" s="191"/>
      <c r="G49" s="191"/>
      <c r="H49" s="191"/>
      <c r="I49" s="192"/>
      <c r="J49" s="193"/>
      <c r="K49" s="194">
        <f t="shared" ref="K49:AC49" si="7">K19+K47</f>
        <v>196</v>
      </c>
      <c r="L49" s="194">
        <f t="shared" si="7"/>
        <v>180</v>
      </c>
      <c r="M49" s="194">
        <f t="shared" si="7"/>
        <v>84</v>
      </c>
      <c r="N49" s="194">
        <f t="shared" si="7"/>
        <v>19</v>
      </c>
      <c r="O49" s="194">
        <f t="shared" si="7"/>
        <v>6</v>
      </c>
      <c r="P49" s="194">
        <f t="shared" si="7"/>
        <v>0</v>
      </c>
      <c r="Q49" s="194">
        <f t="shared" si="7"/>
        <v>0</v>
      </c>
      <c r="R49" s="194">
        <f t="shared" si="7"/>
        <v>0</v>
      </c>
      <c r="S49" s="194">
        <f t="shared" si="7"/>
        <v>90</v>
      </c>
      <c r="T49" s="194">
        <f t="shared" si="7"/>
        <v>0</v>
      </c>
      <c r="U49" s="194">
        <f t="shared" si="7"/>
        <v>24</v>
      </c>
      <c r="V49" s="194">
        <f t="shared" si="7"/>
        <v>0</v>
      </c>
      <c r="W49" s="194">
        <f t="shared" si="7"/>
        <v>0</v>
      </c>
      <c r="X49" s="194">
        <f t="shared" si="7"/>
        <v>0</v>
      </c>
      <c r="Y49" s="194">
        <f t="shared" si="7"/>
        <v>0</v>
      </c>
      <c r="Z49" s="194">
        <f t="shared" si="7"/>
        <v>0</v>
      </c>
      <c r="AA49" s="194">
        <f t="shared" si="7"/>
        <v>0</v>
      </c>
      <c r="AB49" s="194">
        <f t="shared" si="7"/>
        <v>0</v>
      </c>
      <c r="AC49" s="194">
        <f t="shared" si="7"/>
        <v>599</v>
      </c>
      <c r="AD49" s="156">
        <f>AC49-32</f>
        <v>567</v>
      </c>
      <c r="AE49" s="156" t="s">
        <v>73</v>
      </c>
      <c r="AG49" s="156"/>
    </row>
    <row r="50" spans="1:33" s="61" customFormat="1" ht="13.9" x14ac:dyDescent="0.4">
      <c r="A50" s="1240" t="s">
        <v>347</v>
      </c>
      <c r="B50" s="1240"/>
      <c r="C50" s="1240"/>
      <c r="D50" s="1240"/>
      <c r="E50" s="1240"/>
      <c r="F50" s="1240"/>
      <c r="G50" s="1240"/>
      <c r="H50" s="1240"/>
      <c r="I50" s="1240"/>
      <c r="J50" s="1240"/>
      <c r="K50" s="1240"/>
      <c r="L50" s="1240"/>
      <c r="M50" s="1240"/>
      <c r="N50" s="1240"/>
      <c r="O50" s="1240"/>
      <c r="P50" s="1240"/>
      <c r="Q50" s="1240"/>
      <c r="R50" s="1240"/>
      <c r="S50" s="1240"/>
      <c r="T50" s="1240"/>
      <c r="U50" s="1240"/>
      <c r="V50" s="1240"/>
      <c r="W50" s="1240"/>
      <c r="X50" s="1240"/>
      <c r="Y50" s="1240"/>
      <c r="Z50" s="1240"/>
      <c r="AA50" s="1240"/>
      <c r="AB50" s="1240"/>
      <c r="AC50" s="1240"/>
    </row>
    <row r="51" spans="1:33" s="61" customFormat="1" ht="13.9" x14ac:dyDescent="0.4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221" t="s">
        <v>353</v>
      </c>
      <c r="R51" s="1221"/>
      <c r="S51" s="1221"/>
      <c r="T51" s="1221"/>
      <c r="U51" s="1221"/>
      <c r="V51" s="1221"/>
      <c r="W51" s="1221"/>
      <c r="X51" s="1221"/>
      <c r="Y51" s="1221"/>
      <c r="Z51" s="1221"/>
      <c r="AA51" s="1221"/>
      <c r="AB51" s="1221"/>
      <c r="AC51" s="1221"/>
    </row>
    <row r="52" spans="1:33" s="61" customFormat="1" ht="13.9" x14ac:dyDescent="0.4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2"/>
      <c r="S52" s="2"/>
      <c r="T52" s="1220" t="s">
        <v>5</v>
      </c>
      <c r="U52" s="1220"/>
      <c r="V52" s="1220"/>
      <c r="W52" s="1220"/>
      <c r="X52" s="1220"/>
      <c r="Y52" s="1220"/>
      <c r="Z52" s="1220"/>
      <c r="AA52" s="2"/>
      <c r="AB52" s="2"/>
      <c r="AC52" s="101"/>
    </row>
    <row r="53" spans="1:33" s="61" customFormat="1" ht="13.9" x14ac:dyDescent="0.4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95" t="s">
        <v>58</v>
      </c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</row>
    <row r="54" spans="1:33" s="61" customFormat="1" ht="13.9" x14ac:dyDescent="0.4">
      <c r="R54" s="208"/>
      <c r="S54" s="211"/>
      <c r="T54" s="61" t="s">
        <v>5</v>
      </c>
      <c r="AB54" s="208"/>
    </row>
    <row r="55" spans="1:33" x14ac:dyDescent="0.35">
      <c r="K55" s="151">
        <f t="shared" ref="K55:AC55" si="8">K11+K38</f>
        <v>196</v>
      </c>
      <c r="L55" s="151">
        <f t="shared" si="8"/>
        <v>180</v>
      </c>
      <c r="M55" s="151">
        <f t="shared" si="8"/>
        <v>84</v>
      </c>
      <c r="N55" s="151">
        <f t="shared" si="8"/>
        <v>19</v>
      </c>
      <c r="O55" s="151">
        <f t="shared" si="8"/>
        <v>6</v>
      </c>
      <c r="P55" s="151">
        <f t="shared" si="8"/>
        <v>0</v>
      </c>
      <c r="Q55" s="151">
        <f t="shared" si="8"/>
        <v>0</v>
      </c>
      <c r="R55" s="151">
        <f t="shared" si="8"/>
        <v>0</v>
      </c>
      <c r="S55" s="151">
        <f t="shared" si="8"/>
        <v>90</v>
      </c>
      <c r="T55" s="151">
        <f t="shared" si="8"/>
        <v>0</v>
      </c>
      <c r="U55" s="151">
        <f t="shared" si="8"/>
        <v>24</v>
      </c>
      <c r="V55" s="151">
        <f t="shared" si="8"/>
        <v>0</v>
      </c>
      <c r="W55" s="151">
        <f t="shared" si="8"/>
        <v>0</v>
      </c>
      <c r="X55" s="151">
        <f t="shared" si="8"/>
        <v>0</v>
      </c>
      <c r="Y55" s="151">
        <f t="shared" si="8"/>
        <v>0</v>
      </c>
      <c r="Z55" s="151">
        <f t="shared" si="8"/>
        <v>0</v>
      </c>
      <c r="AA55" s="151">
        <f t="shared" si="8"/>
        <v>0</v>
      </c>
      <c r="AB55" s="151">
        <f t="shared" si="8"/>
        <v>0</v>
      </c>
      <c r="AC55" s="151">
        <f t="shared" si="8"/>
        <v>599</v>
      </c>
    </row>
    <row r="56" spans="1:33" x14ac:dyDescent="0.35">
      <c r="K56" s="151">
        <f>K40</f>
        <v>0</v>
      </c>
      <c r="L56" s="151">
        <f t="shared" ref="L56:AC56" si="9">L40</f>
        <v>0</v>
      </c>
      <c r="M56" s="151">
        <f t="shared" si="9"/>
        <v>0</v>
      </c>
      <c r="N56" s="151">
        <f t="shared" si="9"/>
        <v>0</v>
      </c>
      <c r="O56" s="151">
        <f t="shared" si="9"/>
        <v>0</v>
      </c>
      <c r="P56" s="151">
        <f t="shared" si="9"/>
        <v>0</v>
      </c>
      <c r="Q56" s="151">
        <f t="shared" si="9"/>
        <v>0</v>
      </c>
      <c r="R56" s="151">
        <f t="shared" si="9"/>
        <v>0</v>
      </c>
      <c r="S56" s="151">
        <f t="shared" si="9"/>
        <v>0</v>
      </c>
      <c r="T56" s="151">
        <f t="shared" si="9"/>
        <v>0</v>
      </c>
      <c r="U56" s="151">
        <f t="shared" si="9"/>
        <v>0</v>
      </c>
      <c r="V56" s="151">
        <f t="shared" si="9"/>
        <v>0</v>
      </c>
      <c r="W56" s="151">
        <f t="shared" si="9"/>
        <v>0</v>
      </c>
      <c r="X56" s="151">
        <f t="shared" si="9"/>
        <v>0</v>
      </c>
      <c r="Y56" s="151">
        <f t="shared" si="9"/>
        <v>0</v>
      </c>
      <c r="Z56" s="151">
        <f t="shared" si="9"/>
        <v>0</v>
      </c>
      <c r="AA56" s="151">
        <f t="shared" si="9"/>
        <v>0</v>
      </c>
      <c r="AB56" s="151">
        <f t="shared" si="9"/>
        <v>0</v>
      </c>
      <c r="AC56" s="151">
        <f t="shared" si="9"/>
        <v>0</v>
      </c>
    </row>
  </sheetData>
  <mergeCells count="45"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A21:AC21"/>
    <mergeCell ref="H6:H7"/>
    <mergeCell ref="I6:I7"/>
    <mergeCell ref="J6:J7"/>
    <mergeCell ref="K6:AB6"/>
    <mergeCell ref="AC6:AC7"/>
    <mergeCell ref="A8:AC8"/>
    <mergeCell ref="A9:A19"/>
    <mergeCell ref="B9:B19"/>
    <mergeCell ref="C9:C19"/>
    <mergeCell ref="D9:D19"/>
    <mergeCell ref="A20:AC20"/>
    <mergeCell ref="A31:AC31"/>
    <mergeCell ref="O22:AC22"/>
    <mergeCell ref="T24:Z24"/>
    <mergeCell ref="V26:Y26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K29:AB29"/>
    <mergeCell ref="AC29:AC30"/>
    <mergeCell ref="T52:Z52"/>
    <mergeCell ref="A32:A49"/>
    <mergeCell ref="B32:B49"/>
    <mergeCell ref="C32:C49"/>
    <mergeCell ref="D32:D49"/>
    <mergeCell ref="A50:AC50"/>
    <mergeCell ref="Q51:AC51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A1:AJ60"/>
  <sheetViews>
    <sheetView view="pageBreakPreview" topLeftCell="A34" zoomScale="110" zoomScaleNormal="100" zoomScaleSheetLayoutView="110" workbookViewId="0">
      <selection activeCell="J52" sqref="J52:J53"/>
    </sheetView>
  </sheetViews>
  <sheetFormatPr defaultColWidth="9.1328125" defaultRowHeight="12.75" x14ac:dyDescent="0.35"/>
  <cols>
    <col min="1" max="1" width="4.1328125" style="1" customWidth="1"/>
    <col min="2" max="2" width="15.86328125" style="1" customWidth="1"/>
    <col min="3" max="3" width="11.86328125" style="1" customWidth="1"/>
    <col min="4" max="4" width="4.86328125" style="1" customWidth="1"/>
    <col min="5" max="5" width="29.59765625" style="1" customWidth="1"/>
    <col min="6" max="6" width="4.265625" style="1" bestFit="1" customWidth="1"/>
    <col min="7" max="7" width="6.3984375" style="1" customWidth="1"/>
    <col min="8" max="8" width="7.3984375" style="1" customWidth="1"/>
    <col min="9" max="9" width="4.86328125" style="1" bestFit="1" customWidth="1"/>
    <col min="10" max="10" width="4.265625" style="1" bestFit="1" customWidth="1"/>
    <col min="11" max="11" width="5.86328125" style="1" bestFit="1" customWidth="1"/>
    <col min="12" max="12" width="6.265625" style="1" customWidth="1"/>
    <col min="13" max="13" width="4.73046875" style="1" customWidth="1"/>
    <col min="14" max="14" width="4.3984375" style="1" customWidth="1"/>
    <col min="15" max="15" width="5.3984375" style="1" customWidth="1"/>
    <col min="16" max="16" width="4.3984375" style="1" bestFit="1" customWidth="1"/>
    <col min="17" max="17" width="5.3984375" style="1" bestFit="1" customWidth="1"/>
    <col min="18" max="18" width="4.3984375" style="1" customWidth="1"/>
    <col min="19" max="19" width="5.73046875" style="1" customWidth="1"/>
    <col min="20" max="20" width="4.86328125" style="1" customWidth="1"/>
    <col min="21" max="22" width="5" style="1" customWidth="1"/>
    <col min="23" max="23" width="3" style="1" customWidth="1"/>
    <col min="24" max="24" width="5.1328125" style="1" customWidth="1"/>
    <col min="25" max="25" width="3.265625" style="1" customWidth="1"/>
    <col min="26" max="26" width="5.73046875" style="1" customWidth="1"/>
    <col min="27" max="27" width="4.86328125" style="1" customWidth="1"/>
    <col min="28" max="28" width="5.3984375" style="1" customWidth="1"/>
    <col min="29" max="29" width="7.73046875" style="1" customWidth="1"/>
    <col min="30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2" s="5" customFormat="1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35">
      <c r="A3" s="1186" t="s">
        <v>79</v>
      </c>
      <c r="B3" s="1186"/>
      <c r="C3" s="1186"/>
      <c r="D3" s="1186"/>
      <c r="E3" s="1186"/>
      <c r="F3" s="1186"/>
      <c r="G3" s="1186"/>
      <c r="H3" s="1186"/>
      <c r="I3" s="1186"/>
      <c r="J3" s="1186"/>
      <c r="K3" s="1186"/>
      <c r="L3" s="1186"/>
      <c r="M3" s="1186"/>
      <c r="N3" s="1186"/>
      <c r="O3" s="1186"/>
      <c r="P3" s="1186"/>
      <c r="Q3" s="1186"/>
      <c r="R3" s="1186"/>
      <c r="S3" s="1186"/>
      <c r="T3" s="1186"/>
      <c r="U3" s="1186"/>
      <c r="V3" s="1186"/>
      <c r="W3" s="1186"/>
      <c r="X3" s="1186"/>
      <c r="Y3" s="1186"/>
      <c r="Z3" s="1186"/>
      <c r="AA3" s="1186"/>
      <c r="AB3" s="1186"/>
      <c r="AC3" s="1186"/>
    </row>
    <row r="4" spans="1:32" s="5" customFormat="1" ht="21" customHeight="1" x14ac:dyDescent="0.35">
      <c r="A4" s="77"/>
      <c r="B4" s="77"/>
      <c r="C4" s="77"/>
      <c r="D4" s="77"/>
      <c r="E4" s="77"/>
      <c r="F4" s="77"/>
      <c r="G4" s="1186" t="s">
        <v>296</v>
      </c>
      <c r="H4" s="1186"/>
      <c r="I4" s="1186"/>
      <c r="J4" s="1186"/>
      <c r="K4" s="1186"/>
      <c r="L4" s="1186"/>
      <c r="M4" s="1186"/>
      <c r="N4" s="1186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5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45">
      <c r="A6" s="1188" t="s">
        <v>9</v>
      </c>
      <c r="B6" s="1190" t="s">
        <v>10</v>
      </c>
      <c r="C6" s="1190" t="s">
        <v>11</v>
      </c>
      <c r="D6" s="1192" t="s">
        <v>12</v>
      </c>
      <c r="E6" s="1194" t="s">
        <v>8</v>
      </c>
      <c r="F6" s="1196" t="s">
        <v>0</v>
      </c>
      <c r="G6" s="1198" t="s">
        <v>3</v>
      </c>
      <c r="H6" s="1200" t="s">
        <v>13</v>
      </c>
      <c r="I6" s="1196" t="s">
        <v>1</v>
      </c>
      <c r="J6" s="1202" t="s">
        <v>14</v>
      </c>
      <c r="K6" s="1204" t="s">
        <v>15</v>
      </c>
      <c r="L6" s="1205"/>
      <c r="M6" s="1205"/>
      <c r="N6" s="1205"/>
      <c r="O6" s="1205"/>
      <c r="P6" s="1205"/>
      <c r="Q6" s="1205"/>
      <c r="R6" s="1205"/>
      <c r="S6" s="1205"/>
      <c r="T6" s="1205"/>
      <c r="U6" s="1205"/>
      <c r="V6" s="1205"/>
      <c r="W6" s="1205"/>
      <c r="X6" s="1205"/>
      <c r="Y6" s="1205"/>
      <c r="Z6" s="1205"/>
      <c r="AA6" s="1205"/>
      <c r="AB6" s="1205"/>
      <c r="AC6" s="1218" t="s">
        <v>16</v>
      </c>
      <c r="AD6" s="9"/>
      <c r="AE6" s="9"/>
      <c r="AF6" s="9"/>
    </row>
    <row r="7" spans="1:32" s="12" customFormat="1" ht="116.25" customHeight="1" thickBot="1" x14ac:dyDescent="0.35">
      <c r="A7" s="1189"/>
      <c r="B7" s="1191"/>
      <c r="C7" s="1191"/>
      <c r="D7" s="1193"/>
      <c r="E7" s="1195"/>
      <c r="F7" s="1197"/>
      <c r="G7" s="1199"/>
      <c r="H7" s="1201"/>
      <c r="I7" s="1197"/>
      <c r="J7" s="1203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110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19"/>
    </row>
    <row r="8" spans="1:32" s="14" customFormat="1" ht="13.5" customHeight="1" x14ac:dyDescent="0.35">
      <c r="A8" s="1222" t="s">
        <v>33</v>
      </c>
      <c r="B8" s="1223"/>
      <c r="C8" s="1223"/>
      <c r="D8" s="1223"/>
      <c r="E8" s="1223"/>
      <c r="F8" s="1223"/>
      <c r="G8" s="1223"/>
      <c r="H8" s="1223"/>
      <c r="I8" s="1223"/>
      <c r="J8" s="1223"/>
      <c r="K8" s="1223"/>
      <c r="L8" s="1223"/>
      <c r="M8" s="1223"/>
      <c r="N8" s="1223"/>
      <c r="O8" s="1223"/>
      <c r="P8" s="1223"/>
      <c r="Q8" s="1223"/>
      <c r="R8" s="1223"/>
      <c r="S8" s="1223"/>
      <c r="T8" s="1223"/>
      <c r="U8" s="1223"/>
      <c r="V8" s="1223"/>
      <c r="W8" s="1223"/>
      <c r="X8" s="1223"/>
      <c r="Y8" s="1223"/>
      <c r="Z8" s="1223"/>
      <c r="AA8" s="1223"/>
      <c r="AB8" s="1223"/>
      <c r="AC8" s="1224"/>
    </row>
    <row r="9" spans="1:32" s="14" customFormat="1" ht="17.25" customHeight="1" x14ac:dyDescent="0.4">
      <c r="A9" s="1228">
        <v>22</v>
      </c>
      <c r="B9" s="1226" t="s">
        <v>344</v>
      </c>
      <c r="C9" s="1231" t="s">
        <v>50</v>
      </c>
      <c r="D9" s="1236">
        <v>1</v>
      </c>
      <c r="E9" s="533"/>
      <c r="F9" s="74"/>
      <c r="G9" s="74"/>
      <c r="H9" s="96"/>
      <c r="I9" s="74"/>
      <c r="J9" s="259"/>
      <c r="K9" s="157"/>
      <c r="L9" s="157"/>
      <c r="M9" s="157"/>
      <c r="N9" s="157"/>
      <c r="O9" s="157"/>
      <c r="P9" s="74"/>
      <c r="Q9" s="74"/>
      <c r="R9" s="157"/>
      <c r="S9" s="157"/>
      <c r="T9" s="157"/>
      <c r="U9" s="157"/>
      <c r="V9" s="157"/>
      <c r="W9" s="157"/>
      <c r="X9" s="157"/>
      <c r="Y9" s="75"/>
      <c r="Z9" s="75"/>
      <c r="AA9" s="75"/>
      <c r="AB9" s="262"/>
      <c r="AC9" s="335">
        <f>SUM(K9:AB9)</f>
        <v>0</v>
      </c>
      <c r="AD9" s="529"/>
      <c r="AE9" s="529"/>
    </row>
    <row r="10" spans="1:32" s="14" customFormat="1" ht="17.25" customHeight="1" x14ac:dyDescent="0.4">
      <c r="A10" s="1229"/>
      <c r="B10" s="1213"/>
      <c r="C10" s="1232"/>
      <c r="D10" s="1237"/>
      <c r="E10" s="533"/>
      <c r="F10" s="299"/>
      <c r="G10" s="299"/>
      <c r="H10" s="96"/>
      <c r="I10" s="299"/>
      <c r="J10" s="43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75"/>
      <c r="X10" s="75"/>
      <c r="Y10" s="343"/>
      <c r="Z10" s="343"/>
      <c r="AA10" s="343"/>
      <c r="AB10" s="686"/>
      <c r="AC10" s="335">
        <f>SUM(K10:AB10)</f>
        <v>0</v>
      </c>
      <c r="AD10" s="529"/>
      <c r="AE10" s="529"/>
    </row>
    <row r="11" spans="1:32" s="14" customFormat="1" ht="13.5" customHeight="1" x14ac:dyDescent="0.35">
      <c r="A11" s="1229"/>
      <c r="B11" s="1213"/>
      <c r="C11" s="1232"/>
      <c r="D11" s="1237"/>
      <c r="E11" s="731" t="s">
        <v>41</v>
      </c>
      <c r="F11" s="732"/>
      <c r="G11" s="733"/>
      <c r="H11" s="732"/>
      <c r="I11" s="732"/>
      <c r="J11" s="734"/>
      <c r="K11" s="735">
        <f t="shared" ref="K11:AC11" si="0">SUM(K9:K10)</f>
        <v>0</v>
      </c>
      <c r="L11" s="735">
        <f t="shared" si="0"/>
        <v>0</v>
      </c>
      <c r="M11" s="735">
        <f t="shared" si="0"/>
        <v>0</v>
      </c>
      <c r="N11" s="735">
        <f t="shared" si="0"/>
        <v>0</v>
      </c>
      <c r="O11" s="735">
        <f t="shared" si="0"/>
        <v>0</v>
      </c>
      <c r="P11" s="735">
        <f t="shared" si="0"/>
        <v>0</v>
      </c>
      <c r="Q11" s="735">
        <f t="shared" si="0"/>
        <v>0</v>
      </c>
      <c r="R11" s="735">
        <f t="shared" si="0"/>
        <v>0</v>
      </c>
      <c r="S11" s="735">
        <f t="shared" si="0"/>
        <v>0</v>
      </c>
      <c r="T11" s="735">
        <f t="shared" si="0"/>
        <v>0</v>
      </c>
      <c r="U11" s="735">
        <f t="shared" si="0"/>
        <v>0</v>
      </c>
      <c r="V11" s="735">
        <f t="shared" si="0"/>
        <v>0</v>
      </c>
      <c r="W11" s="735">
        <f t="shared" si="0"/>
        <v>0</v>
      </c>
      <c r="X11" s="735">
        <f t="shared" si="0"/>
        <v>0</v>
      </c>
      <c r="Y11" s="735">
        <f t="shared" si="0"/>
        <v>0</v>
      </c>
      <c r="Z11" s="735">
        <f t="shared" si="0"/>
        <v>0</v>
      </c>
      <c r="AA11" s="735">
        <f t="shared" si="0"/>
        <v>0</v>
      </c>
      <c r="AB11" s="735">
        <f t="shared" si="0"/>
        <v>0</v>
      </c>
      <c r="AC11" s="735">
        <f t="shared" si="0"/>
        <v>0</v>
      </c>
    </row>
    <row r="12" spans="1:32" s="14" customFormat="1" ht="15.75" customHeight="1" x14ac:dyDescent="0.35">
      <c r="A12" s="1210"/>
      <c r="B12" s="1213"/>
      <c r="C12" s="1233"/>
      <c r="D12" s="1237"/>
      <c r="E12" s="854"/>
      <c r="F12" s="272"/>
      <c r="G12" s="494"/>
      <c r="H12" s="272"/>
      <c r="I12" s="272"/>
      <c r="J12" s="493"/>
      <c r="K12" s="199"/>
      <c r="L12" s="199"/>
      <c r="M12" s="199"/>
      <c r="N12" s="199"/>
      <c r="O12" s="833"/>
      <c r="P12" s="199"/>
      <c r="Q12" s="199"/>
      <c r="R12" s="199"/>
      <c r="S12" s="199"/>
      <c r="T12" s="199"/>
      <c r="U12" s="199"/>
      <c r="V12" s="426"/>
      <c r="W12" s="426"/>
      <c r="X12" s="426"/>
      <c r="Y12" s="426"/>
      <c r="Z12" s="426"/>
      <c r="AA12" s="426"/>
      <c r="AB12" s="427"/>
      <c r="AC12" s="530">
        <f>SUM(K12:AB12)</f>
        <v>0</v>
      </c>
    </row>
    <row r="13" spans="1:32" s="14" customFormat="1" ht="13.5" customHeight="1" x14ac:dyDescent="0.35">
      <c r="A13" s="1210"/>
      <c r="B13" s="1213"/>
      <c r="C13" s="1233"/>
      <c r="D13" s="1237"/>
      <c r="E13" s="855"/>
      <c r="F13" s="272"/>
      <c r="G13" s="494"/>
      <c r="H13" s="272"/>
      <c r="I13" s="272"/>
      <c r="J13" s="493"/>
      <c r="K13" s="199"/>
      <c r="L13" s="199"/>
      <c r="M13" s="199"/>
      <c r="N13" s="199"/>
      <c r="O13" s="833"/>
      <c r="P13" s="199"/>
      <c r="Q13" s="199"/>
      <c r="R13" s="199"/>
      <c r="S13" s="199"/>
      <c r="T13" s="199"/>
      <c r="U13" s="199"/>
      <c r="V13" s="426"/>
      <c r="W13" s="426"/>
      <c r="X13" s="426"/>
      <c r="Y13" s="426"/>
      <c r="Z13" s="426"/>
      <c r="AA13" s="426"/>
      <c r="AB13" s="427"/>
      <c r="AC13" s="530">
        <f>SUM(K13:AB13)</f>
        <v>0</v>
      </c>
    </row>
    <row r="14" spans="1:32" s="14" customFormat="1" ht="18.75" customHeight="1" thickBot="1" x14ac:dyDescent="0.4">
      <c r="A14" s="1225"/>
      <c r="B14" s="1213"/>
      <c r="C14" s="1234"/>
      <c r="D14" s="1236"/>
      <c r="E14" s="736" t="s">
        <v>35</v>
      </c>
      <c r="F14" s="737"/>
      <c r="G14" s="737"/>
      <c r="H14" s="737"/>
      <c r="I14" s="737"/>
      <c r="J14" s="738"/>
      <c r="K14" s="739">
        <f t="shared" ref="K14:AC14" si="1">SUM(K12:K13)</f>
        <v>0</v>
      </c>
      <c r="L14" s="739">
        <f t="shared" si="1"/>
        <v>0</v>
      </c>
      <c r="M14" s="739">
        <f t="shared" si="1"/>
        <v>0</v>
      </c>
      <c r="N14" s="739">
        <f t="shared" si="1"/>
        <v>0</v>
      </c>
      <c r="O14" s="739">
        <f t="shared" si="1"/>
        <v>0</v>
      </c>
      <c r="P14" s="739">
        <f t="shared" si="1"/>
        <v>0</v>
      </c>
      <c r="Q14" s="739">
        <f t="shared" si="1"/>
        <v>0</v>
      </c>
      <c r="R14" s="739">
        <f t="shared" si="1"/>
        <v>0</v>
      </c>
      <c r="S14" s="739">
        <f t="shared" si="1"/>
        <v>0</v>
      </c>
      <c r="T14" s="739">
        <f t="shared" si="1"/>
        <v>0</v>
      </c>
      <c r="U14" s="739">
        <f t="shared" si="1"/>
        <v>0</v>
      </c>
      <c r="V14" s="739">
        <f t="shared" si="1"/>
        <v>0</v>
      </c>
      <c r="W14" s="739">
        <f t="shared" si="1"/>
        <v>0</v>
      </c>
      <c r="X14" s="739">
        <f t="shared" si="1"/>
        <v>0</v>
      </c>
      <c r="Y14" s="739">
        <f t="shared" si="1"/>
        <v>0</v>
      </c>
      <c r="Z14" s="739">
        <f t="shared" si="1"/>
        <v>0</v>
      </c>
      <c r="AA14" s="739">
        <f t="shared" si="1"/>
        <v>0</v>
      </c>
      <c r="AB14" s="739">
        <f t="shared" si="1"/>
        <v>0</v>
      </c>
      <c r="AC14" s="877">
        <f t="shared" si="1"/>
        <v>0</v>
      </c>
    </row>
    <row r="15" spans="1:32" s="14" customFormat="1" ht="13.5" customHeight="1" x14ac:dyDescent="0.35">
      <c r="A15" s="1225"/>
      <c r="B15" s="1213"/>
      <c r="C15" s="1234"/>
      <c r="D15" s="1236"/>
      <c r="E15" s="216"/>
      <c r="F15" s="45" t="s">
        <v>7</v>
      </c>
      <c r="G15" s="45"/>
      <c r="H15" s="45"/>
      <c r="I15" s="45"/>
      <c r="J15" s="217"/>
      <c r="K15" s="218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20"/>
      <c r="AC15" s="336"/>
    </row>
    <row r="16" spans="1:32" s="14" customFormat="1" ht="13.5" customHeight="1" thickBot="1" x14ac:dyDescent="0.4">
      <c r="A16" s="1225"/>
      <c r="B16" s="1213"/>
      <c r="C16" s="1234"/>
      <c r="D16" s="1236"/>
      <c r="E16" s="166" t="s">
        <v>36</v>
      </c>
      <c r="F16" s="146"/>
      <c r="G16" s="146"/>
      <c r="H16" s="146"/>
      <c r="I16" s="146"/>
      <c r="J16" s="221"/>
      <c r="K16" s="168">
        <v>0</v>
      </c>
      <c r="L16" s="162">
        <v>0</v>
      </c>
      <c r="M16" s="162">
        <v>0</v>
      </c>
      <c r="N16" s="162">
        <v>0</v>
      </c>
      <c r="O16" s="162">
        <v>0</v>
      </c>
      <c r="P16" s="162">
        <v>0</v>
      </c>
      <c r="Q16" s="162">
        <v>0</v>
      </c>
      <c r="R16" s="162">
        <v>0</v>
      </c>
      <c r="S16" s="162">
        <v>0</v>
      </c>
      <c r="T16" s="162">
        <v>0</v>
      </c>
      <c r="U16" s="162">
        <v>0</v>
      </c>
      <c r="V16" s="162">
        <v>0</v>
      </c>
      <c r="W16" s="162">
        <v>0</v>
      </c>
      <c r="X16" s="162">
        <v>0</v>
      </c>
      <c r="Y16" s="162">
        <v>0</v>
      </c>
      <c r="Z16" s="162">
        <v>0</v>
      </c>
      <c r="AA16" s="162">
        <v>0</v>
      </c>
      <c r="AB16" s="169">
        <v>0</v>
      </c>
      <c r="AC16" s="168">
        <v>0</v>
      </c>
    </row>
    <row r="17" spans="1:32" s="14" customFormat="1" ht="13.5" customHeight="1" x14ac:dyDescent="0.35">
      <c r="A17" s="1225"/>
      <c r="B17" s="1213"/>
      <c r="C17" s="1234"/>
      <c r="D17" s="1236"/>
      <c r="E17" s="222" t="s">
        <v>34</v>
      </c>
      <c r="F17" s="45"/>
      <c r="G17" s="45" t="s">
        <v>37</v>
      </c>
      <c r="H17" s="45"/>
      <c r="I17" s="45"/>
      <c r="J17" s="223"/>
      <c r="K17" s="224">
        <v>0</v>
      </c>
      <c r="L17" s="224">
        <v>0</v>
      </c>
      <c r="M17" s="224">
        <v>0</v>
      </c>
      <c r="N17" s="224">
        <v>0</v>
      </c>
      <c r="O17" s="224">
        <v>0</v>
      </c>
      <c r="P17" s="224">
        <v>0</v>
      </c>
      <c r="Q17" s="224">
        <v>0</v>
      </c>
      <c r="R17" s="224">
        <v>0</v>
      </c>
      <c r="S17" s="224">
        <v>0</v>
      </c>
      <c r="T17" s="224">
        <v>0</v>
      </c>
      <c r="U17" s="224">
        <v>0</v>
      </c>
      <c r="V17" s="224">
        <v>0</v>
      </c>
      <c r="W17" s="224">
        <v>0</v>
      </c>
      <c r="X17" s="224">
        <v>0</v>
      </c>
      <c r="Y17" s="224">
        <v>0</v>
      </c>
      <c r="Z17" s="224">
        <v>0</v>
      </c>
      <c r="AA17" s="224">
        <v>0</v>
      </c>
      <c r="AB17" s="220">
        <v>0</v>
      </c>
      <c r="AC17" s="218">
        <v>0</v>
      </c>
    </row>
    <row r="18" spans="1:32" s="14" customFormat="1" ht="13.5" customHeight="1" x14ac:dyDescent="0.35">
      <c r="A18" s="1225"/>
      <c r="B18" s="1213"/>
      <c r="C18" s="1234"/>
      <c r="D18" s="1236"/>
      <c r="E18" s="226" t="s">
        <v>38</v>
      </c>
      <c r="F18" s="144"/>
      <c r="G18" s="144"/>
      <c r="H18" s="144"/>
      <c r="I18" s="144"/>
      <c r="J18" s="227"/>
      <c r="K18" s="150">
        <v>0</v>
      </c>
      <c r="L18" s="150">
        <v>0</v>
      </c>
      <c r="M18" s="150">
        <v>0</v>
      </c>
      <c r="N18" s="150">
        <v>0</v>
      </c>
      <c r="O18" s="150">
        <v>0</v>
      </c>
      <c r="P18" s="150">
        <v>0</v>
      </c>
      <c r="Q18" s="150">
        <v>0</v>
      </c>
      <c r="R18" s="150">
        <v>0</v>
      </c>
      <c r="S18" s="150">
        <v>0</v>
      </c>
      <c r="T18" s="150">
        <v>0</v>
      </c>
      <c r="U18" s="150">
        <v>0</v>
      </c>
      <c r="V18" s="150">
        <v>0</v>
      </c>
      <c r="W18" s="150">
        <v>0</v>
      </c>
      <c r="X18" s="150">
        <v>0</v>
      </c>
      <c r="Y18" s="150">
        <v>0</v>
      </c>
      <c r="Z18" s="150">
        <v>0</v>
      </c>
      <c r="AA18" s="150">
        <v>0</v>
      </c>
      <c r="AB18" s="687">
        <v>0</v>
      </c>
      <c r="AC18" s="337">
        <v>0</v>
      </c>
    </row>
    <row r="19" spans="1:32" s="14" customFormat="1" ht="13.5" customHeight="1" thickBot="1" x14ac:dyDescent="0.4">
      <c r="A19" s="1225"/>
      <c r="B19" s="1213"/>
      <c r="C19" s="1234"/>
      <c r="D19" s="1236"/>
      <c r="E19" s="97" t="s">
        <v>39</v>
      </c>
      <c r="F19" s="98"/>
      <c r="G19" s="98"/>
      <c r="H19" s="98"/>
      <c r="I19" s="98"/>
      <c r="J19" s="228"/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69">
        <v>0</v>
      </c>
      <c r="AC19" s="168">
        <v>0</v>
      </c>
    </row>
    <row r="20" spans="1:32" s="14" customFormat="1" ht="19.5" customHeight="1" thickBot="1" x14ac:dyDescent="0.4">
      <c r="A20" s="1230"/>
      <c r="B20" s="1214"/>
      <c r="C20" s="1235"/>
      <c r="D20" s="1238"/>
      <c r="E20" s="740" t="s">
        <v>40</v>
      </c>
      <c r="F20" s="741"/>
      <c r="G20" s="741"/>
      <c r="H20" s="741"/>
      <c r="I20" s="741"/>
      <c r="J20" s="742"/>
      <c r="K20" s="743">
        <f t="shared" ref="K20:AC20" si="2">K11+K14</f>
        <v>0</v>
      </c>
      <c r="L20" s="743">
        <f t="shared" si="2"/>
        <v>0</v>
      </c>
      <c r="M20" s="743">
        <f t="shared" si="2"/>
        <v>0</v>
      </c>
      <c r="N20" s="743">
        <f t="shared" si="2"/>
        <v>0</v>
      </c>
      <c r="O20" s="743">
        <f t="shared" si="2"/>
        <v>0</v>
      </c>
      <c r="P20" s="743">
        <f t="shared" si="2"/>
        <v>0</v>
      </c>
      <c r="Q20" s="743">
        <f t="shared" si="2"/>
        <v>0</v>
      </c>
      <c r="R20" s="743">
        <f t="shared" si="2"/>
        <v>0</v>
      </c>
      <c r="S20" s="743">
        <f t="shared" si="2"/>
        <v>0</v>
      </c>
      <c r="T20" s="743">
        <f t="shared" si="2"/>
        <v>0</v>
      </c>
      <c r="U20" s="743">
        <f t="shared" si="2"/>
        <v>0</v>
      </c>
      <c r="V20" s="743">
        <f t="shared" si="2"/>
        <v>0</v>
      </c>
      <c r="W20" s="743">
        <f t="shared" si="2"/>
        <v>0</v>
      </c>
      <c r="X20" s="743">
        <f t="shared" si="2"/>
        <v>0</v>
      </c>
      <c r="Y20" s="743">
        <f t="shared" si="2"/>
        <v>0</v>
      </c>
      <c r="Z20" s="743">
        <f t="shared" si="2"/>
        <v>0</v>
      </c>
      <c r="AA20" s="743">
        <f t="shared" si="2"/>
        <v>0</v>
      </c>
      <c r="AB20" s="744">
        <f t="shared" si="2"/>
        <v>0</v>
      </c>
      <c r="AC20" s="876">
        <f t="shared" si="2"/>
        <v>0</v>
      </c>
    </row>
    <row r="21" spans="1:32" s="14" customFormat="1" ht="13.5" customHeight="1" x14ac:dyDescent="0.35">
      <c r="A21" s="1239"/>
      <c r="B21" s="1239"/>
      <c r="C21" s="1239"/>
      <c r="D21" s="1239"/>
      <c r="E21" s="1239"/>
      <c r="F21" s="1239"/>
      <c r="G21" s="1239"/>
      <c r="H21" s="1239"/>
      <c r="I21" s="1239"/>
      <c r="J21" s="1239"/>
      <c r="K21" s="1239"/>
      <c r="L21" s="1239"/>
      <c r="M21" s="1239"/>
      <c r="N21" s="1239"/>
      <c r="O21" s="1239"/>
      <c r="P21" s="1239"/>
      <c r="Q21" s="1239"/>
      <c r="R21" s="1239"/>
      <c r="S21" s="1239"/>
      <c r="T21" s="1239"/>
      <c r="U21" s="1239"/>
      <c r="V21" s="1239"/>
      <c r="W21" s="1239"/>
      <c r="X21" s="1239"/>
      <c r="Y21" s="1239"/>
      <c r="Z21" s="1239"/>
      <c r="AA21" s="1239"/>
      <c r="AB21" s="1239"/>
      <c r="AC21" s="1239"/>
    </row>
    <row r="22" spans="1:32" s="61" customFormat="1" ht="13.9" x14ac:dyDescent="0.4">
      <c r="A22" s="1240" t="s">
        <v>350</v>
      </c>
      <c r="B22" s="1240"/>
      <c r="C22" s="1240"/>
      <c r="D22" s="1240"/>
      <c r="E22" s="1240"/>
      <c r="F22" s="1240"/>
      <c r="G22" s="1240"/>
      <c r="H22" s="1240"/>
      <c r="I22" s="1240"/>
      <c r="J22" s="1240"/>
      <c r="K22" s="1240"/>
      <c r="L22" s="1240"/>
      <c r="M22" s="1240"/>
      <c r="N22" s="1240"/>
      <c r="O22" s="1240"/>
      <c r="P22" s="1240"/>
      <c r="Q22" s="1240"/>
      <c r="R22" s="1240"/>
      <c r="S22" s="1240"/>
      <c r="T22" s="1240"/>
      <c r="U22" s="1240"/>
      <c r="V22" s="1240"/>
      <c r="W22" s="1240"/>
      <c r="X22" s="1240"/>
      <c r="Y22" s="1240"/>
      <c r="Z22" s="1240"/>
      <c r="AA22" s="1240"/>
      <c r="AB22" s="1240"/>
      <c r="AC22" s="1240"/>
    </row>
    <row r="23" spans="1:32" s="61" customFormat="1" ht="13.9" x14ac:dyDescent="0.4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184" t="s">
        <v>353</v>
      </c>
      <c r="P23" s="1184"/>
      <c r="Q23" s="1184"/>
      <c r="R23" s="1184"/>
      <c r="S23" s="1184"/>
      <c r="T23" s="1184"/>
      <c r="U23" s="1184"/>
      <c r="V23" s="1184"/>
      <c r="W23" s="1184"/>
      <c r="X23" s="1184"/>
      <c r="Y23" s="1184"/>
      <c r="Z23" s="1184"/>
      <c r="AA23" s="1184"/>
      <c r="AB23" s="1184"/>
      <c r="AC23" s="1184"/>
    </row>
    <row r="24" spans="1:32" s="61" customFormat="1" ht="13.9" x14ac:dyDescent="0.4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230"/>
      <c r="S24" s="230"/>
      <c r="T24" s="230"/>
      <c r="U24" s="230"/>
      <c r="V24" s="230"/>
      <c r="W24" s="3" t="s">
        <v>2</v>
      </c>
      <c r="X24" s="3"/>
      <c r="Y24" s="3"/>
      <c r="Z24" s="230"/>
      <c r="AA24" s="230"/>
      <c r="AB24" s="230"/>
      <c r="AC24" s="101"/>
    </row>
    <row r="25" spans="1:32" s="61" customFormat="1" ht="13.9" x14ac:dyDescent="0.4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2"/>
      <c r="S25" s="2"/>
      <c r="T25" s="1220" t="s">
        <v>5</v>
      </c>
      <c r="U25" s="1220"/>
      <c r="V25" s="1220"/>
      <c r="W25" s="1220"/>
      <c r="X25" s="1220"/>
      <c r="Y25" s="1220"/>
      <c r="Z25" s="1220"/>
      <c r="AA25" s="2"/>
      <c r="AB25" s="2"/>
      <c r="AC25" s="101"/>
    </row>
    <row r="26" spans="1:32" s="61" customFormat="1" ht="13.9" x14ac:dyDescent="0.4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95" t="s">
        <v>56</v>
      </c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101"/>
    </row>
    <row r="27" spans="1:32" s="61" customFormat="1" ht="13.9" x14ac:dyDescent="0.4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65"/>
      <c r="S27" s="65"/>
      <c r="T27" s="65"/>
      <c r="U27" s="65"/>
      <c r="V27" s="1241" t="s">
        <v>2</v>
      </c>
      <c r="W27" s="1241"/>
      <c r="X27" s="1241"/>
      <c r="Y27" s="1241"/>
      <c r="Z27" s="65"/>
      <c r="AA27" s="65"/>
      <c r="AB27" s="65"/>
      <c r="AC27" s="101"/>
    </row>
    <row r="28" spans="1:32" s="61" customFormat="1" ht="14.25" thickBot="1" x14ac:dyDescent="0.45">
      <c r="R28" s="208"/>
      <c r="S28" s="211"/>
      <c r="T28" s="400"/>
      <c r="U28" s="101" t="s">
        <v>5</v>
      </c>
      <c r="V28" s="101"/>
      <c r="W28" s="101"/>
      <c r="X28" s="101"/>
      <c r="Y28" s="101"/>
      <c r="Z28" s="101"/>
      <c r="AA28" s="102"/>
      <c r="AB28" s="208"/>
    </row>
    <row r="29" spans="1:32" ht="14.25" customHeight="1" x14ac:dyDescent="0.45">
      <c r="A29" s="1188" t="s">
        <v>9</v>
      </c>
      <c r="B29" s="1190" t="s">
        <v>10</v>
      </c>
      <c r="C29" s="1190" t="s">
        <v>11</v>
      </c>
      <c r="D29" s="1192" t="s">
        <v>12</v>
      </c>
      <c r="E29" s="1194" t="s">
        <v>8</v>
      </c>
      <c r="F29" s="1196" t="s">
        <v>0</v>
      </c>
      <c r="G29" s="1198" t="s">
        <v>3</v>
      </c>
      <c r="H29" s="1200" t="s">
        <v>13</v>
      </c>
      <c r="I29" s="1196" t="s">
        <v>1</v>
      </c>
      <c r="J29" s="1202" t="s">
        <v>14</v>
      </c>
      <c r="K29" s="1204" t="s">
        <v>15</v>
      </c>
      <c r="L29" s="1205"/>
      <c r="M29" s="1205"/>
      <c r="N29" s="1205"/>
      <c r="O29" s="1205"/>
      <c r="P29" s="1205"/>
      <c r="Q29" s="1205"/>
      <c r="R29" s="1205"/>
      <c r="S29" s="1205"/>
      <c r="T29" s="1205"/>
      <c r="U29" s="1205"/>
      <c r="V29" s="1205"/>
      <c r="W29" s="1205"/>
      <c r="X29" s="1205"/>
      <c r="Y29" s="1205"/>
      <c r="Z29" s="1205"/>
      <c r="AA29" s="1205"/>
      <c r="AB29" s="1205"/>
      <c r="AC29" s="1218" t="s">
        <v>16</v>
      </c>
      <c r="AD29" s="9"/>
      <c r="AE29" s="9"/>
      <c r="AF29" s="9"/>
    </row>
    <row r="30" spans="1:32" s="12" customFormat="1" ht="116.25" customHeight="1" thickBot="1" x14ac:dyDescent="0.35">
      <c r="A30" s="1189"/>
      <c r="B30" s="1191"/>
      <c r="C30" s="1191"/>
      <c r="D30" s="1193"/>
      <c r="E30" s="1195"/>
      <c r="F30" s="1197"/>
      <c r="G30" s="1199"/>
      <c r="H30" s="1201"/>
      <c r="I30" s="1197"/>
      <c r="J30" s="1203"/>
      <c r="K30" s="161" t="s">
        <v>17</v>
      </c>
      <c r="L30" s="160" t="s">
        <v>18</v>
      </c>
      <c r="M30" s="160" t="s">
        <v>19</v>
      </c>
      <c r="N30" s="160" t="s">
        <v>20</v>
      </c>
      <c r="O30" s="160" t="s">
        <v>21</v>
      </c>
      <c r="P30" s="160" t="s">
        <v>22</v>
      </c>
      <c r="Q30" s="160" t="s">
        <v>110</v>
      </c>
      <c r="R30" s="160" t="s">
        <v>63</v>
      </c>
      <c r="S30" s="160" t="s">
        <v>23</v>
      </c>
      <c r="T30" s="160" t="s">
        <v>24</v>
      </c>
      <c r="U30" s="160" t="s">
        <v>25</v>
      </c>
      <c r="V30" s="160" t="s">
        <v>26</v>
      </c>
      <c r="W30" s="160" t="s">
        <v>27</v>
      </c>
      <c r="X30" s="160" t="s">
        <v>28</v>
      </c>
      <c r="Y30" s="160" t="s">
        <v>29</v>
      </c>
      <c r="Z30" s="160" t="s">
        <v>30</v>
      </c>
      <c r="AA30" s="160" t="s">
        <v>31</v>
      </c>
      <c r="AB30" s="160" t="s">
        <v>32</v>
      </c>
      <c r="AC30" s="1219"/>
    </row>
    <row r="31" spans="1:32" s="14" customFormat="1" ht="13.5" customHeight="1" x14ac:dyDescent="0.35">
      <c r="A31" s="1242" t="s">
        <v>4</v>
      </c>
      <c r="B31" s="1239"/>
      <c r="C31" s="1239"/>
      <c r="D31" s="1239"/>
      <c r="E31" s="1239"/>
      <c r="F31" s="1239"/>
      <c r="G31" s="1239"/>
      <c r="H31" s="1239"/>
      <c r="I31" s="1239"/>
      <c r="J31" s="1239"/>
      <c r="K31" s="1239"/>
      <c r="L31" s="1239"/>
      <c r="M31" s="1239"/>
      <c r="N31" s="1239"/>
      <c r="O31" s="1239"/>
      <c r="P31" s="1239"/>
      <c r="Q31" s="1239"/>
      <c r="R31" s="1239"/>
      <c r="S31" s="1239"/>
      <c r="T31" s="1239"/>
      <c r="U31" s="1239"/>
      <c r="V31" s="1239"/>
      <c r="W31" s="1239"/>
      <c r="X31" s="1239"/>
      <c r="Y31" s="1239"/>
      <c r="Z31" s="1239"/>
      <c r="AA31" s="1239"/>
      <c r="AB31" s="1239"/>
      <c r="AC31" s="1243"/>
    </row>
    <row r="32" spans="1:32" s="14" customFormat="1" ht="32.25" customHeight="1" x14ac:dyDescent="0.4">
      <c r="A32" s="1225">
        <v>22</v>
      </c>
      <c r="B32" s="1226" t="s">
        <v>344</v>
      </c>
      <c r="C32" s="1296" t="s">
        <v>50</v>
      </c>
      <c r="D32" s="1227">
        <v>1</v>
      </c>
      <c r="E32" s="940" t="s">
        <v>171</v>
      </c>
      <c r="F32" s="74" t="s">
        <v>94</v>
      </c>
      <c r="G32" s="74" t="s">
        <v>108</v>
      </c>
      <c r="H32" s="96" t="s">
        <v>219</v>
      </c>
      <c r="I32" s="74">
        <v>1</v>
      </c>
      <c r="J32" s="108">
        <v>44</v>
      </c>
      <c r="K32" s="323">
        <v>10.67</v>
      </c>
      <c r="L32" s="324"/>
      <c r="M32" s="324">
        <v>96</v>
      </c>
      <c r="N32" s="324">
        <v>11</v>
      </c>
      <c r="O32" s="324">
        <v>2</v>
      </c>
      <c r="P32" s="324"/>
      <c r="Q32" s="815"/>
      <c r="R32" s="815"/>
      <c r="S32" s="815"/>
      <c r="T32" s="815"/>
      <c r="U32" s="815">
        <v>6</v>
      </c>
      <c r="V32" s="74"/>
      <c r="W32" s="74"/>
      <c r="X32" s="74"/>
      <c r="Y32" s="74"/>
      <c r="Z32" s="74"/>
      <c r="AA32" s="74"/>
      <c r="AB32" s="262"/>
      <c r="AC32" s="530">
        <f>SUM(K32:AB32)</f>
        <v>125.67</v>
      </c>
      <c r="AD32" s="529"/>
      <c r="AE32" s="529"/>
      <c r="AF32" s="529"/>
    </row>
    <row r="33" spans="1:34" s="14" customFormat="1" ht="32.25" customHeight="1" x14ac:dyDescent="0.4">
      <c r="A33" s="1210"/>
      <c r="B33" s="1213"/>
      <c r="C33" s="1297"/>
      <c r="D33" s="1216"/>
      <c r="E33" s="940" t="s">
        <v>171</v>
      </c>
      <c r="F33" s="74" t="s">
        <v>94</v>
      </c>
      <c r="G33" s="74" t="s">
        <v>109</v>
      </c>
      <c r="H33" s="96" t="s">
        <v>223</v>
      </c>
      <c r="I33" s="74">
        <v>1</v>
      </c>
      <c r="J33" s="108">
        <v>15</v>
      </c>
      <c r="K33" s="323">
        <v>10.67</v>
      </c>
      <c r="L33" s="324"/>
      <c r="M33" s="324">
        <v>32</v>
      </c>
      <c r="N33" s="324">
        <v>3</v>
      </c>
      <c r="O33" s="324">
        <v>1</v>
      </c>
      <c r="P33" s="324"/>
      <c r="Q33" s="815"/>
      <c r="R33" s="815"/>
      <c r="S33" s="815"/>
      <c r="T33" s="815"/>
      <c r="U33" s="815">
        <v>2</v>
      </c>
      <c r="V33" s="74"/>
      <c r="W33" s="74"/>
      <c r="X33" s="74"/>
      <c r="Y33" s="74"/>
      <c r="Z33" s="74"/>
      <c r="AA33" s="74"/>
      <c r="AB33" s="262"/>
      <c r="AC33" s="530">
        <f>SUM(K33:AB33)</f>
        <v>48.67</v>
      </c>
      <c r="AD33" s="529"/>
      <c r="AE33" s="529"/>
      <c r="AF33" s="529"/>
    </row>
    <row r="34" spans="1:34" s="14" customFormat="1" ht="32.25" customHeight="1" x14ac:dyDescent="0.4">
      <c r="A34" s="1210"/>
      <c r="B34" s="1213"/>
      <c r="C34" s="1297"/>
      <c r="D34" s="1216"/>
      <c r="E34" s="940" t="s">
        <v>171</v>
      </c>
      <c r="F34" s="74" t="s">
        <v>94</v>
      </c>
      <c r="G34" s="74" t="s">
        <v>96</v>
      </c>
      <c r="H34" s="96" t="s">
        <v>222</v>
      </c>
      <c r="I34" s="74">
        <v>1</v>
      </c>
      <c r="J34" s="108">
        <v>11</v>
      </c>
      <c r="K34" s="323">
        <v>10.66</v>
      </c>
      <c r="L34" s="324"/>
      <c r="M34" s="324">
        <v>32</v>
      </c>
      <c r="N34" s="324">
        <v>4</v>
      </c>
      <c r="O34" s="324">
        <v>2</v>
      </c>
      <c r="P34" s="324"/>
      <c r="Q34" s="815"/>
      <c r="R34" s="815"/>
      <c r="S34" s="815"/>
      <c r="T34" s="815"/>
      <c r="U34" s="815">
        <v>2</v>
      </c>
      <c r="V34" s="74"/>
      <c r="W34" s="74"/>
      <c r="X34" s="74"/>
      <c r="Y34" s="74"/>
      <c r="Z34" s="74"/>
      <c r="AA34" s="74"/>
      <c r="AB34" s="262"/>
      <c r="AC34" s="530">
        <f>SUM(K34:AB34)</f>
        <v>50.66</v>
      </c>
      <c r="AD34" s="529"/>
      <c r="AE34" s="529"/>
      <c r="AF34" s="529"/>
    </row>
    <row r="35" spans="1:34" s="14" customFormat="1" ht="17.25" customHeight="1" x14ac:dyDescent="0.4">
      <c r="A35" s="1210"/>
      <c r="B35" s="1213"/>
      <c r="C35" s="1297"/>
      <c r="D35" s="1216"/>
      <c r="E35" s="1029" t="s">
        <v>287</v>
      </c>
      <c r="F35" s="299" t="s">
        <v>94</v>
      </c>
      <c r="G35" s="299" t="s">
        <v>108</v>
      </c>
      <c r="H35" s="144" t="s">
        <v>223</v>
      </c>
      <c r="I35" s="299">
        <v>1</v>
      </c>
      <c r="J35" s="145"/>
      <c r="K35" s="504">
        <v>16</v>
      </c>
      <c r="L35" s="504">
        <v>16</v>
      </c>
      <c r="M35" s="504"/>
      <c r="N35" s="504"/>
      <c r="O35" s="504"/>
      <c r="P35" s="504"/>
      <c r="Q35" s="512"/>
      <c r="R35" s="512"/>
      <c r="S35" s="512"/>
      <c r="T35" s="512"/>
      <c r="U35" s="512"/>
      <c r="V35" s="157"/>
      <c r="W35" s="157"/>
      <c r="X35" s="157"/>
      <c r="Y35" s="157"/>
      <c r="Z35" s="157"/>
      <c r="AA35" s="157"/>
      <c r="AB35" s="159"/>
      <c r="AC35" s="530">
        <f>SUM(K35:AB35)</f>
        <v>32</v>
      </c>
      <c r="AD35" s="529"/>
      <c r="AE35" s="529"/>
      <c r="AF35" s="529"/>
    </row>
    <row r="36" spans="1:34" s="14" customFormat="1" ht="32.25" customHeight="1" x14ac:dyDescent="0.4">
      <c r="A36" s="1210"/>
      <c r="B36" s="1213"/>
      <c r="C36" s="1297"/>
      <c r="D36" s="1216"/>
      <c r="E36" s="1029" t="s">
        <v>192</v>
      </c>
      <c r="F36" s="299" t="s">
        <v>94</v>
      </c>
      <c r="G36" s="299" t="s">
        <v>108</v>
      </c>
      <c r="H36" s="144" t="s">
        <v>139</v>
      </c>
      <c r="I36" s="299">
        <v>3</v>
      </c>
      <c r="J36" s="145">
        <v>8</v>
      </c>
      <c r="K36" s="504">
        <v>24</v>
      </c>
      <c r="L36" s="504">
        <v>16</v>
      </c>
      <c r="M36" s="504"/>
      <c r="N36" s="504">
        <v>2</v>
      </c>
      <c r="O36" s="504">
        <v>1</v>
      </c>
      <c r="P36" s="504"/>
      <c r="Q36" s="512"/>
      <c r="R36" s="512"/>
      <c r="S36" s="512"/>
      <c r="T36" s="512"/>
      <c r="U36" s="512"/>
      <c r="V36" s="157"/>
      <c r="W36" s="157"/>
      <c r="X36" s="157"/>
      <c r="Y36" s="157"/>
      <c r="Z36" s="157"/>
      <c r="AA36" s="157"/>
      <c r="AB36" s="159"/>
      <c r="AC36" s="530">
        <f>SUM(K36:AB36)</f>
        <v>43</v>
      </c>
      <c r="AD36" s="529"/>
      <c r="AE36" s="529"/>
      <c r="AF36" s="529"/>
    </row>
    <row r="37" spans="1:34" s="14" customFormat="1" ht="13.5" customHeight="1" thickBot="1" x14ac:dyDescent="0.4">
      <c r="A37" s="1210"/>
      <c r="B37" s="1213"/>
      <c r="C37" s="1298"/>
      <c r="D37" s="1216"/>
      <c r="E37" s="755" t="s">
        <v>41</v>
      </c>
      <c r="F37" s="756"/>
      <c r="G37" s="756"/>
      <c r="H37" s="756"/>
      <c r="I37" s="756"/>
      <c r="J37" s="757"/>
      <c r="K37" s="758">
        <f>SUM(K32:K36)</f>
        <v>72</v>
      </c>
      <c r="L37" s="758">
        <f t="shared" ref="L37:AC37" si="3">SUM(L32:L36)</f>
        <v>32</v>
      </c>
      <c r="M37" s="758">
        <f t="shared" si="3"/>
        <v>160</v>
      </c>
      <c r="N37" s="758">
        <f t="shared" si="3"/>
        <v>20</v>
      </c>
      <c r="O37" s="758">
        <f t="shared" si="3"/>
        <v>6</v>
      </c>
      <c r="P37" s="758">
        <f t="shared" si="3"/>
        <v>0</v>
      </c>
      <c r="Q37" s="758">
        <f t="shared" si="3"/>
        <v>0</v>
      </c>
      <c r="R37" s="758">
        <f t="shared" si="3"/>
        <v>0</v>
      </c>
      <c r="S37" s="758">
        <f t="shared" si="3"/>
        <v>0</v>
      </c>
      <c r="T37" s="758">
        <f t="shared" si="3"/>
        <v>0</v>
      </c>
      <c r="U37" s="758">
        <f t="shared" si="3"/>
        <v>10</v>
      </c>
      <c r="V37" s="758">
        <f t="shared" si="3"/>
        <v>0</v>
      </c>
      <c r="W37" s="758">
        <f t="shared" si="3"/>
        <v>0</v>
      </c>
      <c r="X37" s="758">
        <f t="shared" si="3"/>
        <v>0</v>
      </c>
      <c r="Y37" s="758">
        <f t="shared" si="3"/>
        <v>0</v>
      </c>
      <c r="Z37" s="758">
        <f t="shared" si="3"/>
        <v>0</v>
      </c>
      <c r="AA37" s="758">
        <f t="shared" si="3"/>
        <v>0</v>
      </c>
      <c r="AB37" s="758">
        <f t="shared" si="3"/>
        <v>0</v>
      </c>
      <c r="AC37" s="758">
        <f t="shared" si="3"/>
        <v>300</v>
      </c>
      <c r="AD37" s="156"/>
      <c r="AG37" s="156"/>
    </row>
    <row r="38" spans="1:34" s="14" customFormat="1" ht="18.75" customHeight="1" x14ac:dyDescent="0.4">
      <c r="A38" s="1210"/>
      <c r="B38" s="1213"/>
      <c r="C38" s="1298"/>
      <c r="D38" s="1216"/>
      <c r="E38" s="570"/>
      <c r="F38" s="74"/>
      <c r="G38" s="68"/>
      <c r="H38" s="423"/>
      <c r="I38" s="299"/>
      <c r="J38" s="824"/>
      <c r="K38" s="425"/>
      <c r="L38" s="425"/>
      <c r="M38" s="425"/>
      <c r="N38" s="425"/>
      <c r="O38" s="425"/>
      <c r="P38" s="425"/>
      <c r="Q38" s="425"/>
      <c r="R38" s="512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365">
        <f>SUM(K38:AB38)</f>
        <v>0</v>
      </c>
    </row>
    <row r="39" spans="1:34" s="14" customFormat="1" ht="13.5" customHeight="1" thickBot="1" x14ac:dyDescent="0.4">
      <c r="A39" s="1210"/>
      <c r="B39" s="1213"/>
      <c r="C39" s="1298"/>
      <c r="D39" s="1216"/>
      <c r="E39" s="755" t="s">
        <v>35</v>
      </c>
      <c r="F39" s="756"/>
      <c r="G39" s="756"/>
      <c r="H39" s="756"/>
      <c r="I39" s="756"/>
      <c r="J39" s="757"/>
      <c r="K39" s="758">
        <f t="shared" ref="K39:AC39" si="4">SUM(K38:K38)</f>
        <v>0</v>
      </c>
      <c r="L39" s="758">
        <f t="shared" si="4"/>
        <v>0</v>
      </c>
      <c r="M39" s="758">
        <f t="shared" si="4"/>
        <v>0</v>
      </c>
      <c r="N39" s="758">
        <f t="shared" si="4"/>
        <v>0</v>
      </c>
      <c r="O39" s="758">
        <f t="shared" si="4"/>
        <v>0</v>
      </c>
      <c r="P39" s="758">
        <f t="shared" si="4"/>
        <v>0</v>
      </c>
      <c r="Q39" s="758">
        <f t="shared" si="4"/>
        <v>0</v>
      </c>
      <c r="R39" s="758">
        <f t="shared" si="4"/>
        <v>0</v>
      </c>
      <c r="S39" s="758">
        <f t="shared" si="4"/>
        <v>0</v>
      </c>
      <c r="T39" s="758">
        <f t="shared" si="4"/>
        <v>0</v>
      </c>
      <c r="U39" s="758">
        <f t="shared" si="4"/>
        <v>0</v>
      </c>
      <c r="V39" s="758">
        <f t="shared" si="4"/>
        <v>0</v>
      </c>
      <c r="W39" s="758">
        <f t="shared" si="4"/>
        <v>0</v>
      </c>
      <c r="X39" s="758">
        <f t="shared" si="4"/>
        <v>0</v>
      </c>
      <c r="Y39" s="758">
        <f t="shared" si="4"/>
        <v>0</v>
      </c>
      <c r="Z39" s="758">
        <f t="shared" si="4"/>
        <v>0</v>
      </c>
      <c r="AA39" s="758">
        <f t="shared" si="4"/>
        <v>0</v>
      </c>
      <c r="AB39" s="758">
        <f t="shared" si="4"/>
        <v>0</v>
      </c>
      <c r="AC39" s="758">
        <f t="shared" si="4"/>
        <v>0</v>
      </c>
    </row>
    <row r="40" spans="1:34" s="14" customFormat="1" ht="13.5" customHeight="1" x14ac:dyDescent="0.35">
      <c r="A40" s="1210"/>
      <c r="B40" s="1213"/>
      <c r="C40" s="1298"/>
      <c r="D40" s="1216"/>
      <c r="E40" s="17"/>
      <c r="F40" s="47"/>
      <c r="G40" s="47"/>
      <c r="H40" s="47"/>
      <c r="I40" s="47"/>
      <c r="J40" s="164"/>
      <c r="K40" s="165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365"/>
    </row>
    <row r="41" spans="1:34" s="14" customFormat="1" ht="13.5" customHeight="1" thickBot="1" x14ac:dyDescent="0.4">
      <c r="A41" s="1210"/>
      <c r="B41" s="1213"/>
      <c r="C41" s="1298"/>
      <c r="D41" s="1216"/>
      <c r="E41" s="166" t="s">
        <v>36</v>
      </c>
      <c r="F41" s="146"/>
      <c r="G41" s="146"/>
      <c r="H41" s="146"/>
      <c r="I41" s="146"/>
      <c r="J41" s="167"/>
      <c r="K41" s="168">
        <v>0</v>
      </c>
      <c r="L41" s="162">
        <v>0</v>
      </c>
      <c r="M41" s="162">
        <v>0</v>
      </c>
      <c r="N41" s="162">
        <v>0</v>
      </c>
      <c r="O41" s="162">
        <v>0</v>
      </c>
      <c r="P41" s="162">
        <v>0</v>
      </c>
      <c r="Q41" s="162">
        <v>0</v>
      </c>
      <c r="R41" s="162">
        <v>0</v>
      </c>
      <c r="S41" s="162">
        <v>0</v>
      </c>
      <c r="T41" s="162">
        <v>0</v>
      </c>
      <c r="U41" s="162">
        <v>0</v>
      </c>
      <c r="V41" s="162">
        <v>0</v>
      </c>
      <c r="W41" s="162">
        <v>0</v>
      </c>
      <c r="X41" s="162">
        <v>0</v>
      </c>
      <c r="Y41" s="162">
        <v>0</v>
      </c>
      <c r="Z41" s="162">
        <v>0</v>
      </c>
      <c r="AA41" s="162">
        <v>0</v>
      </c>
      <c r="AB41" s="169">
        <v>0</v>
      </c>
      <c r="AC41" s="168">
        <v>0</v>
      </c>
    </row>
    <row r="42" spans="1:34" s="14" customFormat="1" ht="13.5" customHeight="1" x14ac:dyDescent="0.35">
      <c r="A42" s="1210"/>
      <c r="B42" s="1213"/>
      <c r="C42" s="1298"/>
      <c r="D42" s="1216"/>
      <c r="E42" s="170" t="s">
        <v>34</v>
      </c>
      <c r="F42" s="45"/>
      <c r="G42" s="45" t="s">
        <v>37</v>
      </c>
      <c r="H42" s="45"/>
      <c r="I42" s="45"/>
      <c r="J42" s="46"/>
      <c r="K42" s="263">
        <v>0</v>
      </c>
      <c r="L42" s="264">
        <v>0</v>
      </c>
      <c r="M42" s="264">
        <v>0</v>
      </c>
      <c r="N42" s="264">
        <v>0</v>
      </c>
      <c r="O42" s="264">
        <v>0</v>
      </c>
      <c r="P42" s="264">
        <v>0</v>
      </c>
      <c r="Q42" s="264">
        <v>0</v>
      </c>
      <c r="R42" s="264">
        <v>0</v>
      </c>
      <c r="S42" s="264">
        <v>0</v>
      </c>
      <c r="T42" s="264">
        <v>0</v>
      </c>
      <c r="U42" s="264">
        <v>0</v>
      </c>
      <c r="V42" s="264">
        <v>0</v>
      </c>
      <c r="W42" s="264">
        <v>0</v>
      </c>
      <c r="X42" s="264">
        <v>0</v>
      </c>
      <c r="Y42" s="264">
        <v>0</v>
      </c>
      <c r="Z42" s="264">
        <v>0</v>
      </c>
      <c r="AA42" s="264">
        <v>0</v>
      </c>
      <c r="AB42" s="265">
        <v>0</v>
      </c>
      <c r="AC42" s="171">
        <v>0</v>
      </c>
    </row>
    <row r="43" spans="1:34" s="14" customFormat="1" ht="13.5" customHeight="1" x14ac:dyDescent="0.35">
      <c r="A43" s="1210"/>
      <c r="B43" s="1213"/>
      <c r="C43" s="1298"/>
      <c r="D43" s="1216"/>
      <c r="E43" s="174" t="s">
        <v>38</v>
      </c>
      <c r="F43" s="144"/>
      <c r="G43" s="144"/>
      <c r="H43" s="144"/>
      <c r="I43" s="144"/>
      <c r="J43" s="175"/>
      <c r="K43" s="176">
        <v>0</v>
      </c>
      <c r="L43" s="177">
        <v>0</v>
      </c>
      <c r="M43" s="177">
        <v>0</v>
      </c>
      <c r="N43" s="177">
        <v>0</v>
      </c>
      <c r="O43" s="177">
        <v>0</v>
      </c>
      <c r="P43" s="177">
        <v>0</v>
      </c>
      <c r="Q43" s="177">
        <v>0</v>
      </c>
      <c r="R43" s="177">
        <v>0</v>
      </c>
      <c r="S43" s="177">
        <v>0</v>
      </c>
      <c r="T43" s="177">
        <v>0</v>
      </c>
      <c r="U43" s="177">
        <v>0</v>
      </c>
      <c r="V43" s="177">
        <v>0</v>
      </c>
      <c r="W43" s="177">
        <v>0</v>
      </c>
      <c r="X43" s="177">
        <v>0</v>
      </c>
      <c r="Y43" s="177">
        <v>0</v>
      </c>
      <c r="Z43" s="177">
        <v>0</v>
      </c>
      <c r="AA43" s="177">
        <v>0</v>
      </c>
      <c r="AB43" s="178">
        <v>0</v>
      </c>
      <c r="AC43" s="176">
        <v>0</v>
      </c>
    </row>
    <row r="44" spans="1:34" s="14" customFormat="1" ht="13.5" customHeight="1" x14ac:dyDescent="0.35">
      <c r="A44" s="1210"/>
      <c r="B44" s="1213"/>
      <c r="C44" s="1298"/>
      <c r="D44" s="1216"/>
      <c r="E44" s="174" t="s">
        <v>42</v>
      </c>
      <c r="F44" s="144"/>
      <c r="G44" s="144"/>
      <c r="H44" s="144"/>
      <c r="I44" s="144"/>
      <c r="J44" s="175"/>
      <c r="K44" s="176">
        <v>0</v>
      </c>
      <c r="L44" s="177">
        <v>0</v>
      </c>
      <c r="M44" s="177">
        <v>0</v>
      </c>
      <c r="N44" s="177">
        <v>0</v>
      </c>
      <c r="O44" s="177">
        <v>0</v>
      </c>
      <c r="P44" s="177">
        <v>0</v>
      </c>
      <c r="Q44" s="177">
        <v>0</v>
      </c>
      <c r="R44" s="177">
        <v>0</v>
      </c>
      <c r="S44" s="177">
        <v>0</v>
      </c>
      <c r="T44" s="177">
        <v>0</v>
      </c>
      <c r="U44" s="177">
        <v>0</v>
      </c>
      <c r="V44" s="177">
        <v>0</v>
      </c>
      <c r="W44" s="177">
        <v>0</v>
      </c>
      <c r="X44" s="177">
        <v>0</v>
      </c>
      <c r="Y44" s="177">
        <v>0</v>
      </c>
      <c r="Z44" s="177">
        <v>0</v>
      </c>
      <c r="AA44" s="177">
        <v>0</v>
      </c>
      <c r="AB44" s="178">
        <v>0</v>
      </c>
      <c r="AC44" s="176">
        <v>0</v>
      </c>
    </row>
    <row r="45" spans="1:34" s="14" customFormat="1" ht="13.5" customHeight="1" thickBot="1" x14ac:dyDescent="0.4">
      <c r="A45" s="1210"/>
      <c r="B45" s="1213"/>
      <c r="C45" s="1298"/>
      <c r="D45" s="1216"/>
      <c r="E45" s="179" t="s">
        <v>39</v>
      </c>
      <c r="F45" s="98"/>
      <c r="G45" s="98"/>
      <c r="H45" s="98"/>
      <c r="I45" s="98"/>
      <c r="J45" s="99"/>
      <c r="K45" s="176">
        <v>0</v>
      </c>
      <c r="L45" s="177">
        <v>0</v>
      </c>
      <c r="M45" s="177">
        <v>0</v>
      </c>
      <c r="N45" s="177">
        <v>0</v>
      </c>
      <c r="O45" s="177">
        <v>0</v>
      </c>
      <c r="P45" s="177">
        <v>0</v>
      </c>
      <c r="Q45" s="177">
        <v>0</v>
      </c>
      <c r="R45" s="177">
        <v>0</v>
      </c>
      <c r="S45" s="177">
        <v>0</v>
      </c>
      <c r="T45" s="177">
        <v>0</v>
      </c>
      <c r="U45" s="177">
        <v>0</v>
      </c>
      <c r="V45" s="177">
        <v>0</v>
      </c>
      <c r="W45" s="177">
        <v>0</v>
      </c>
      <c r="X45" s="177">
        <v>0</v>
      </c>
      <c r="Y45" s="177">
        <v>0</v>
      </c>
      <c r="Z45" s="177">
        <v>0</v>
      </c>
      <c r="AA45" s="177">
        <v>0</v>
      </c>
      <c r="AB45" s="178">
        <v>0</v>
      </c>
      <c r="AC45" s="176">
        <v>0</v>
      </c>
    </row>
    <row r="46" spans="1:34" s="14" customFormat="1" ht="13.5" customHeight="1" thickBot="1" x14ac:dyDescent="0.4">
      <c r="A46" s="1210"/>
      <c r="B46" s="1213"/>
      <c r="C46" s="1298"/>
      <c r="D46" s="1216"/>
      <c r="E46" s="740" t="s">
        <v>43</v>
      </c>
      <c r="F46" s="741"/>
      <c r="G46" s="741"/>
      <c r="H46" s="741"/>
      <c r="I46" s="741"/>
      <c r="J46" s="750"/>
      <c r="K46" s="751">
        <f t="shared" ref="K46:AC46" si="5">K37+K39</f>
        <v>72</v>
      </c>
      <c r="L46" s="752">
        <f t="shared" si="5"/>
        <v>32</v>
      </c>
      <c r="M46" s="752">
        <f t="shared" si="5"/>
        <v>160</v>
      </c>
      <c r="N46" s="752">
        <f t="shared" si="5"/>
        <v>20</v>
      </c>
      <c r="O46" s="752">
        <f t="shared" si="5"/>
        <v>6</v>
      </c>
      <c r="P46" s="752">
        <f t="shared" si="5"/>
        <v>0</v>
      </c>
      <c r="Q46" s="752">
        <f t="shared" si="5"/>
        <v>0</v>
      </c>
      <c r="R46" s="752">
        <f t="shared" si="5"/>
        <v>0</v>
      </c>
      <c r="S46" s="752">
        <f t="shared" si="5"/>
        <v>0</v>
      </c>
      <c r="T46" s="752">
        <f t="shared" si="5"/>
        <v>0</v>
      </c>
      <c r="U46" s="752">
        <f t="shared" si="5"/>
        <v>10</v>
      </c>
      <c r="V46" s="752">
        <f t="shared" si="5"/>
        <v>0</v>
      </c>
      <c r="W46" s="752">
        <f t="shared" si="5"/>
        <v>0</v>
      </c>
      <c r="X46" s="752">
        <f t="shared" si="5"/>
        <v>0</v>
      </c>
      <c r="Y46" s="752">
        <f t="shared" si="5"/>
        <v>0</v>
      </c>
      <c r="Z46" s="752">
        <f t="shared" si="5"/>
        <v>0</v>
      </c>
      <c r="AA46" s="752">
        <f t="shared" si="5"/>
        <v>0</v>
      </c>
      <c r="AB46" s="753">
        <f t="shared" si="5"/>
        <v>0</v>
      </c>
      <c r="AC46" s="751">
        <f t="shared" si="5"/>
        <v>300</v>
      </c>
    </row>
    <row r="47" spans="1:34" s="14" customFormat="1" ht="13.5" customHeight="1" thickBot="1" x14ac:dyDescent="0.4">
      <c r="A47" s="1210"/>
      <c r="B47" s="1213"/>
      <c r="C47" s="1298"/>
      <c r="D47" s="1216"/>
      <c r="E47" s="184"/>
      <c r="F47" s="185"/>
      <c r="G47" s="185"/>
      <c r="H47" s="185"/>
      <c r="I47" s="185"/>
      <c r="J47" s="186"/>
      <c r="K47" s="187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279"/>
    </row>
    <row r="48" spans="1:34" s="14" customFormat="1" ht="19.5" customHeight="1" thickBot="1" x14ac:dyDescent="0.4">
      <c r="A48" s="1211"/>
      <c r="B48" s="1214"/>
      <c r="C48" s="1299"/>
      <c r="D48" s="1217"/>
      <c r="E48" s="745" t="s">
        <v>44</v>
      </c>
      <c r="F48" s="746"/>
      <c r="G48" s="746"/>
      <c r="H48" s="746"/>
      <c r="I48" s="747"/>
      <c r="J48" s="748"/>
      <c r="K48" s="743">
        <f t="shared" ref="K48:AC48" si="6">K20+K46</f>
        <v>72</v>
      </c>
      <c r="L48" s="743">
        <f t="shared" si="6"/>
        <v>32</v>
      </c>
      <c r="M48" s="743">
        <f t="shared" si="6"/>
        <v>160</v>
      </c>
      <c r="N48" s="743">
        <f t="shared" si="6"/>
        <v>20</v>
      </c>
      <c r="O48" s="743">
        <f t="shared" si="6"/>
        <v>6</v>
      </c>
      <c r="P48" s="743">
        <f t="shared" si="6"/>
        <v>0</v>
      </c>
      <c r="Q48" s="743">
        <f t="shared" si="6"/>
        <v>0</v>
      </c>
      <c r="R48" s="743">
        <f t="shared" si="6"/>
        <v>0</v>
      </c>
      <c r="S48" s="743">
        <f t="shared" si="6"/>
        <v>0</v>
      </c>
      <c r="T48" s="743">
        <f t="shared" si="6"/>
        <v>0</v>
      </c>
      <c r="U48" s="743">
        <f t="shared" si="6"/>
        <v>10</v>
      </c>
      <c r="V48" s="743">
        <f t="shared" si="6"/>
        <v>0</v>
      </c>
      <c r="W48" s="743">
        <f t="shared" si="6"/>
        <v>0</v>
      </c>
      <c r="X48" s="743">
        <f t="shared" si="6"/>
        <v>0</v>
      </c>
      <c r="Y48" s="743">
        <f t="shared" si="6"/>
        <v>0</v>
      </c>
      <c r="Z48" s="743">
        <f t="shared" si="6"/>
        <v>0</v>
      </c>
      <c r="AA48" s="743">
        <f t="shared" si="6"/>
        <v>0</v>
      </c>
      <c r="AB48" s="743">
        <f t="shared" si="6"/>
        <v>0</v>
      </c>
      <c r="AC48" s="997">
        <f t="shared" si="6"/>
        <v>300</v>
      </c>
      <c r="AD48" s="156"/>
      <c r="AE48" s="156"/>
      <c r="AF48" s="156"/>
      <c r="AH48" s="156"/>
    </row>
    <row r="50" spans="1:36" s="61" customFormat="1" ht="13.9" x14ac:dyDescent="0.4">
      <c r="A50" s="1240" t="s">
        <v>349</v>
      </c>
      <c r="B50" s="1240"/>
      <c r="C50" s="1240"/>
      <c r="D50" s="1240"/>
      <c r="E50" s="1240"/>
      <c r="F50" s="1240"/>
      <c r="G50" s="1240"/>
      <c r="H50" s="1240"/>
      <c r="I50" s="1240"/>
      <c r="J50" s="1240"/>
      <c r="K50" s="1240"/>
      <c r="L50" s="1240"/>
      <c r="M50" s="1240"/>
      <c r="N50" s="1240"/>
      <c r="O50" s="1240"/>
      <c r="P50" s="1240"/>
      <c r="Q50" s="1240"/>
      <c r="R50" s="1240"/>
      <c r="S50" s="1240"/>
      <c r="T50" s="1240"/>
      <c r="U50" s="1240"/>
      <c r="V50" s="1240"/>
      <c r="W50" s="1240"/>
      <c r="X50" s="1240"/>
      <c r="Y50" s="1240"/>
      <c r="Z50" s="1240"/>
      <c r="AA50" s="1240"/>
      <c r="AB50" s="1240"/>
      <c r="AC50" s="1240"/>
    </row>
    <row r="51" spans="1:36" s="61" customFormat="1" ht="13.9" x14ac:dyDescent="0.4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221" t="s">
        <v>353</v>
      </c>
      <c r="R51" s="1221"/>
      <c r="S51" s="1221"/>
      <c r="T51" s="1221"/>
      <c r="U51" s="1221"/>
      <c r="V51" s="1221"/>
      <c r="W51" s="1221"/>
      <c r="X51" s="1221"/>
      <c r="Y51" s="1221"/>
      <c r="Z51" s="1221"/>
      <c r="AA51" s="1221"/>
      <c r="AB51" s="1221"/>
      <c r="AC51" s="1221"/>
    </row>
    <row r="52" spans="1:36" s="61" customFormat="1" ht="13.9" x14ac:dyDescent="0.4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230"/>
      <c r="S52" s="230"/>
      <c r="T52" s="230"/>
      <c r="U52" s="230"/>
      <c r="V52" s="230"/>
      <c r="W52" s="3" t="s">
        <v>2</v>
      </c>
      <c r="X52" s="3"/>
      <c r="Y52" s="3"/>
      <c r="Z52" s="230"/>
      <c r="AA52" s="230"/>
      <c r="AB52" s="230"/>
      <c r="AC52" s="101"/>
    </row>
    <row r="53" spans="1:36" s="61" customFormat="1" ht="13.9" x14ac:dyDescent="0.4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2"/>
      <c r="S53" s="2"/>
      <c r="T53" s="1220" t="s">
        <v>5</v>
      </c>
      <c r="U53" s="1220"/>
      <c r="V53" s="1220"/>
      <c r="W53" s="1220"/>
      <c r="X53" s="1220"/>
      <c r="Y53" s="1220"/>
      <c r="Z53" s="1220"/>
      <c r="AA53" s="2"/>
      <c r="AB53" s="2"/>
      <c r="AC53" s="101"/>
    </row>
    <row r="54" spans="1:36" s="61" customFormat="1" ht="13.9" x14ac:dyDescent="0.4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95" t="s">
        <v>58</v>
      </c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</row>
    <row r="55" spans="1:36" s="61" customFormat="1" ht="13.9" x14ac:dyDescent="0.4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65"/>
      <c r="S55" s="65"/>
      <c r="T55" s="65"/>
      <c r="U55" s="65"/>
      <c r="V55" s="1241" t="s">
        <v>2</v>
      </c>
      <c r="W55" s="1241"/>
      <c r="X55" s="1241"/>
      <c r="Y55" s="1241"/>
      <c r="Z55" s="65"/>
      <c r="AA55" s="65"/>
      <c r="AB55" s="65"/>
      <c r="AC55" s="101"/>
    </row>
    <row r="56" spans="1:36" s="61" customFormat="1" ht="13.9" x14ac:dyDescent="0.4">
      <c r="R56" s="208"/>
      <c r="S56" s="211"/>
      <c r="T56" s="61" t="s">
        <v>5</v>
      </c>
      <c r="AB56" s="208"/>
    </row>
    <row r="58" spans="1:36" s="1" customFormat="1" x14ac:dyDescent="0.35">
      <c r="K58" s="151">
        <f t="shared" ref="K58:AC58" si="7">K14+K39</f>
        <v>0</v>
      </c>
      <c r="L58" s="151">
        <f t="shared" si="7"/>
        <v>0</v>
      </c>
      <c r="M58" s="151">
        <f t="shared" si="7"/>
        <v>0</v>
      </c>
      <c r="N58" s="151">
        <f t="shared" si="7"/>
        <v>0</v>
      </c>
      <c r="O58" s="151">
        <f t="shared" si="7"/>
        <v>0</v>
      </c>
      <c r="P58" s="151">
        <f t="shared" si="7"/>
        <v>0</v>
      </c>
      <c r="Q58" s="151">
        <f t="shared" si="7"/>
        <v>0</v>
      </c>
      <c r="R58" s="151">
        <f t="shared" si="7"/>
        <v>0</v>
      </c>
      <c r="S58" s="151">
        <f t="shared" si="7"/>
        <v>0</v>
      </c>
      <c r="T58" s="151">
        <f t="shared" si="7"/>
        <v>0</v>
      </c>
      <c r="U58" s="151">
        <f t="shared" si="7"/>
        <v>0</v>
      </c>
      <c r="V58" s="151">
        <f t="shared" si="7"/>
        <v>0</v>
      </c>
      <c r="W58" s="151">
        <f t="shared" si="7"/>
        <v>0</v>
      </c>
      <c r="X58" s="151">
        <f t="shared" si="7"/>
        <v>0</v>
      </c>
      <c r="Y58" s="151">
        <f t="shared" si="7"/>
        <v>0</v>
      </c>
      <c r="Z58" s="151">
        <f t="shared" si="7"/>
        <v>0</v>
      </c>
      <c r="AA58" s="151">
        <f t="shared" si="7"/>
        <v>0</v>
      </c>
      <c r="AB58" s="151">
        <f t="shared" si="7"/>
        <v>0</v>
      </c>
      <c r="AC58" s="151">
        <f t="shared" si="7"/>
        <v>0</v>
      </c>
      <c r="AF58" s="211"/>
      <c r="AG58" s="211"/>
      <c r="AH58" s="211"/>
      <c r="AI58" s="211"/>
      <c r="AJ58" s="211"/>
    </row>
    <row r="60" spans="1:36" s="1" customFormat="1" x14ac:dyDescent="0.35">
      <c r="K60" s="151">
        <f t="shared" ref="K60:AC60" si="8">K11+K37</f>
        <v>72</v>
      </c>
      <c r="L60" s="151">
        <f t="shared" si="8"/>
        <v>32</v>
      </c>
      <c r="M60" s="151">
        <f t="shared" si="8"/>
        <v>160</v>
      </c>
      <c r="N60" s="151">
        <f t="shared" si="8"/>
        <v>20</v>
      </c>
      <c r="O60" s="151">
        <f t="shared" si="8"/>
        <v>6</v>
      </c>
      <c r="P60" s="151">
        <f t="shared" si="8"/>
        <v>0</v>
      </c>
      <c r="Q60" s="151">
        <f t="shared" si="8"/>
        <v>0</v>
      </c>
      <c r="R60" s="151">
        <f t="shared" si="8"/>
        <v>0</v>
      </c>
      <c r="S60" s="151">
        <f t="shared" si="8"/>
        <v>0</v>
      </c>
      <c r="T60" s="151">
        <f t="shared" si="8"/>
        <v>0</v>
      </c>
      <c r="U60" s="151">
        <f t="shared" si="8"/>
        <v>10</v>
      </c>
      <c r="V60" s="151">
        <f t="shared" si="8"/>
        <v>0</v>
      </c>
      <c r="W60" s="151">
        <f t="shared" si="8"/>
        <v>0</v>
      </c>
      <c r="X60" s="151">
        <f t="shared" si="8"/>
        <v>0</v>
      </c>
      <c r="Y60" s="151">
        <f t="shared" si="8"/>
        <v>0</v>
      </c>
      <c r="Z60" s="151">
        <f t="shared" si="8"/>
        <v>0</v>
      </c>
      <c r="AA60" s="151">
        <f t="shared" si="8"/>
        <v>0</v>
      </c>
      <c r="AB60" s="151">
        <f t="shared" si="8"/>
        <v>0</v>
      </c>
      <c r="AC60" s="151">
        <f t="shared" si="8"/>
        <v>300</v>
      </c>
      <c r="AF60" s="211"/>
      <c r="AG60" s="211"/>
      <c r="AH60" s="211"/>
      <c r="AI60" s="211"/>
      <c r="AJ60" s="211"/>
    </row>
  </sheetData>
  <mergeCells count="46">
    <mergeCell ref="K29:AB29"/>
    <mergeCell ref="AC29:AC30"/>
    <mergeCell ref="A31:AC31"/>
    <mergeCell ref="T53:Z53"/>
    <mergeCell ref="V55:Y55"/>
    <mergeCell ref="A32:A48"/>
    <mergeCell ref="B32:B48"/>
    <mergeCell ref="C32:C48"/>
    <mergeCell ref="D32:D48"/>
    <mergeCell ref="A50:AC50"/>
    <mergeCell ref="Q51:AC51"/>
    <mergeCell ref="F29:F30"/>
    <mergeCell ref="G29:G30"/>
    <mergeCell ref="H29:H30"/>
    <mergeCell ref="I29:I30"/>
    <mergeCell ref="J29:J30"/>
    <mergeCell ref="A29:A30"/>
    <mergeCell ref="B29:B30"/>
    <mergeCell ref="C29:C30"/>
    <mergeCell ref="D29:D30"/>
    <mergeCell ref="E29:E30"/>
    <mergeCell ref="A21:AC21"/>
    <mergeCell ref="A22:AC22"/>
    <mergeCell ref="O23:AC23"/>
    <mergeCell ref="T25:Z25"/>
    <mergeCell ref="V27:Y27"/>
    <mergeCell ref="A8:AC8"/>
    <mergeCell ref="A9:A20"/>
    <mergeCell ref="B9:B20"/>
    <mergeCell ref="C9:C20"/>
    <mergeCell ref="D9:D20"/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7"/>
  <dimension ref="A1:AF61"/>
  <sheetViews>
    <sheetView view="pageBreakPreview" topLeftCell="A43" zoomScale="120" zoomScaleNormal="100" zoomScaleSheetLayoutView="120" workbookViewId="0">
      <selection activeCell="H29" sqref="H29:H30"/>
    </sheetView>
  </sheetViews>
  <sheetFormatPr defaultColWidth="9.1328125" defaultRowHeight="12.75" x14ac:dyDescent="0.35"/>
  <cols>
    <col min="1" max="1" width="4.1328125" style="1" customWidth="1"/>
    <col min="2" max="2" width="11.3984375" style="1" customWidth="1"/>
    <col min="3" max="3" width="9.86328125" style="1" customWidth="1"/>
    <col min="4" max="4" width="4.1328125" style="1" customWidth="1"/>
    <col min="5" max="5" width="35.1328125" style="1" customWidth="1"/>
    <col min="6" max="6" width="4.265625" style="1" bestFit="1" customWidth="1"/>
    <col min="7" max="7" width="5.59765625" style="1" customWidth="1"/>
    <col min="8" max="8" width="7.73046875" style="1" customWidth="1"/>
    <col min="9" max="9" width="3.3984375" style="1" customWidth="1"/>
    <col min="10" max="10" width="4.265625" style="1" bestFit="1" customWidth="1"/>
    <col min="11" max="11" width="5.1328125" style="1" bestFit="1" customWidth="1"/>
    <col min="12" max="12" width="6.265625" style="1" customWidth="1"/>
    <col min="13" max="13" width="5.59765625" style="1" customWidth="1"/>
    <col min="14" max="14" width="4.265625" style="1" customWidth="1"/>
    <col min="15" max="15" width="5.3984375" style="1" customWidth="1"/>
    <col min="16" max="16" width="3.73046875" style="1" bestFit="1" customWidth="1"/>
    <col min="17" max="17" width="4.3984375" style="1" customWidth="1"/>
    <col min="18" max="18" width="5.59765625" style="1" customWidth="1"/>
    <col min="19" max="19" width="4.3984375" style="1" customWidth="1"/>
    <col min="20" max="21" width="3.59765625" style="1" customWidth="1"/>
    <col min="22" max="22" width="3.86328125" style="1" customWidth="1"/>
    <col min="23" max="23" width="3" style="1" customWidth="1"/>
    <col min="24" max="24" width="4.265625" style="1" customWidth="1"/>
    <col min="25" max="25" width="4.59765625" style="1" customWidth="1"/>
    <col min="26" max="26" width="5.73046875" style="1" customWidth="1"/>
    <col min="27" max="27" width="4.86328125" style="1" customWidth="1"/>
    <col min="28" max="28" width="5.3984375" style="1" customWidth="1"/>
    <col min="29" max="30" width="6.1328125" style="1" customWidth="1"/>
    <col min="31" max="31" width="4.3984375" style="1" customWidth="1"/>
    <col min="32" max="33" width="5.1328125" style="211" customWidth="1"/>
    <col min="34" max="34" width="8.1328125" style="211" customWidth="1"/>
    <col min="35" max="35" width="6.86328125" style="211" customWidth="1"/>
    <col min="36" max="36" width="6.265625" style="211" customWidth="1"/>
    <col min="37" max="16384" width="9.1328125" style="211"/>
  </cols>
  <sheetData>
    <row r="1" spans="1:32" s="5" customFormat="1" ht="21" customHeight="1" x14ac:dyDescent="0.35">
      <c r="A1" s="1185" t="s">
        <v>66</v>
      </c>
      <c r="B1" s="1185"/>
      <c r="C1" s="1185"/>
      <c r="D1" s="1185"/>
      <c r="E1" s="1185"/>
      <c r="F1" s="1185"/>
      <c r="G1" s="1185"/>
      <c r="H1" s="1185"/>
      <c r="I1" s="1185"/>
      <c r="J1" s="1185"/>
      <c r="K1" s="1185"/>
      <c r="L1" s="1185"/>
      <c r="M1" s="1185"/>
      <c r="N1" s="1185"/>
      <c r="O1" s="1185"/>
      <c r="P1" s="1185"/>
      <c r="Q1" s="1185"/>
      <c r="R1" s="1185"/>
      <c r="S1" s="1185"/>
      <c r="T1" s="1185"/>
      <c r="U1" s="1185"/>
      <c r="V1" s="1185"/>
      <c r="W1" s="1185"/>
      <c r="X1" s="1185"/>
      <c r="Y1" s="1185"/>
      <c r="Z1" s="1185"/>
      <c r="AA1" s="1185"/>
      <c r="AB1" s="1185"/>
      <c r="AC1" s="1185"/>
    </row>
    <row r="2" spans="1:32" s="5" customFormat="1" ht="21" customHeight="1" x14ac:dyDescent="0.35">
      <c r="A2" s="1186" t="s">
        <v>79</v>
      </c>
      <c r="B2" s="1186"/>
      <c r="C2" s="1186"/>
      <c r="D2" s="1186"/>
      <c r="E2" s="1186"/>
      <c r="F2" s="1186"/>
      <c r="G2" s="1186"/>
      <c r="H2" s="1186"/>
      <c r="I2" s="1186"/>
      <c r="J2" s="1186"/>
      <c r="K2" s="1186"/>
      <c r="L2" s="1186"/>
      <c r="M2" s="1186"/>
      <c r="N2" s="1186"/>
      <c r="O2" s="1186"/>
      <c r="P2" s="1186"/>
      <c r="Q2" s="1186"/>
      <c r="R2" s="1186"/>
      <c r="S2" s="1186"/>
      <c r="T2" s="1186"/>
      <c r="U2" s="1186"/>
      <c r="V2" s="1186"/>
      <c r="W2" s="1186"/>
      <c r="X2" s="1186"/>
      <c r="Y2" s="1186"/>
      <c r="Z2" s="1186"/>
      <c r="AA2" s="1186"/>
      <c r="AB2" s="1186"/>
      <c r="AC2" s="1186"/>
    </row>
    <row r="3" spans="1:32" s="5" customFormat="1" ht="21" customHeight="1" x14ac:dyDescent="0.35">
      <c r="A3" s="77"/>
      <c r="B3" s="77"/>
      <c r="C3" s="77"/>
      <c r="D3" s="77"/>
      <c r="E3" s="77"/>
      <c r="F3" s="77"/>
      <c r="G3" s="1186" t="s">
        <v>296</v>
      </c>
      <c r="H3" s="1186"/>
      <c r="I3" s="1186"/>
      <c r="J3" s="1186"/>
      <c r="K3" s="1186"/>
      <c r="L3" s="1186"/>
      <c r="M3" s="1186"/>
      <c r="N3" s="1186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32" ht="6" customHeight="1" thickBot="1" x14ac:dyDescent="0.5">
      <c r="A4" s="208"/>
      <c r="B4" s="208"/>
      <c r="C4" s="208"/>
      <c r="D4" s="208"/>
      <c r="E4" s="209"/>
      <c r="F4" s="210"/>
      <c r="G4" s="210"/>
      <c r="H4" s="210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9"/>
      <c r="AE4" s="9"/>
      <c r="AF4" s="9"/>
    </row>
    <row r="5" spans="1:32" ht="14.25" customHeight="1" x14ac:dyDescent="0.45">
      <c r="A5" s="1188" t="s">
        <v>9</v>
      </c>
      <c r="B5" s="1190" t="s">
        <v>10</v>
      </c>
      <c r="C5" s="1190" t="s">
        <v>11</v>
      </c>
      <c r="D5" s="1192" t="s">
        <v>12</v>
      </c>
      <c r="E5" s="1194" t="s">
        <v>8</v>
      </c>
      <c r="F5" s="1196" t="s">
        <v>0</v>
      </c>
      <c r="G5" s="1198" t="s">
        <v>3</v>
      </c>
      <c r="H5" s="1200" t="s">
        <v>13</v>
      </c>
      <c r="I5" s="1196" t="s">
        <v>1</v>
      </c>
      <c r="J5" s="1202" t="s">
        <v>14</v>
      </c>
      <c r="K5" s="1204" t="s">
        <v>15</v>
      </c>
      <c r="L5" s="1205"/>
      <c r="M5" s="1205"/>
      <c r="N5" s="1205"/>
      <c r="O5" s="1205"/>
      <c r="P5" s="1205"/>
      <c r="Q5" s="1205"/>
      <c r="R5" s="1205"/>
      <c r="S5" s="1205"/>
      <c r="T5" s="1205"/>
      <c r="U5" s="1205"/>
      <c r="V5" s="1205"/>
      <c r="W5" s="1205"/>
      <c r="X5" s="1205"/>
      <c r="Y5" s="1205"/>
      <c r="Z5" s="1205"/>
      <c r="AA5" s="1205"/>
      <c r="AB5" s="1205"/>
      <c r="AC5" s="1218" t="s">
        <v>16</v>
      </c>
      <c r="AD5" s="9"/>
      <c r="AE5" s="9"/>
      <c r="AF5" s="9"/>
    </row>
    <row r="6" spans="1:32" s="12" customFormat="1" ht="116.25" customHeight="1" thickBot="1" x14ac:dyDescent="0.35">
      <c r="A6" s="1189"/>
      <c r="B6" s="1191"/>
      <c r="C6" s="1191"/>
      <c r="D6" s="1193"/>
      <c r="E6" s="1195"/>
      <c r="F6" s="1197"/>
      <c r="G6" s="1199"/>
      <c r="H6" s="1201"/>
      <c r="I6" s="1197"/>
      <c r="J6" s="1203"/>
      <c r="K6" s="161" t="s">
        <v>17</v>
      </c>
      <c r="L6" s="160" t="s">
        <v>18</v>
      </c>
      <c r="M6" s="160" t="s">
        <v>19</v>
      </c>
      <c r="N6" s="160" t="s">
        <v>20</v>
      </c>
      <c r="O6" s="160" t="s">
        <v>21</v>
      </c>
      <c r="P6" s="160" t="s">
        <v>22</v>
      </c>
      <c r="Q6" s="160" t="s">
        <v>88</v>
      </c>
      <c r="R6" s="160" t="s">
        <v>63</v>
      </c>
      <c r="S6" s="160" t="s">
        <v>23</v>
      </c>
      <c r="T6" s="160" t="s">
        <v>24</v>
      </c>
      <c r="U6" s="160" t="s">
        <v>25</v>
      </c>
      <c r="V6" s="160" t="s">
        <v>26</v>
      </c>
      <c r="W6" s="160" t="s">
        <v>27</v>
      </c>
      <c r="X6" s="160" t="s">
        <v>28</v>
      </c>
      <c r="Y6" s="160" t="s">
        <v>29</v>
      </c>
      <c r="Z6" s="160" t="s">
        <v>30</v>
      </c>
      <c r="AA6" s="160" t="s">
        <v>31</v>
      </c>
      <c r="AB6" s="160" t="s">
        <v>32</v>
      </c>
      <c r="AC6" s="1219"/>
    </row>
    <row r="7" spans="1:32" s="14" customFormat="1" ht="13.5" customHeight="1" thickBot="1" x14ac:dyDescent="0.4">
      <c r="A7" s="1222" t="s">
        <v>33</v>
      </c>
      <c r="B7" s="1223"/>
      <c r="C7" s="1223"/>
      <c r="D7" s="1223"/>
      <c r="E7" s="1223"/>
      <c r="F7" s="1223"/>
      <c r="G7" s="1223"/>
      <c r="H7" s="1223"/>
      <c r="I7" s="1223"/>
      <c r="J7" s="1223"/>
      <c r="K7" s="1223"/>
      <c r="L7" s="1223"/>
      <c r="M7" s="1223"/>
      <c r="N7" s="1223"/>
      <c r="O7" s="1223"/>
      <c r="P7" s="1223"/>
      <c r="Q7" s="1223"/>
      <c r="R7" s="1223"/>
      <c r="S7" s="1223"/>
      <c r="T7" s="1223"/>
      <c r="U7" s="1223"/>
      <c r="V7" s="1223"/>
      <c r="W7" s="1223"/>
      <c r="X7" s="1223"/>
      <c r="Y7" s="1223"/>
      <c r="Z7" s="1223"/>
      <c r="AA7" s="1223"/>
      <c r="AB7" s="1223"/>
      <c r="AC7" s="1224"/>
    </row>
    <row r="8" spans="1:32" s="14" customFormat="1" ht="16.5" customHeight="1" x14ac:dyDescent="0.4">
      <c r="A8" s="1267">
        <v>21</v>
      </c>
      <c r="B8" s="1212" t="s">
        <v>55</v>
      </c>
      <c r="C8" s="1268" t="s">
        <v>62</v>
      </c>
      <c r="D8" s="1269">
        <v>1</v>
      </c>
      <c r="E8" s="943" t="s">
        <v>227</v>
      </c>
      <c r="F8" s="404" t="s">
        <v>94</v>
      </c>
      <c r="G8" s="944" t="s">
        <v>278</v>
      </c>
      <c r="H8" s="353" t="s">
        <v>228</v>
      </c>
      <c r="I8" s="353">
        <v>2</v>
      </c>
      <c r="J8" s="858">
        <v>1</v>
      </c>
      <c r="K8" s="342">
        <v>8</v>
      </c>
      <c r="L8" s="342">
        <v>12</v>
      </c>
      <c r="M8" s="342"/>
      <c r="N8" s="342"/>
      <c r="O8" s="342">
        <v>0.5</v>
      </c>
      <c r="P8" s="342"/>
      <c r="Q8" s="342"/>
      <c r="R8" s="342"/>
      <c r="S8" s="342"/>
      <c r="T8" s="342"/>
      <c r="U8" s="342">
        <v>1</v>
      </c>
      <c r="V8" s="237"/>
      <c r="W8" s="237"/>
      <c r="X8" s="237"/>
      <c r="Y8" s="401"/>
      <c r="Z8" s="237"/>
      <c r="AA8" s="237"/>
      <c r="AB8" s="388"/>
      <c r="AC8" s="103">
        <f>SUM(K8:AB8)</f>
        <v>21.5</v>
      </c>
    </row>
    <row r="9" spans="1:32" s="14" customFormat="1" ht="16.5" customHeight="1" x14ac:dyDescent="0.4">
      <c r="A9" s="1229"/>
      <c r="B9" s="1213"/>
      <c r="C9" s="1232"/>
      <c r="D9" s="1270"/>
      <c r="E9" s="942" t="s">
        <v>227</v>
      </c>
      <c r="F9" s="345" t="s">
        <v>94</v>
      </c>
      <c r="G9" s="442" t="s">
        <v>148</v>
      </c>
      <c r="H9" s="926" t="s">
        <v>228</v>
      </c>
      <c r="I9" s="926">
        <v>3</v>
      </c>
      <c r="J9" s="927">
        <v>8</v>
      </c>
      <c r="K9" s="343">
        <v>8</v>
      </c>
      <c r="L9" s="343">
        <v>12</v>
      </c>
      <c r="M9" s="343"/>
      <c r="N9" s="343">
        <v>2</v>
      </c>
      <c r="O9" s="343">
        <v>1</v>
      </c>
      <c r="P9" s="343"/>
      <c r="Q9" s="343"/>
      <c r="R9" s="343"/>
      <c r="S9" s="343"/>
      <c r="T9" s="343"/>
      <c r="U9" s="343">
        <v>1</v>
      </c>
      <c r="V9" s="75"/>
      <c r="W9" s="343"/>
      <c r="X9" s="343"/>
      <c r="Y9" s="467"/>
      <c r="Z9" s="255"/>
      <c r="AA9" s="255"/>
      <c r="AB9" s="387"/>
      <c r="AC9" s="83">
        <f>SUM(K9:AB9)</f>
        <v>24</v>
      </c>
    </row>
    <row r="10" spans="1:32" s="14" customFormat="1" ht="16.5" customHeight="1" x14ac:dyDescent="0.4">
      <c r="A10" s="1229"/>
      <c r="B10" s="1213"/>
      <c r="C10" s="1232"/>
      <c r="D10" s="1270"/>
      <c r="E10" s="408" t="s">
        <v>136</v>
      </c>
      <c r="F10" s="75" t="s">
        <v>94</v>
      </c>
      <c r="G10" s="74" t="s">
        <v>96</v>
      </c>
      <c r="H10" s="47" t="s">
        <v>222</v>
      </c>
      <c r="I10" s="255">
        <v>1</v>
      </c>
      <c r="J10" s="122">
        <v>10</v>
      </c>
      <c r="K10" s="461"/>
      <c r="L10" s="527"/>
      <c r="M10" s="461">
        <v>32</v>
      </c>
      <c r="N10" s="461"/>
      <c r="O10" s="461"/>
      <c r="P10" s="461"/>
      <c r="Q10" s="461"/>
      <c r="R10" s="461"/>
      <c r="S10" s="461"/>
      <c r="T10" s="461"/>
      <c r="U10" s="461">
        <v>1</v>
      </c>
      <c r="V10" s="343"/>
      <c r="W10" s="343"/>
      <c r="X10" s="359"/>
      <c r="Y10" s="255"/>
      <c r="Z10" s="255"/>
      <c r="AA10" s="255"/>
      <c r="AB10" s="387"/>
      <c r="AC10" s="83">
        <f>SUM(K10:AB10)</f>
        <v>33</v>
      </c>
    </row>
    <row r="11" spans="1:32" s="14" customFormat="1" ht="28.5" customHeight="1" x14ac:dyDescent="0.4">
      <c r="A11" s="1229"/>
      <c r="B11" s="1213"/>
      <c r="C11" s="1232"/>
      <c r="D11" s="1270"/>
      <c r="E11" s="417" t="s">
        <v>274</v>
      </c>
      <c r="F11" s="75" t="s">
        <v>94</v>
      </c>
      <c r="G11" s="74" t="s">
        <v>95</v>
      </c>
      <c r="H11" s="47" t="s">
        <v>224</v>
      </c>
      <c r="I11" s="255">
        <v>1</v>
      </c>
      <c r="J11" s="122">
        <v>37</v>
      </c>
      <c r="K11" s="461">
        <v>16</v>
      </c>
      <c r="L11" s="527">
        <v>32</v>
      </c>
      <c r="M11" s="461"/>
      <c r="N11" s="461"/>
      <c r="O11" s="461"/>
      <c r="P11" s="461"/>
      <c r="Q11" s="461"/>
      <c r="R11" s="461"/>
      <c r="S11" s="461"/>
      <c r="T11" s="461"/>
      <c r="U11" s="461">
        <v>3</v>
      </c>
      <c r="V11" s="343"/>
      <c r="W11" s="343"/>
      <c r="X11" s="359"/>
      <c r="Y11" s="343"/>
      <c r="Z11" s="343"/>
      <c r="AA11" s="343"/>
      <c r="AB11" s="421"/>
      <c r="AC11" s="83">
        <f>SUM(K11:AB11)</f>
        <v>51</v>
      </c>
    </row>
    <row r="12" spans="1:32" s="14" customFormat="1" ht="30.75" customHeight="1" x14ac:dyDescent="0.4">
      <c r="A12" s="1229"/>
      <c r="B12" s="1213"/>
      <c r="C12" s="1232"/>
      <c r="D12" s="1270"/>
      <c r="E12" s="922" t="s">
        <v>240</v>
      </c>
      <c r="F12" s="345"/>
      <c r="G12" s="803"/>
      <c r="H12" s="344"/>
      <c r="I12" s="344"/>
      <c r="J12" s="273">
        <v>37</v>
      </c>
      <c r="K12" s="75">
        <v>28</v>
      </c>
      <c r="L12" s="74">
        <v>56</v>
      </c>
      <c r="M12" s="74"/>
      <c r="N12" s="74"/>
      <c r="O12" s="74"/>
      <c r="P12" s="74"/>
      <c r="Q12" s="74"/>
      <c r="R12" s="74"/>
      <c r="S12" s="74"/>
      <c r="T12" s="74"/>
      <c r="U12" s="74">
        <v>4</v>
      </c>
      <c r="V12" s="75"/>
      <c r="W12" s="343"/>
      <c r="X12" s="343"/>
      <c r="Y12" s="467"/>
      <c r="Z12" s="255"/>
      <c r="AA12" s="343"/>
      <c r="AB12" s="421"/>
      <c r="AC12" s="83">
        <f>SUM(K12:AB12)</f>
        <v>88</v>
      </c>
    </row>
    <row r="13" spans="1:32" s="14" customFormat="1" ht="13.5" customHeight="1" x14ac:dyDescent="0.35">
      <c r="A13" s="1228"/>
      <c r="B13" s="1213"/>
      <c r="C13" s="1231"/>
      <c r="D13" s="1271"/>
      <c r="E13" s="553" t="s">
        <v>41</v>
      </c>
      <c r="F13" s="257"/>
      <c r="G13" s="257"/>
      <c r="H13" s="257"/>
      <c r="I13" s="257"/>
      <c r="J13" s="334"/>
      <c r="K13" s="333">
        <f t="shared" ref="K13:AC13" si="0">SUM(K8:K12)</f>
        <v>60</v>
      </c>
      <c r="L13" s="333">
        <f t="shared" si="0"/>
        <v>112</v>
      </c>
      <c r="M13" s="333">
        <f t="shared" si="0"/>
        <v>32</v>
      </c>
      <c r="N13" s="333">
        <f t="shared" si="0"/>
        <v>2</v>
      </c>
      <c r="O13" s="333">
        <f t="shared" si="0"/>
        <v>1.5</v>
      </c>
      <c r="P13" s="333">
        <f t="shared" si="0"/>
        <v>0</v>
      </c>
      <c r="Q13" s="333">
        <f t="shared" si="0"/>
        <v>0</v>
      </c>
      <c r="R13" s="333">
        <f t="shared" si="0"/>
        <v>0</v>
      </c>
      <c r="S13" s="333">
        <f t="shared" si="0"/>
        <v>0</v>
      </c>
      <c r="T13" s="333">
        <f t="shared" si="0"/>
        <v>0</v>
      </c>
      <c r="U13" s="333">
        <f t="shared" si="0"/>
        <v>10</v>
      </c>
      <c r="V13" s="333">
        <f t="shared" si="0"/>
        <v>0</v>
      </c>
      <c r="W13" s="333">
        <f t="shared" si="0"/>
        <v>0</v>
      </c>
      <c r="X13" s="333">
        <f t="shared" si="0"/>
        <v>0</v>
      </c>
      <c r="Y13" s="333">
        <f t="shared" si="0"/>
        <v>0</v>
      </c>
      <c r="Z13" s="333">
        <f t="shared" si="0"/>
        <v>0</v>
      </c>
      <c r="AA13" s="333">
        <f t="shared" si="0"/>
        <v>0</v>
      </c>
      <c r="AB13" s="333">
        <f t="shared" si="0"/>
        <v>0</v>
      </c>
      <c r="AC13" s="333">
        <f t="shared" si="0"/>
        <v>217.5</v>
      </c>
    </row>
    <row r="14" spans="1:32" s="14" customFormat="1" ht="28.5" customHeight="1" x14ac:dyDescent="0.4">
      <c r="A14" s="1225"/>
      <c r="B14" s="1213"/>
      <c r="C14" s="1234"/>
      <c r="D14" s="1271"/>
      <c r="E14" s="727" t="s">
        <v>274</v>
      </c>
      <c r="F14" s="299" t="s">
        <v>6</v>
      </c>
      <c r="G14" s="159" t="s">
        <v>95</v>
      </c>
      <c r="H14" s="144" t="s">
        <v>224</v>
      </c>
      <c r="I14" s="144" t="s">
        <v>107</v>
      </c>
      <c r="J14" s="227" t="s">
        <v>231</v>
      </c>
      <c r="K14" s="157">
        <v>4</v>
      </c>
      <c r="L14" s="157">
        <v>2</v>
      </c>
      <c r="M14" s="157"/>
      <c r="N14" s="157"/>
      <c r="O14" s="157"/>
      <c r="P14" s="157">
        <v>1</v>
      </c>
      <c r="Q14" s="157"/>
      <c r="R14" s="157"/>
      <c r="S14" s="157"/>
      <c r="T14" s="157"/>
      <c r="U14" s="157">
        <v>1</v>
      </c>
      <c r="V14" s="385"/>
      <c r="W14" s="385"/>
      <c r="X14" s="385"/>
      <c r="Y14" s="385"/>
      <c r="Z14" s="385"/>
      <c r="AA14" s="385"/>
      <c r="AB14" s="499"/>
      <c r="AC14" s="464">
        <f>SUM(K14:AB14)</f>
        <v>8</v>
      </c>
    </row>
    <row r="15" spans="1:32" s="14" customFormat="1" ht="28.5" customHeight="1" x14ac:dyDescent="0.4">
      <c r="A15" s="1225"/>
      <c r="B15" s="1213"/>
      <c r="C15" s="1234"/>
      <c r="D15" s="1271"/>
      <c r="E15" s="727" t="s">
        <v>160</v>
      </c>
      <c r="F15" s="299" t="s">
        <v>243</v>
      </c>
      <c r="G15" s="159" t="s">
        <v>245</v>
      </c>
      <c r="H15" s="144" t="s">
        <v>246</v>
      </c>
      <c r="I15" s="144" t="s">
        <v>180</v>
      </c>
      <c r="J15" s="227"/>
      <c r="K15" s="157">
        <v>4</v>
      </c>
      <c r="L15" s="157">
        <v>2</v>
      </c>
      <c r="M15" s="157"/>
      <c r="N15" s="157"/>
      <c r="O15" s="157"/>
      <c r="P15" s="157"/>
      <c r="Q15" s="157"/>
      <c r="R15" s="157"/>
      <c r="S15" s="157"/>
      <c r="T15" s="157"/>
      <c r="U15" s="157">
        <v>1</v>
      </c>
      <c r="V15" s="385"/>
      <c r="W15" s="385"/>
      <c r="X15" s="385"/>
      <c r="Y15" s="385"/>
      <c r="Z15" s="385"/>
      <c r="AA15" s="385"/>
      <c r="AB15" s="499"/>
      <c r="AC15" s="464">
        <f>SUM(K15:AB15)</f>
        <v>7</v>
      </c>
    </row>
    <row r="16" spans="1:32" s="14" customFormat="1" ht="28.5" customHeight="1" x14ac:dyDescent="0.4">
      <c r="A16" s="1225"/>
      <c r="B16" s="1213"/>
      <c r="C16" s="1234"/>
      <c r="D16" s="1271"/>
      <c r="E16" s="727" t="s">
        <v>271</v>
      </c>
      <c r="F16" s="299" t="s">
        <v>243</v>
      </c>
      <c r="G16" s="159" t="s">
        <v>247</v>
      </c>
      <c r="H16" s="144" t="s">
        <v>246</v>
      </c>
      <c r="I16" s="144" t="s">
        <v>180</v>
      </c>
      <c r="J16" s="227" t="s">
        <v>265</v>
      </c>
      <c r="K16" s="157">
        <v>6</v>
      </c>
      <c r="L16" s="157">
        <v>2</v>
      </c>
      <c r="M16" s="157"/>
      <c r="N16" s="157"/>
      <c r="O16" s="157"/>
      <c r="P16" s="157"/>
      <c r="Q16" s="157"/>
      <c r="R16" s="157"/>
      <c r="S16" s="157"/>
      <c r="T16" s="157"/>
      <c r="U16" s="157">
        <v>1</v>
      </c>
      <c r="V16" s="385"/>
      <c r="W16" s="385"/>
      <c r="X16" s="385"/>
      <c r="Y16" s="385"/>
      <c r="Z16" s="385"/>
      <c r="AA16" s="385"/>
      <c r="AB16" s="499"/>
      <c r="AC16" s="464">
        <f>SUM(K16:AB16)</f>
        <v>9</v>
      </c>
    </row>
    <row r="17" spans="1:32" s="14" customFormat="1" ht="28.5" customHeight="1" x14ac:dyDescent="0.4">
      <c r="A17" s="1225"/>
      <c r="B17" s="1213"/>
      <c r="C17" s="1234"/>
      <c r="D17" s="1271"/>
      <c r="E17" s="727" t="s">
        <v>218</v>
      </c>
      <c r="F17" s="299" t="s">
        <v>243</v>
      </c>
      <c r="G17" s="159" t="s">
        <v>247</v>
      </c>
      <c r="H17" s="144" t="s">
        <v>246</v>
      </c>
      <c r="I17" s="144" t="s">
        <v>180</v>
      </c>
      <c r="J17" s="227"/>
      <c r="K17" s="157">
        <v>4</v>
      </c>
      <c r="L17" s="157">
        <v>4</v>
      </c>
      <c r="M17" s="157"/>
      <c r="N17" s="157">
        <v>2</v>
      </c>
      <c r="O17" s="157">
        <v>0.5</v>
      </c>
      <c r="P17" s="157"/>
      <c r="Q17" s="157"/>
      <c r="R17" s="157"/>
      <c r="S17" s="157"/>
      <c r="T17" s="157"/>
      <c r="U17" s="157">
        <v>1</v>
      </c>
      <c r="V17" s="385"/>
      <c r="W17" s="385"/>
      <c r="X17" s="385"/>
      <c r="Y17" s="385"/>
      <c r="Z17" s="385"/>
      <c r="AA17" s="385"/>
      <c r="AB17" s="499"/>
      <c r="AC17" s="464">
        <f>SUM(K17:AB17)</f>
        <v>11.5</v>
      </c>
    </row>
    <row r="18" spans="1:32" s="14" customFormat="1" ht="17.25" customHeight="1" thickBot="1" x14ac:dyDescent="0.4">
      <c r="A18" s="1225"/>
      <c r="B18" s="1213"/>
      <c r="C18" s="1234"/>
      <c r="D18" s="1271"/>
      <c r="E18" s="482" t="s">
        <v>35</v>
      </c>
      <c r="F18" s="86"/>
      <c r="G18" s="86"/>
      <c r="H18" s="86"/>
      <c r="I18" s="86"/>
      <c r="J18" s="215"/>
      <c r="K18" s="507">
        <f t="shared" ref="K18:AC18" si="1">SUM(K14:K17)</f>
        <v>18</v>
      </c>
      <c r="L18" s="507">
        <f t="shared" si="1"/>
        <v>10</v>
      </c>
      <c r="M18" s="507">
        <f t="shared" si="1"/>
        <v>0</v>
      </c>
      <c r="N18" s="507">
        <f t="shared" si="1"/>
        <v>2</v>
      </c>
      <c r="O18" s="507">
        <f t="shared" si="1"/>
        <v>0.5</v>
      </c>
      <c r="P18" s="507">
        <f t="shared" si="1"/>
        <v>1</v>
      </c>
      <c r="Q18" s="507">
        <f t="shared" si="1"/>
        <v>0</v>
      </c>
      <c r="R18" s="507">
        <f t="shared" si="1"/>
        <v>0</v>
      </c>
      <c r="S18" s="507">
        <f t="shared" si="1"/>
        <v>0</v>
      </c>
      <c r="T18" s="507">
        <f t="shared" si="1"/>
        <v>0</v>
      </c>
      <c r="U18" s="507">
        <f t="shared" si="1"/>
        <v>4</v>
      </c>
      <c r="V18" s="507">
        <f t="shared" si="1"/>
        <v>0</v>
      </c>
      <c r="W18" s="507">
        <f t="shared" si="1"/>
        <v>0</v>
      </c>
      <c r="X18" s="507">
        <f t="shared" si="1"/>
        <v>0</v>
      </c>
      <c r="Y18" s="507">
        <f t="shared" si="1"/>
        <v>0</v>
      </c>
      <c r="Z18" s="507">
        <f t="shared" si="1"/>
        <v>0</v>
      </c>
      <c r="AA18" s="507">
        <f t="shared" si="1"/>
        <v>0</v>
      </c>
      <c r="AB18" s="507">
        <f t="shared" si="1"/>
        <v>0</v>
      </c>
      <c r="AC18" s="507">
        <f t="shared" si="1"/>
        <v>35.5</v>
      </c>
    </row>
    <row r="19" spans="1:32" s="14" customFormat="1" ht="14.25" customHeight="1" x14ac:dyDescent="0.35">
      <c r="A19" s="1225"/>
      <c r="B19" s="1213"/>
      <c r="C19" s="1234"/>
      <c r="D19" s="1271"/>
      <c r="E19" s="17"/>
      <c r="F19" s="47" t="s">
        <v>7</v>
      </c>
      <c r="G19" s="47"/>
      <c r="H19" s="47"/>
      <c r="I19" s="47"/>
      <c r="J19" s="489"/>
      <c r="K19" s="165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90"/>
      <c r="AC19" s="491">
        <f t="shared" ref="AC19:AC24" si="2">SUM(K19:AB19)</f>
        <v>0</v>
      </c>
    </row>
    <row r="20" spans="1:32" s="14" customFormat="1" ht="13.5" customHeight="1" thickBot="1" x14ac:dyDescent="0.4">
      <c r="A20" s="1225"/>
      <c r="B20" s="1213"/>
      <c r="C20" s="1234"/>
      <c r="D20" s="1271"/>
      <c r="E20" s="166" t="s">
        <v>36</v>
      </c>
      <c r="F20" s="146"/>
      <c r="G20" s="146"/>
      <c r="H20" s="146"/>
      <c r="I20" s="146"/>
      <c r="J20" s="221"/>
      <c r="K20" s="168">
        <v>0</v>
      </c>
      <c r="L20" s="162">
        <v>0</v>
      </c>
      <c r="M20" s="162">
        <v>0</v>
      </c>
      <c r="N20" s="162">
        <v>0</v>
      </c>
      <c r="O20" s="162">
        <v>0</v>
      </c>
      <c r="P20" s="162">
        <v>0</v>
      </c>
      <c r="Q20" s="162">
        <v>0</v>
      </c>
      <c r="R20" s="162">
        <v>0</v>
      </c>
      <c r="S20" s="162">
        <v>0</v>
      </c>
      <c r="T20" s="162">
        <v>0</v>
      </c>
      <c r="U20" s="162">
        <v>0</v>
      </c>
      <c r="V20" s="162">
        <v>0</v>
      </c>
      <c r="W20" s="162">
        <v>0</v>
      </c>
      <c r="X20" s="162">
        <v>0</v>
      </c>
      <c r="Y20" s="162">
        <v>0</v>
      </c>
      <c r="Z20" s="162">
        <v>0</v>
      </c>
      <c r="AA20" s="162">
        <v>0</v>
      </c>
      <c r="AB20" s="244">
        <v>0</v>
      </c>
      <c r="AC20" s="464">
        <f t="shared" si="2"/>
        <v>0</v>
      </c>
    </row>
    <row r="21" spans="1:32" s="14" customFormat="1" ht="13.5" customHeight="1" x14ac:dyDescent="0.35">
      <c r="A21" s="1225"/>
      <c r="B21" s="1213"/>
      <c r="C21" s="1234"/>
      <c r="D21" s="1271"/>
      <c r="E21" s="222" t="s">
        <v>34</v>
      </c>
      <c r="F21" s="45"/>
      <c r="G21" s="45" t="s">
        <v>37</v>
      </c>
      <c r="H21" s="45"/>
      <c r="I21" s="45"/>
      <c r="J21" s="223"/>
      <c r="K21" s="224">
        <v>0</v>
      </c>
      <c r="L21" s="224">
        <v>0</v>
      </c>
      <c r="M21" s="224">
        <v>0</v>
      </c>
      <c r="N21" s="224">
        <v>0</v>
      </c>
      <c r="O21" s="224">
        <v>0</v>
      </c>
      <c r="P21" s="224">
        <v>0</v>
      </c>
      <c r="Q21" s="224">
        <v>0</v>
      </c>
      <c r="R21" s="224">
        <v>0</v>
      </c>
      <c r="S21" s="224">
        <v>0</v>
      </c>
      <c r="T21" s="224">
        <v>0</v>
      </c>
      <c r="U21" s="224">
        <v>0</v>
      </c>
      <c r="V21" s="224">
        <v>0</v>
      </c>
      <c r="W21" s="224">
        <v>0</v>
      </c>
      <c r="X21" s="224">
        <v>0</v>
      </c>
      <c r="Y21" s="224">
        <v>0</v>
      </c>
      <c r="Z21" s="224">
        <v>0</v>
      </c>
      <c r="AA21" s="224">
        <v>0</v>
      </c>
      <c r="AB21" s="245">
        <v>0</v>
      </c>
      <c r="AC21" s="464">
        <f t="shared" si="2"/>
        <v>0</v>
      </c>
    </row>
    <row r="22" spans="1:32" s="14" customFormat="1" ht="13.5" customHeight="1" x14ac:dyDescent="0.35">
      <c r="A22" s="1225"/>
      <c r="B22" s="1213"/>
      <c r="C22" s="1234"/>
      <c r="D22" s="1271"/>
      <c r="E22" s="226" t="s">
        <v>38</v>
      </c>
      <c r="F22" s="144"/>
      <c r="G22" s="144"/>
      <c r="H22" s="144"/>
      <c r="I22" s="144"/>
      <c r="J22" s="227"/>
      <c r="K22" s="150">
        <v>0</v>
      </c>
      <c r="L22" s="150">
        <v>0</v>
      </c>
      <c r="M22" s="150">
        <v>0</v>
      </c>
      <c r="N22" s="150">
        <v>0</v>
      </c>
      <c r="O22" s="150">
        <v>0</v>
      </c>
      <c r="P22" s="150">
        <v>0</v>
      </c>
      <c r="Q22" s="150">
        <v>0</v>
      </c>
      <c r="R22" s="150">
        <v>0</v>
      </c>
      <c r="S22" s="150">
        <v>0</v>
      </c>
      <c r="T22" s="150">
        <v>0</v>
      </c>
      <c r="U22" s="150">
        <v>0</v>
      </c>
      <c r="V22" s="150">
        <v>0</v>
      </c>
      <c r="W22" s="150">
        <v>0</v>
      </c>
      <c r="X22" s="150">
        <v>0</v>
      </c>
      <c r="Y22" s="150">
        <v>0</v>
      </c>
      <c r="Z22" s="150">
        <v>0</v>
      </c>
      <c r="AA22" s="150">
        <v>0</v>
      </c>
      <c r="AB22" s="247">
        <v>0</v>
      </c>
      <c r="AC22" s="464">
        <f t="shared" si="2"/>
        <v>0</v>
      </c>
    </row>
    <row r="23" spans="1:32" s="14" customFormat="1" ht="13.5" customHeight="1" thickBot="1" x14ac:dyDescent="0.4">
      <c r="A23" s="1225"/>
      <c r="B23" s="1213"/>
      <c r="C23" s="1234"/>
      <c r="D23" s="1271"/>
      <c r="E23" s="97" t="s">
        <v>39</v>
      </c>
      <c r="F23" s="98"/>
      <c r="G23" s="98"/>
      <c r="H23" s="98"/>
      <c r="I23" s="98"/>
      <c r="J23" s="228"/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X23" s="100">
        <v>0</v>
      </c>
      <c r="Y23" s="100">
        <v>0</v>
      </c>
      <c r="Z23" s="100">
        <v>0</v>
      </c>
      <c r="AA23" s="100">
        <v>0</v>
      </c>
      <c r="AB23" s="250">
        <v>0</v>
      </c>
      <c r="AC23" s="464">
        <f t="shared" si="2"/>
        <v>0</v>
      </c>
    </row>
    <row r="24" spans="1:32" s="14" customFormat="1" ht="19.5" customHeight="1" thickBot="1" x14ac:dyDescent="0.4">
      <c r="A24" s="1230"/>
      <c r="B24" s="1214"/>
      <c r="C24" s="1235"/>
      <c r="D24" s="1272"/>
      <c r="E24" s="180" t="s">
        <v>40</v>
      </c>
      <c r="F24" s="181"/>
      <c r="G24" s="181"/>
      <c r="H24" s="181"/>
      <c r="I24" s="181"/>
      <c r="J24" s="229"/>
      <c r="K24" s="194">
        <f t="shared" ref="K24:AB24" si="3">K13+K18</f>
        <v>78</v>
      </c>
      <c r="L24" s="194">
        <f t="shared" si="3"/>
        <v>122</v>
      </c>
      <c r="M24" s="194">
        <f t="shared" si="3"/>
        <v>32</v>
      </c>
      <c r="N24" s="194">
        <f t="shared" si="3"/>
        <v>4</v>
      </c>
      <c r="O24" s="194">
        <f t="shared" si="3"/>
        <v>2</v>
      </c>
      <c r="P24" s="194">
        <f t="shared" si="3"/>
        <v>1</v>
      </c>
      <c r="Q24" s="194">
        <f t="shared" si="3"/>
        <v>0</v>
      </c>
      <c r="R24" s="194">
        <f t="shared" si="3"/>
        <v>0</v>
      </c>
      <c r="S24" s="194">
        <f t="shared" si="3"/>
        <v>0</v>
      </c>
      <c r="T24" s="194">
        <f t="shared" si="3"/>
        <v>0</v>
      </c>
      <c r="U24" s="194">
        <f t="shared" si="3"/>
        <v>14</v>
      </c>
      <c r="V24" s="194">
        <f t="shared" si="3"/>
        <v>0</v>
      </c>
      <c r="W24" s="194">
        <f t="shared" si="3"/>
        <v>0</v>
      </c>
      <c r="X24" s="194">
        <f t="shared" si="3"/>
        <v>0</v>
      </c>
      <c r="Y24" s="194">
        <f t="shared" si="3"/>
        <v>0</v>
      </c>
      <c r="Z24" s="194">
        <f t="shared" si="3"/>
        <v>0</v>
      </c>
      <c r="AA24" s="194">
        <f t="shared" si="3"/>
        <v>0</v>
      </c>
      <c r="AB24" s="252">
        <f t="shared" si="3"/>
        <v>0</v>
      </c>
      <c r="AC24" s="320">
        <f t="shared" si="2"/>
        <v>253</v>
      </c>
    </row>
    <row r="25" spans="1:32" s="61" customFormat="1" ht="13.9" x14ac:dyDescent="0.4">
      <c r="A25" s="1240" t="s">
        <v>329</v>
      </c>
      <c r="B25" s="1240"/>
      <c r="C25" s="1240"/>
      <c r="D25" s="1240"/>
      <c r="E25" s="1240"/>
      <c r="F25" s="1240"/>
      <c r="G25" s="1240"/>
      <c r="H25" s="1240"/>
      <c r="I25" s="1240"/>
      <c r="J25" s="1240"/>
      <c r="K25" s="1240"/>
      <c r="L25" s="1240"/>
      <c r="M25" s="1240"/>
      <c r="N25" s="1240"/>
      <c r="O25" s="1240"/>
      <c r="P25" s="1240"/>
      <c r="Q25" s="1240"/>
      <c r="R25" s="1240"/>
      <c r="S25" s="1240"/>
      <c r="T25" s="1240"/>
      <c r="U25" s="1240"/>
      <c r="V25" s="1240"/>
      <c r="W25" s="1240"/>
      <c r="X25" s="1240"/>
      <c r="Y25" s="1240"/>
      <c r="Z25" s="1240"/>
      <c r="AA25" s="1240"/>
      <c r="AB25" s="1240"/>
      <c r="AC25" s="1240"/>
    </row>
    <row r="26" spans="1:32" s="61" customFormat="1" ht="13.9" x14ac:dyDescent="0.4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184" t="s">
        <v>353</v>
      </c>
      <c r="P26" s="1184"/>
      <c r="Q26" s="1184"/>
      <c r="R26" s="1184"/>
      <c r="S26" s="1184"/>
      <c r="T26" s="1184"/>
      <c r="U26" s="1184"/>
      <c r="V26" s="1184"/>
      <c r="W26" s="1184"/>
      <c r="X26" s="1184"/>
      <c r="Y26" s="1184"/>
      <c r="Z26" s="1184"/>
      <c r="AA26" s="1184"/>
      <c r="AB26" s="1184"/>
      <c r="AC26" s="1184"/>
    </row>
    <row r="27" spans="1:32" s="61" customFormat="1" ht="13.9" x14ac:dyDescent="0.4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2"/>
      <c r="S27" s="2"/>
      <c r="T27" s="1220" t="s">
        <v>5</v>
      </c>
      <c r="U27" s="1220"/>
      <c r="V27" s="1220"/>
      <c r="W27" s="1220"/>
      <c r="X27" s="1220"/>
      <c r="Y27" s="1220"/>
      <c r="Z27" s="1220"/>
      <c r="AA27" s="2"/>
      <c r="AB27" s="2"/>
      <c r="AC27" s="101"/>
    </row>
    <row r="28" spans="1:32" s="61" customFormat="1" ht="14.25" thickBot="1" x14ac:dyDescent="0.45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95" t="s">
        <v>56</v>
      </c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101"/>
    </row>
    <row r="29" spans="1:32" ht="14.25" customHeight="1" x14ac:dyDescent="0.45">
      <c r="A29" s="1188" t="s">
        <v>9</v>
      </c>
      <c r="B29" s="1190" t="s">
        <v>10</v>
      </c>
      <c r="C29" s="1190" t="s">
        <v>11</v>
      </c>
      <c r="D29" s="1192" t="s">
        <v>12</v>
      </c>
      <c r="E29" s="1194" t="s">
        <v>8</v>
      </c>
      <c r="F29" s="1196" t="s">
        <v>0</v>
      </c>
      <c r="G29" s="1198" t="s">
        <v>3</v>
      </c>
      <c r="H29" s="1200" t="s">
        <v>13</v>
      </c>
      <c r="I29" s="1196" t="s">
        <v>1</v>
      </c>
      <c r="J29" s="1202" t="s">
        <v>14</v>
      </c>
      <c r="K29" s="1204" t="s">
        <v>15</v>
      </c>
      <c r="L29" s="1205"/>
      <c r="M29" s="1205"/>
      <c r="N29" s="1205"/>
      <c r="O29" s="1205"/>
      <c r="P29" s="1205"/>
      <c r="Q29" s="1205"/>
      <c r="R29" s="1205"/>
      <c r="S29" s="1205"/>
      <c r="T29" s="1205"/>
      <c r="U29" s="1205"/>
      <c r="V29" s="1205"/>
      <c r="W29" s="1205"/>
      <c r="X29" s="1205"/>
      <c r="Y29" s="1205"/>
      <c r="Z29" s="1205"/>
      <c r="AA29" s="1205"/>
      <c r="AB29" s="1205"/>
      <c r="AC29" s="1218" t="s">
        <v>16</v>
      </c>
      <c r="AD29" s="9"/>
      <c r="AE29" s="9"/>
      <c r="AF29" s="9"/>
    </row>
    <row r="30" spans="1:32" s="12" customFormat="1" ht="105.75" customHeight="1" thickBot="1" x14ac:dyDescent="0.35">
      <c r="A30" s="1189"/>
      <c r="B30" s="1191"/>
      <c r="C30" s="1191"/>
      <c r="D30" s="1193"/>
      <c r="E30" s="1195"/>
      <c r="F30" s="1197"/>
      <c r="G30" s="1199"/>
      <c r="H30" s="1201"/>
      <c r="I30" s="1197"/>
      <c r="J30" s="1203"/>
      <c r="K30" s="161" t="s">
        <v>17</v>
      </c>
      <c r="L30" s="160" t="s">
        <v>18</v>
      </c>
      <c r="M30" s="160" t="s">
        <v>19</v>
      </c>
      <c r="N30" s="160" t="s">
        <v>20</v>
      </c>
      <c r="O30" s="160" t="s">
        <v>21</v>
      </c>
      <c r="P30" s="160" t="s">
        <v>22</v>
      </c>
      <c r="Q30" s="160" t="s">
        <v>88</v>
      </c>
      <c r="R30" s="160" t="s">
        <v>63</v>
      </c>
      <c r="S30" s="160" t="s">
        <v>23</v>
      </c>
      <c r="T30" s="160" t="s">
        <v>24</v>
      </c>
      <c r="U30" s="160" t="s">
        <v>25</v>
      </c>
      <c r="V30" s="160" t="s">
        <v>26</v>
      </c>
      <c r="W30" s="160" t="s">
        <v>27</v>
      </c>
      <c r="X30" s="160" t="s">
        <v>28</v>
      </c>
      <c r="Y30" s="395" t="s">
        <v>29</v>
      </c>
      <c r="Z30" s="160" t="s">
        <v>30</v>
      </c>
      <c r="AA30" s="160" t="s">
        <v>31</v>
      </c>
      <c r="AB30" s="160" t="s">
        <v>32</v>
      </c>
      <c r="AC30" s="1219"/>
    </row>
    <row r="31" spans="1:32" s="14" customFormat="1" ht="13.5" customHeight="1" thickBot="1" x14ac:dyDescent="0.4">
      <c r="A31" s="1242" t="s">
        <v>4</v>
      </c>
      <c r="B31" s="1239"/>
      <c r="C31" s="1239"/>
      <c r="D31" s="1239"/>
      <c r="E31" s="1239"/>
      <c r="F31" s="1239"/>
      <c r="G31" s="1239"/>
      <c r="H31" s="1239"/>
      <c r="I31" s="1239"/>
      <c r="J31" s="1239"/>
      <c r="K31" s="1239"/>
      <c r="L31" s="1239"/>
      <c r="M31" s="1239"/>
      <c r="N31" s="1239"/>
      <c r="O31" s="1239"/>
      <c r="P31" s="1239"/>
      <c r="Q31" s="1239"/>
      <c r="R31" s="1239"/>
      <c r="S31" s="1239"/>
      <c r="T31" s="1239"/>
      <c r="U31" s="1239"/>
      <c r="V31" s="1239"/>
      <c r="W31" s="1239"/>
      <c r="X31" s="1239"/>
      <c r="Y31" s="1239"/>
      <c r="Z31" s="1239"/>
      <c r="AA31" s="1239"/>
      <c r="AB31" s="1239"/>
      <c r="AC31" s="1243"/>
    </row>
    <row r="32" spans="1:32" s="14" customFormat="1" ht="22.5" customHeight="1" x14ac:dyDescent="0.4">
      <c r="A32" s="1209">
        <v>21</v>
      </c>
      <c r="B32" s="1212" t="s">
        <v>55</v>
      </c>
      <c r="C32" s="1212" t="s">
        <v>62</v>
      </c>
      <c r="D32" s="1215">
        <v>1</v>
      </c>
      <c r="E32" s="914" t="s">
        <v>176</v>
      </c>
      <c r="F32" s="353" t="s">
        <v>94</v>
      </c>
      <c r="G32" s="353" t="s">
        <v>109</v>
      </c>
      <c r="H32" s="402" t="s">
        <v>134</v>
      </c>
      <c r="I32" s="353">
        <v>2</v>
      </c>
      <c r="J32" s="403">
        <v>38</v>
      </c>
      <c r="K32" s="404">
        <v>8</v>
      </c>
      <c r="L32" s="404">
        <v>28</v>
      </c>
      <c r="M32" s="404"/>
      <c r="N32" s="404"/>
      <c r="O32" s="404"/>
      <c r="P32" s="404"/>
      <c r="Q32" s="404"/>
      <c r="R32" s="404"/>
      <c r="S32" s="404"/>
      <c r="T32" s="404"/>
      <c r="U32" s="404">
        <v>3</v>
      </c>
      <c r="V32" s="404"/>
      <c r="W32" s="237"/>
      <c r="X32" s="237"/>
      <c r="Y32" s="237"/>
      <c r="Z32" s="237"/>
      <c r="AA32" s="237"/>
      <c r="AB32" s="238"/>
      <c r="AC32" s="405">
        <f t="shared" ref="AC32:AC41" si="4">SUM(K32:AB32)</f>
        <v>39</v>
      </c>
    </row>
    <row r="33" spans="1:29" s="14" customFormat="1" ht="22.5" customHeight="1" x14ac:dyDescent="0.4">
      <c r="A33" s="1210"/>
      <c r="B33" s="1213"/>
      <c r="C33" s="1213"/>
      <c r="D33" s="1216"/>
      <c r="E33" s="550" t="s">
        <v>176</v>
      </c>
      <c r="F33" s="344" t="s">
        <v>94</v>
      </c>
      <c r="G33" s="344" t="s">
        <v>108</v>
      </c>
      <c r="H33" s="272" t="s">
        <v>132</v>
      </c>
      <c r="I33" s="344">
        <v>2</v>
      </c>
      <c r="J33" s="273">
        <v>7</v>
      </c>
      <c r="K33" s="345">
        <v>8</v>
      </c>
      <c r="L33" s="345">
        <v>8</v>
      </c>
      <c r="M33" s="345"/>
      <c r="N33" s="345"/>
      <c r="O33" s="345"/>
      <c r="P33" s="345"/>
      <c r="Q33" s="345"/>
      <c r="R33" s="345"/>
      <c r="S33" s="345"/>
      <c r="T33" s="345"/>
      <c r="U33" s="345">
        <v>1</v>
      </c>
      <c r="V33" s="344"/>
      <c r="W33" s="74"/>
      <c r="X33" s="74"/>
      <c r="Y33" s="74"/>
      <c r="Z33" s="74"/>
      <c r="AA33" s="74"/>
      <c r="AB33" s="74"/>
      <c r="AC33" s="202">
        <f t="shared" si="4"/>
        <v>17</v>
      </c>
    </row>
    <row r="34" spans="1:29" s="14" customFormat="1" ht="22.5" customHeight="1" x14ac:dyDescent="0.4">
      <c r="A34" s="1210"/>
      <c r="B34" s="1213"/>
      <c r="C34" s="1213"/>
      <c r="D34" s="1216"/>
      <c r="E34" s="550" t="s">
        <v>176</v>
      </c>
      <c r="F34" s="344" t="s">
        <v>94</v>
      </c>
      <c r="G34" s="344" t="s">
        <v>96</v>
      </c>
      <c r="H34" s="272" t="s">
        <v>133</v>
      </c>
      <c r="I34" s="344">
        <v>2</v>
      </c>
      <c r="J34" s="273">
        <v>7</v>
      </c>
      <c r="K34" s="345">
        <v>8</v>
      </c>
      <c r="L34" s="345">
        <v>8</v>
      </c>
      <c r="M34" s="345"/>
      <c r="N34" s="345"/>
      <c r="O34" s="345"/>
      <c r="P34" s="345"/>
      <c r="Q34" s="345"/>
      <c r="R34" s="345"/>
      <c r="S34" s="345"/>
      <c r="T34" s="345"/>
      <c r="U34" s="345">
        <v>1</v>
      </c>
      <c r="V34" s="344"/>
      <c r="W34" s="74"/>
      <c r="X34" s="74"/>
      <c r="Y34" s="74"/>
      <c r="Z34" s="74"/>
      <c r="AA34" s="74"/>
      <c r="AB34" s="74"/>
      <c r="AC34" s="202">
        <f t="shared" si="4"/>
        <v>17</v>
      </c>
    </row>
    <row r="35" spans="1:29" s="14" customFormat="1" ht="18" customHeight="1" x14ac:dyDescent="0.4">
      <c r="A35" s="1210"/>
      <c r="B35" s="1213"/>
      <c r="C35" s="1213"/>
      <c r="D35" s="1216"/>
      <c r="E35" s="915" t="s">
        <v>99</v>
      </c>
      <c r="F35" s="74" t="s">
        <v>94</v>
      </c>
      <c r="G35" s="74" t="s">
        <v>232</v>
      </c>
      <c r="H35" s="96" t="s">
        <v>119</v>
      </c>
      <c r="I35" s="719">
        <v>3</v>
      </c>
      <c r="J35" s="108">
        <v>6</v>
      </c>
      <c r="K35" s="345">
        <v>6</v>
      </c>
      <c r="L35" s="364">
        <v>5.0039999999999996</v>
      </c>
      <c r="M35" s="157"/>
      <c r="N35" s="157">
        <v>1</v>
      </c>
      <c r="O35" s="157">
        <v>0.5</v>
      </c>
      <c r="P35" s="157"/>
      <c r="Q35" s="157"/>
      <c r="R35" s="364"/>
      <c r="S35" s="157"/>
      <c r="T35" s="157"/>
      <c r="U35" s="157">
        <v>1</v>
      </c>
      <c r="V35" s="364"/>
      <c r="W35" s="364"/>
      <c r="X35" s="364"/>
      <c r="Y35" s="364"/>
      <c r="Z35" s="364"/>
      <c r="AA35" s="364"/>
      <c r="AB35" s="442"/>
      <c r="AC35" s="818">
        <f t="shared" si="4"/>
        <v>13.504</v>
      </c>
    </row>
    <row r="36" spans="1:29" s="14" customFormat="1" ht="18" customHeight="1" x14ac:dyDescent="0.4">
      <c r="A36" s="1210"/>
      <c r="B36" s="1213"/>
      <c r="C36" s="1213"/>
      <c r="D36" s="1216"/>
      <c r="E36" s="915" t="s">
        <v>99</v>
      </c>
      <c r="F36" s="74" t="s">
        <v>94</v>
      </c>
      <c r="G36" s="74" t="s">
        <v>96</v>
      </c>
      <c r="H36" s="96" t="s">
        <v>118</v>
      </c>
      <c r="I36" s="719">
        <v>4</v>
      </c>
      <c r="J36" s="108">
        <v>9</v>
      </c>
      <c r="K36" s="345">
        <v>6</v>
      </c>
      <c r="L36" s="364">
        <v>5.0039999999999996</v>
      </c>
      <c r="M36" s="157"/>
      <c r="N36" s="157">
        <v>2</v>
      </c>
      <c r="O36" s="157">
        <v>1</v>
      </c>
      <c r="P36" s="157"/>
      <c r="Q36" s="157"/>
      <c r="R36" s="364"/>
      <c r="S36" s="157"/>
      <c r="T36" s="157"/>
      <c r="U36" s="157">
        <v>1</v>
      </c>
      <c r="V36" s="364"/>
      <c r="W36" s="364"/>
      <c r="X36" s="364"/>
      <c r="Y36" s="364"/>
      <c r="Z36" s="364"/>
      <c r="AA36" s="364"/>
      <c r="AB36" s="442"/>
      <c r="AC36" s="202">
        <f t="shared" si="4"/>
        <v>15.004</v>
      </c>
    </row>
    <row r="37" spans="1:29" s="14" customFormat="1" ht="15" customHeight="1" x14ac:dyDescent="0.4">
      <c r="A37" s="1210"/>
      <c r="B37" s="1213"/>
      <c r="C37" s="1213"/>
      <c r="D37" s="1216"/>
      <c r="E37" s="916" t="s">
        <v>168</v>
      </c>
      <c r="F37" s="389" t="s">
        <v>94</v>
      </c>
      <c r="G37" s="442" t="s">
        <v>169</v>
      </c>
      <c r="H37" s="389" t="s">
        <v>261</v>
      </c>
      <c r="I37" s="389">
        <v>3</v>
      </c>
      <c r="J37" s="443">
        <v>12</v>
      </c>
      <c r="K37" s="157">
        <v>8.0500000000000007</v>
      </c>
      <c r="L37" s="157">
        <v>19.88</v>
      </c>
      <c r="M37" s="157"/>
      <c r="N37" s="157">
        <v>3</v>
      </c>
      <c r="O37" s="157">
        <v>1</v>
      </c>
      <c r="P37" s="157"/>
      <c r="Q37" s="157"/>
      <c r="R37" s="157"/>
      <c r="S37" s="157"/>
      <c r="T37" s="157"/>
      <c r="U37" s="157">
        <v>1</v>
      </c>
      <c r="V37" s="364"/>
      <c r="W37" s="364"/>
      <c r="X37" s="364"/>
      <c r="Y37" s="364"/>
      <c r="Z37" s="364"/>
      <c r="AA37" s="364"/>
      <c r="AB37" s="442"/>
      <c r="AC37" s="202">
        <f t="shared" si="4"/>
        <v>32.93</v>
      </c>
    </row>
    <row r="38" spans="1:29" s="14" customFormat="1" ht="15" customHeight="1" x14ac:dyDescent="0.4">
      <c r="A38" s="1210"/>
      <c r="B38" s="1213"/>
      <c r="C38" s="1213"/>
      <c r="D38" s="1216"/>
      <c r="E38" s="551" t="s">
        <v>168</v>
      </c>
      <c r="F38" s="299" t="s">
        <v>94</v>
      </c>
      <c r="G38" s="299" t="s">
        <v>300</v>
      </c>
      <c r="H38" s="389" t="s">
        <v>258</v>
      </c>
      <c r="I38" s="299">
        <v>2</v>
      </c>
      <c r="J38" s="145">
        <v>3</v>
      </c>
      <c r="K38" s="157">
        <v>8.0500000000000007</v>
      </c>
      <c r="L38" s="364">
        <v>24</v>
      </c>
      <c r="M38" s="157"/>
      <c r="N38" s="157">
        <v>1</v>
      </c>
      <c r="O38" s="157">
        <v>0.5</v>
      </c>
      <c r="P38" s="157"/>
      <c r="Q38" s="157"/>
      <c r="R38" s="364"/>
      <c r="S38" s="157"/>
      <c r="T38" s="157"/>
      <c r="U38" s="157">
        <v>1</v>
      </c>
      <c r="V38" s="364"/>
      <c r="W38" s="364"/>
      <c r="X38" s="364"/>
      <c r="Y38" s="364"/>
      <c r="Z38" s="364"/>
      <c r="AA38" s="364"/>
      <c r="AB38" s="442"/>
      <c r="AC38" s="818">
        <f t="shared" si="4"/>
        <v>34.549999999999997</v>
      </c>
    </row>
    <row r="39" spans="1:29" s="14" customFormat="1" ht="27" customHeight="1" x14ac:dyDescent="0.4">
      <c r="A39" s="1210"/>
      <c r="B39" s="1213"/>
      <c r="C39" s="1213"/>
      <c r="D39" s="1216"/>
      <c r="E39" s="551" t="s">
        <v>158</v>
      </c>
      <c r="F39" s="299" t="s">
        <v>94</v>
      </c>
      <c r="G39" s="299" t="s">
        <v>108</v>
      </c>
      <c r="H39" s="389" t="s">
        <v>142</v>
      </c>
      <c r="I39" s="299">
        <v>4</v>
      </c>
      <c r="J39" s="145">
        <v>16</v>
      </c>
      <c r="K39" s="157">
        <v>24</v>
      </c>
      <c r="L39" s="364">
        <v>24</v>
      </c>
      <c r="M39" s="157"/>
      <c r="N39" s="157">
        <v>3</v>
      </c>
      <c r="O39" s="157">
        <v>1</v>
      </c>
      <c r="P39" s="157"/>
      <c r="Q39" s="157"/>
      <c r="R39" s="364"/>
      <c r="S39" s="157"/>
      <c r="T39" s="157"/>
      <c r="U39" s="157">
        <v>1</v>
      </c>
      <c r="V39" s="364"/>
      <c r="W39" s="364"/>
      <c r="X39" s="364"/>
      <c r="Y39" s="364"/>
      <c r="Z39" s="364"/>
      <c r="AA39" s="364"/>
      <c r="AB39" s="442"/>
      <c r="AC39" s="202">
        <f t="shared" si="4"/>
        <v>53</v>
      </c>
    </row>
    <row r="40" spans="1:29" s="14" customFormat="1" ht="29.25" customHeight="1" x14ac:dyDescent="0.4">
      <c r="A40" s="1210"/>
      <c r="B40" s="1213"/>
      <c r="C40" s="1213"/>
      <c r="D40" s="1216"/>
      <c r="E40" s="551" t="s">
        <v>270</v>
      </c>
      <c r="F40" s="299"/>
      <c r="G40" s="299"/>
      <c r="H40" s="389"/>
      <c r="I40" s="299"/>
      <c r="J40" s="145">
        <v>18</v>
      </c>
      <c r="K40" s="157">
        <v>28</v>
      </c>
      <c r="L40" s="364">
        <v>28</v>
      </c>
      <c r="M40" s="157"/>
      <c r="N40" s="157"/>
      <c r="O40" s="157"/>
      <c r="P40" s="157"/>
      <c r="Q40" s="157"/>
      <c r="R40" s="364"/>
      <c r="S40" s="157"/>
      <c r="T40" s="157"/>
      <c r="U40" s="157">
        <v>2</v>
      </c>
      <c r="V40" s="364"/>
      <c r="W40" s="364"/>
      <c r="X40" s="364"/>
      <c r="Y40" s="364"/>
      <c r="Z40" s="364"/>
      <c r="AA40" s="364"/>
      <c r="AB40" s="442"/>
      <c r="AC40" s="202">
        <f t="shared" si="4"/>
        <v>58</v>
      </c>
    </row>
    <row r="41" spans="1:29" s="14" customFormat="1" ht="29.25" customHeight="1" x14ac:dyDescent="0.4">
      <c r="A41" s="1210"/>
      <c r="B41" s="1213"/>
      <c r="C41" s="1213"/>
      <c r="D41" s="1216"/>
      <c r="E41" s="551" t="s">
        <v>159</v>
      </c>
      <c r="F41" s="299" t="s">
        <v>94</v>
      </c>
      <c r="G41" s="299" t="s">
        <v>108</v>
      </c>
      <c r="H41" s="389" t="s">
        <v>142</v>
      </c>
      <c r="I41" s="299">
        <v>4</v>
      </c>
      <c r="J41" s="145">
        <v>10</v>
      </c>
      <c r="K41" s="157">
        <v>24</v>
      </c>
      <c r="L41" s="364">
        <v>15.996</v>
      </c>
      <c r="M41" s="157"/>
      <c r="N41" s="157"/>
      <c r="O41" s="157"/>
      <c r="P41" s="157"/>
      <c r="Q41" s="157"/>
      <c r="R41" s="364"/>
      <c r="S41" s="157"/>
      <c r="T41" s="157"/>
      <c r="U41" s="157">
        <v>1</v>
      </c>
      <c r="V41" s="364"/>
      <c r="W41" s="364"/>
      <c r="X41" s="364"/>
      <c r="Y41" s="364"/>
      <c r="Z41" s="364"/>
      <c r="AA41" s="364"/>
      <c r="AB41" s="442"/>
      <c r="AC41" s="202">
        <f t="shared" si="4"/>
        <v>40.996000000000002</v>
      </c>
    </row>
    <row r="42" spans="1:29" s="14" customFormat="1" ht="13.5" customHeight="1" thickBot="1" x14ac:dyDescent="0.4">
      <c r="A42" s="1210"/>
      <c r="B42" s="1213"/>
      <c r="C42" s="1213"/>
      <c r="D42" s="1216"/>
      <c r="E42" s="552" t="s">
        <v>41</v>
      </c>
      <c r="F42" s="86"/>
      <c r="G42" s="86"/>
      <c r="H42" s="86"/>
      <c r="I42" s="86"/>
      <c r="J42" s="87"/>
      <c r="K42" s="88">
        <f t="shared" ref="K42:AC42" si="5">SUM(K32:K41)</f>
        <v>128.1</v>
      </c>
      <c r="L42" s="88">
        <f t="shared" si="5"/>
        <v>165.88399999999999</v>
      </c>
      <c r="M42" s="88">
        <f t="shared" si="5"/>
        <v>0</v>
      </c>
      <c r="N42" s="88">
        <f t="shared" si="5"/>
        <v>10</v>
      </c>
      <c r="O42" s="88">
        <f t="shared" si="5"/>
        <v>4</v>
      </c>
      <c r="P42" s="88">
        <f t="shared" si="5"/>
        <v>0</v>
      </c>
      <c r="Q42" s="88">
        <f t="shared" si="5"/>
        <v>0</v>
      </c>
      <c r="R42" s="88">
        <f t="shared" si="5"/>
        <v>0</v>
      </c>
      <c r="S42" s="88">
        <f t="shared" si="5"/>
        <v>0</v>
      </c>
      <c r="T42" s="88">
        <f t="shared" si="5"/>
        <v>0</v>
      </c>
      <c r="U42" s="88">
        <f t="shared" si="5"/>
        <v>13</v>
      </c>
      <c r="V42" s="88">
        <f t="shared" si="5"/>
        <v>0</v>
      </c>
      <c r="W42" s="88">
        <f t="shared" si="5"/>
        <v>0</v>
      </c>
      <c r="X42" s="88">
        <f t="shared" si="5"/>
        <v>0</v>
      </c>
      <c r="Y42" s="88">
        <f t="shared" si="5"/>
        <v>0</v>
      </c>
      <c r="Z42" s="88">
        <f t="shared" si="5"/>
        <v>0</v>
      </c>
      <c r="AA42" s="88">
        <f t="shared" si="5"/>
        <v>0</v>
      </c>
      <c r="AB42" s="88">
        <f t="shared" si="5"/>
        <v>0</v>
      </c>
      <c r="AC42" s="88">
        <f t="shared" si="5"/>
        <v>320.98399999999998</v>
      </c>
    </row>
    <row r="43" spans="1:29" s="14" customFormat="1" ht="30.75" customHeight="1" x14ac:dyDescent="0.4">
      <c r="A43" s="1210"/>
      <c r="B43" s="1213"/>
      <c r="C43" s="1213"/>
      <c r="D43" s="1216"/>
      <c r="E43" s="563" t="s">
        <v>271</v>
      </c>
      <c r="F43" s="564" t="s">
        <v>243</v>
      </c>
      <c r="G43" s="565" t="s">
        <v>247</v>
      </c>
      <c r="H43" s="449" t="s">
        <v>246</v>
      </c>
      <c r="I43" s="449" t="s">
        <v>180</v>
      </c>
      <c r="J43" s="450" t="s">
        <v>265</v>
      </c>
      <c r="K43" s="448"/>
      <c r="L43" s="448">
        <v>2</v>
      </c>
      <c r="M43" s="448"/>
      <c r="N43" s="448"/>
      <c r="O43" s="448"/>
      <c r="P43" s="548">
        <v>1</v>
      </c>
      <c r="Q43" s="509"/>
      <c r="R43" s="448"/>
      <c r="S43" s="448"/>
      <c r="T43" s="448"/>
      <c r="U43" s="448"/>
      <c r="V43" s="448"/>
      <c r="W43" s="157"/>
      <c r="X43" s="157"/>
      <c r="Y43" s="157"/>
      <c r="Z43" s="157"/>
      <c r="AA43" s="157"/>
      <c r="AB43" s="159"/>
      <c r="AC43" s="83">
        <f>SUM(K43:AB43)</f>
        <v>3</v>
      </c>
    </row>
    <row r="44" spans="1:29" s="14" customFormat="1" ht="27" customHeight="1" x14ac:dyDescent="0.4">
      <c r="A44" s="1210"/>
      <c r="B44" s="1213"/>
      <c r="C44" s="1213"/>
      <c r="D44" s="1216"/>
      <c r="E44" s="563" t="s">
        <v>160</v>
      </c>
      <c r="F44" s="564" t="s">
        <v>243</v>
      </c>
      <c r="G44" s="565" t="s">
        <v>245</v>
      </c>
      <c r="H44" s="449" t="s">
        <v>246</v>
      </c>
      <c r="I44" s="449" t="s">
        <v>180</v>
      </c>
      <c r="J44" s="450"/>
      <c r="K44" s="448"/>
      <c r="L44" s="448">
        <v>2</v>
      </c>
      <c r="M44" s="448"/>
      <c r="N44" s="448">
        <v>2</v>
      </c>
      <c r="O44" s="448">
        <v>0.5</v>
      </c>
      <c r="P44" s="548"/>
      <c r="Q44" s="509"/>
      <c r="R44" s="448"/>
      <c r="S44" s="448"/>
      <c r="T44" s="448"/>
      <c r="U44" s="448">
        <v>1</v>
      </c>
      <c r="V44" s="448"/>
      <c r="W44" s="157"/>
      <c r="X44" s="157"/>
      <c r="Y44" s="157"/>
      <c r="Z44" s="157"/>
      <c r="AA44" s="157"/>
      <c r="AB44" s="159"/>
      <c r="AC44" s="83">
        <f>SUM(K44:AB44)</f>
        <v>5.5</v>
      </c>
    </row>
    <row r="45" spans="1:29" s="14" customFormat="1" ht="13.5" customHeight="1" thickBot="1" x14ac:dyDescent="0.4">
      <c r="A45" s="1210"/>
      <c r="B45" s="1213"/>
      <c r="C45" s="1213"/>
      <c r="D45" s="1216"/>
      <c r="E45" s="85" t="s">
        <v>35</v>
      </c>
      <c r="F45" s="86"/>
      <c r="G45" s="86"/>
      <c r="H45" s="86"/>
      <c r="I45" s="86"/>
      <c r="J45" s="87"/>
      <c r="K45" s="88">
        <f>SUM(K43:K44)</f>
        <v>0</v>
      </c>
      <c r="L45" s="88">
        <f t="shared" ref="L45:AB45" si="6">SUM(L43:L44)</f>
        <v>4</v>
      </c>
      <c r="M45" s="88">
        <f t="shared" si="6"/>
        <v>0</v>
      </c>
      <c r="N45" s="88">
        <f t="shared" si="6"/>
        <v>2</v>
      </c>
      <c r="O45" s="88">
        <f t="shared" si="6"/>
        <v>0.5</v>
      </c>
      <c r="P45" s="88">
        <f t="shared" si="6"/>
        <v>1</v>
      </c>
      <c r="Q45" s="88">
        <f t="shared" si="6"/>
        <v>0</v>
      </c>
      <c r="R45" s="88">
        <f t="shared" si="6"/>
        <v>0</v>
      </c>
      <c r="S45" s="88">
        <f t="shared" si="6"/>
        <v>0</v>
      </c>
      <c r="T45" s="88">
        <f t="shared" si="6"/>
        <v>0</v>
      </c>
      <c r="U45" s="88">
        <f t="shared" si="6"/>
        <v>1</v>
      </c>
      <c r="V45" s="88">
        <f t="shared" si="6"/>
        <v>0</v>
      </c>
      <c r="W45" s="88">
        <f t="shared" si="6"/>
        <v>0</v>
      </c>
      <c r="X45" s="88">
        <f t="shared" si="6"/>
        <v>0</v>
      </c>
      <c r="Y45" s="88">
        <f t="shared" si="6"/>
        <v>0</v>
      </c>
      <c r="Z45" s="88">
        <f t="shared" si="6"/>
        <v>0</v>
      </c>
      <c r="AA45" s="88">
        <f t="shared" si="6"/>
        <v>0</v>
      </c>
      <c r="AB45" s="88">
        <f t="shared" si="6"/>
        <v>0</v>
      </c>
      <c r="AC45" s="88">
        <f>SUM(AC43:AC44)</f>
        <v>8.5</v>
      </c>
    </row>
    <row r="46" spans="1:29" s="14" customFormat="1" ht="6.75" customHeight="1" x14ac:dyDescent="0.35">
      <c r="A46" s="1210"/>
      <c r="B46" s="1213"/>
      <c r="C46" s="1213"/>
      <c r="D46" s="1216"/>
      <c r="E46" s="267"/>
      <c r="F46" s="268"/>
      <c r="G46" s="268"/>
      <c r="H46" s="268"/>
      <c r="I46" s="268"/>
      <c r="J46" s="274"/>
      <c r="K46" s="271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  <c r="AA46" s="269"/>
      <c r="AB46" s="269"/>
      <c r="AC46" s="396"/>
    </row>
    <row r="47" spans="1:29" s="14" customFormat="1" ht="13.5" customHeight="1" thickBot="1" x14ac:dyDescent="0.4">
      <c r="A47" s="1210"/>
      <c r="B47" s="1213"/>
      <c r="C47" s="1213"/>
      <c r="D47" s="1216"/>
      <c r="E47" s="166" t="s">
        <v>36</v>
      </c>
      <c r="F47" s="146"/>
      <c r="G47" s="146"/>
      <c r="H47" s="146"/>
      <c r="I47" s="146"/>
      <c r="J47" s="167"/>
      <c r="K47" s="168">
        <v>0</v>
      </c>
      <c r="L47" s="168">
        <v>0</v>
      </c>
      <c r="M47" s="168">
        <v>0</v>
      </c>
      <c r="N47" s="168">
        <v>0</v>
      </c>
      <c r="O47" s="168">
        <v>0</v>
      </c>
      <c r="P47" s="168">
        <v>0</v>
      </c>
      <c r="Q47" s="168">
        <v>0</v>
      </c>
      <c r="R47" s="168">
        <v>0</v>
      </c>
      <c r="S47" s="168">
        <v>0</v>
      </c>
      <c r="T47" s="168">
        <v>0</v>
      </c>
      <c r="U47" s="168">
        <v>0</v>
      </c>
      <c r="V47" s="168">
        <v>0</v>
      </c>
      <c r="W47" s="168">
        <v>0</v>
      </c>
      <c r="X47" s="168">
        <v>0</v>
      </c>
      <c r="Y47" s="168">
        <v>0</v>
      </c>
      <c r="Z47" s="168">
        <v>0</v>
      </c>
      <c r="AA47" s="168">
        <v>0</v>
      </c>
      <c r="AB47" s="168">
        <v>0</v>
      </c>
      <c r="AC47" s="163">
        <v>0</v>
      </c>
    </row>
    <row r="48" spans="1:29" s="14" customFormat="1" ht="13.5" customHeight="1" x14ac:dyDescent="0.35">
      <c r="A48" s="1210"/>
      <c r="B48" s="1213"/>
      <c r="C48" s="1213"/>
      <c r="D48" s="1216"/>
      <c r="E48" s="170" t="s">
        <v>34</v>
      </c>
      <c r="F48" s="45"/>
      <c r="G48" s="45" t="s">
        <v>37</v>
      </c>
      <c r="H48" s="45"/>
      <c r="I48" s="45"/>
      <c r="J48" s="46"/>
      <c r="K48" s="171">
        <v>0</v>
      </c>
      <c r="L48" s="171">
        <v>0</v>
      </c>
      <c r="M48" s="171">
        <v>0</v>
      </c>
      <c r="N48" s="171">
        <v>0</v>
      </c>
      <c r="O48" s="171">
        <v>0</v>
      </c>
      <c r="P48" s="171">
        <v>0</v>
      </c>
      <c r="Q48" s="171">
        <v>0</v>
      </c>
      <c r="R48" s="171">
        <v>0</v>
      </c>
      <c r="S48" s="171">
        <v>0</v>
      </c>
      <c r="T48" s="171">
        <v>0</v>
      </c>
      <c r="U48" s="171">
        <v>0</v>
      </c>
      <c r="V48" s="171">
        <v>0</v>
      </c>
      <c r="W48" s="171">
        <v>0</v>
      </c>
      <c r="X48" s="171">
        <v>0</v>
      </c>
      <c r="Y48" s="171">
        <v>0</v>
      </c>
      <c r="Z48" s="171">
        <v>0</v>
      </c>
      <c r="AA48" s="171">
        <v>0</v>
      </c>
      <c r="AB48" s="171">
        <v>0</v>
      </c>
      <c r="AC48" s="195">
        <v>0</v>
      </c>
    </row>
    <row r="49" spans="1:31" s="14" customFormat="1" ht="13.5" customHeight="1" x14ac:dyDescent="0.35">
      <c r="A49" s="1210"/>
      <c r="B49" s="1213"/>
      <c r="C49" s="1213"/>
      <c r="D49" s="1216"/>
      <c r="E49" s="174" t="s">
        <v>38</v>
      </c>
      <c r="F49" s="144"/>
      <c r="G49" s="144"/>
      <c r="H49" s="144"/>
      <c r="I49" s="144"/>
      <c r="J49" s="175"/>
      <c r="K49" s="176">
        <v>0</v>
      </c>
      <c r="L49" s="176">
        <v>0</v>
      </c>
      <c r="M49" s="176">
        <v>0</v>
      </c>
      <c r="N49" s="176">
        <v>0</v>
      </c>
      <c r="O49" s="176">
        <v>0</v>
      </c>
      <c r="P49" s="176">
        <v>0</v>
      </c>
      <c r="Q49" s="176">
        <v>0</v>
      </c>
      <c r="R49" s="176">
        <v>0</v>
      </c>
      <c r="S49" s="176">
        <v>0</v>
      </c>
      <c r="T49" s="176">
        <v>0</v>
      </c>
      <c r="U49" s="176">
        <v>0</v>
      </c>
      <c r="V49" s="176">
        <v>0</v>
      </c>
      <c r="W49" s="176">
        <v>0</v>
      </c>
      <c r="X49" s="176">
        <v>0</v>
      </c>
      <c r="Y49" s="176">
        <v>0</v>
      </c>
      <c r="Z49" s="176">
        <v>0</v>
      </c>
      <c r="AA49" s="176">
        <v>0</v>
      </c>
      <c r="AB49" s="176">
        <v>0</v>
      </c>
      <c r="AC49" s="196">
        <v>0</v>
      </c>
    </row>
    <row r="50" spans="1:31" s="14" customFormat="1" ht="13.5" customHeight="1" x14ac:dyDescent="0.35">
      <c r="A50" s="1210"/>
      <c r="B50" s="1213"/>
      <c r="C50" s="1213"/>
      <c r="D50" s="1216"/>
      <c r="E50" s="174" t="s">
        <v>42</v>
      </c>
      <c r="F50" s="144"/>
      <c r="G50" s="144"/>
      <c r="H50" s="144"/>
      <c r="I50" s="144"/>
      <c r="J50" s="175"/>
      <c r="K50" s="176">
        <v>0</v>
      </c>
      <c r="L50" s="176">
        <v>0</v>
      </c>
      <c r="M50" s="176">
        <v>0</v>
      </c>
      <c r="N50" s="176">
        <v>0</v>
      </c>
      <c r="O50" s="176">
        <v>0</v>
      </c>
      <c r="P50" s="176">
        <v>0</v>
      </c>
      <c r="Q50" s="176">
        <v>0</v>
      </c>
      <c r="R50" s="176">
        <v>0</v>
      </c>
      <c r="S50" s="176">
        <v>0</v>
      </c>
      <c r="T50" s="176">
        <v>0</v>
      </c>
      <c r="U50" s="176">
        <v>0</v>
      </c>
      <c r="V50" s="176">
        <v>0</v>
      </c>
      <c r="W50" s="176">
        <v>0</v>
      </c>
      <c r="X50" s="176">
        <v>0</v>
      </c>
      <c r="Y50" s="176">
        <v>0</v>
      </c>
      <c r="Z50" s="176">
        <v>0</v>
      </c>
      <c r="AA50" s="176">
        <v>0</v>
      </c>
      <c r="AB50" s="176">
        <v>0</v>
      </c>
      <c r="AC50" s="196">
        <v>0</v>
      </c>
    </row>
    <row r="51" spans="1:31" s="14" customFormat="1" ht="13.5" customHeight="1" thickBot="1" x14ac:dyDescent="0.4">
      <c r="A51" s="1210"/>
      <c r="B51" s="1213"/>
      <c r="C51" s="1213"/>
      <c r="D51" s="1216"/>
      <c r="E51" s="179" t="s">
        <v>39</v>
      </c>
      <c r="F51" s="98"/>
      <c r="G51" s="98"/>
      <c r="H51" s="98"/>
      <c r="I51" s="98"/>
      <c r="J51" s="99"/>
      <c r="K51" s="176">
        <v>0</v>
      </c>
      <c r="L51" s="176">
        <v>0</v>
      </c>
      <c r="M51" s="176">
        <v>0</v>
      </c>
      <c r="N51" s="176">
        <v>0</v>
      </c>
      <c r="O51" s="176">
        <v>0</v>
      </c>
      <c r="P51" s="176">
        <v>0</v>
      </c>
      <c r="Q51" s="176">
        <v>0</v>
      </c>
      <c r="R51" s="176">
        <v>0</v>
      </c>
      <c r="S51" s="176">
        <v>0</v>
      </c>
      <c r="T51" s="176">
        <v>0</v>
      </c>
      <c r="U51" s="176">
        <v>0</v>
      </c>
      <c r="V51" s="176">
        <v>0</v>
      </c>
      <c r="W51" s="176">
        <v>0</v>
      </c>
      <c r="X51" s="176">
        <v>0</v>
      </c>
      <c r="Y51" s="176">
        <v>0</v>
      </c>
      <c r="Z51" s="176">
        <v>0</v>
      </c>
      <c r="AA51" s="176">
        <v>0</v>
      </c>
      <c r="AB51" s="176">
        <v>0</v>
      </c>
      <c r="AC51" s="196">
        <v>0</v>
      </c>
    </row>
    <row r="52" spans="1:31" s="14" customFormat="1" ht="13.5" customHeight="1" thickBot="1" x14ac:dyDescent="0.4">
      <c r="A52" s="1210"/>
      <c r="B52" s="1213"/>
      <c r="C52" s="1213"/>
      <c r="D52" s="1216"/>
      <c r="E52" s="180" t="s">
        <v>43</v>
      </c>
      <c r="F52" s="181"/>
      <c r="G52" s="181"/>
      <c r="H52" s="181"/>
      <c r="I52" s="181"/>
      <c r="J52" s="182"/>
      <c r="K52" s="183">
        <f t="shared" ref="K52:AC52" si="7">K42+K45</f>
        <v>128.1</v>
      </c>
      <c r="L52" s="183">
        <f t="shared" si="7"/>
        <v>169.88399999999999</v>
      </c>
      <c r="M52" s="183">
        <f t="shared" si="7"/>
        <v>0</v>
      </c>
      <c r="N52" s="183">
        <f t="shared" si="7"/>
        <v>12</v>
      </c>
      <c r="O52" s="183">
        <f t="shared" si="7"/>
        <v>4.5</v>
      </c>
      <c r="P52" s="183">
        <f t="shared" si="7"/>
        <v>1</v>
      </c>
      <c r="Q52" s="183">
        <f t="shared" si="7"/>
        <v>0</v>
      </c>
      <c r="R52" s="183">
        <f t="shared" si="7"/>
        <v>0</v>
      </c>
      <c r="S52" s="183">
        <f t="shared" si="7"/>
        <v>0</v>
      </c>
      <c r="T52" s="183">
        <f t="shared" si="7"/>
        <v>0</v>
      </c>
      <c r="U52" s="183">
        <f t="shared" si="7"/>
        <v>14</v>
      </c>
      <c r="V52" s="183">
        <f t="shared" si="7"/>
        <v>0</v>
      </c>
      <c r="W52" s="183">
        <f t="shared" si="7"/>
        <v>0</v>
      </c>
      <c r="X52" s="183">
        <f t="shared" si="7"/>
        <v>0</v>
      </c>
      <c r="Y52" s="183">
        <f t="shared" si="7"/>
        <v>0</v>
      </c>
      <c r="Z52" s="183">
        <f t="shared" si="7"/>
        <v>0</v>
      </c>
      <c r="AA52" s="183">
        <f t="shared" si="7"/>
        <v>0</v>
      </c>
      <c r="AB52" s="183">
        <f t="shared" si="7"/>
        <v>0</v>
      </c>
      <c r="AC52" s="203">
        <f t="shared" si="7"/>
        <v>329.48399999999998</v>
      </c>
    </row>
    <row r="53" spans="1:31" s="14" customFormat="1" ht="6" customHeight="1" thickBot="1" x14ac:dyDescent="0.4">
      <c r="A53" s="1210"/>
      <c r="B53" s="1213"/>
      <c r="C53" s="1213"/>
      <c r="D53" s="1216"/>
      <c r="E53" s="184"/>
      <c r="F53" s="185"/>
      <c r="G53" s="185"/>
      <c r="H53" s="185"/>
      <c r="I53" s="185"/>
      <c r="J53" s="186"/>
      <c r="K53" s="187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8"/>
      <c r="X53" s="188"/>
      <c r="Y53" s="188"/>
      <c r="Z53" s="188"/>
      <c r="AA53" s="188"/>
      <c r="AB53" s="188"/>
      <c r="AC53" s="189"/>
    </row>
    <row r="54" spans="1:31" s="14" customFormat="1" ht="19.5" customHeight="1" thickBot="1" x14ac:dyDescent="0.4">
      <c r="A54" s="1211"/>
      <c r="B54" s="1214"/>
      <c r="C54" s="1214"/>
      <c r="D54" s="1217"/>
      <c r="E54" s="190" t="s">
        <v>44</v>
      </c>
      <c r="F54" s="191"/>
      <c r="G54" s="191"/>
      <c r="H54" s="191"/>
      <c r="I54" s="192"/>
      <c r="J54" s="193"/>
      <c r="K54" s="194">
        <f t="shared" ref="K54:AC54" si="8">K24+K52</f>
        <v>206.1</v>
      </c>
      <c r="L54" s="194">
        <f t="shared" si="8"/>
        <v>291.88400000000001</v>
      </c>
      <c r="M54" s="194">
        <f t="shared" si="8"/>
        <v>32</v>
      </c>
      <c r="N54" s="194">
        <f t="shared" si="8"/>
        <v>16</v>
      </c>
      <c r="O54" s="194">
        <f t="shared" si="8"/>
        <v>6.5</v>
      </c>
      <c r="P54" s="194">
        <f t="shared" si="8"/>
        <v>2</v>
      </c>
      <c r="Q54" s="194">
        <f t="shared" si="8"/>
        <v>0</v>
      </c>
      <c r="R54" s="194">
        <f t="shared" si="8"/>
        <v>0</v>
      </c>
      <c r="S54" s="194">
        <f t="shared" si="8"/>
        <v>0</v>
      </c>
      <c r="T54" s="194">
        <f t="shared" si="8"/>
        <v>0</v>
      </c>
      <c r="U54" s="194">
        <f t="shared" si="8"/>
        <v>28</v>
      </c>
      <c r="V54" s="194">
        <f t="shared" si="8"/>
        <v>0</v>
      </c>
      <c r="W54" s="194">
        <f t="shared" si="8"/>
        <v>0</v>
      </c>
      <c r="X54" s="194">
        <f t="shared" si="8"/>
        <v>0</v>
      </c>
      <c r="Y54" s="194">
        <f t="shared" si="8"/>
        <v>0</v>
      </c>
      <c r="Z54" s="194">
        <f t="shared" si="8"/>
        <v>0</v>
      </c>
      <c r="AA54" s="194">
        <f t="shared" si="8"/>
        <v>0</v>
      </c>
      <c r="AB54" s="194">
        <f t="shared" si="8"/>
        <v>0</v>
      </c>
      <c r="AC54" s="198">
        <f t="shared" si="8"/>
        <v>582.48399999999992</v>
      </c>
      <c r="AD54" s="156"/>
      <c r="AE54" s="156"/>
    </row>
    <row r="55" spans="1:31" s="61" customFormat="1" ht="13.9" x14ac:dyDescent="0.4">
      <c r="A55" s="1240" t="s">
        <v>329</v>
      </c>
      <c r="B55" s="1240"/>
      <c r="C55" s="1240"/>
      <c r="D55" s="1240"/>
      <c r="E55" s="1240"/>
      <c r="F55" s="1240"/>
      <c r="G55" s="1240"/>
      <c r="H55" s="1240"/>
      <c r="I55" s="1240"/>
      <c r="J55" s="1240"/>
      <c r="K55" s="1240"/>
      <c r="L55" s="1240"/>
      <c r="M55" s="1240"/>
      <c r="N55" s="1240"/>
      <c r="O55" s="1240"/>
      <c r="P55" s="1240"/>
      <c r="Q55" s="1240"/>
      <c r="R55" s="1240"/>
      <c r="S55" s="1240"/>
      <c r="T55" s="1240"/>
      <c r="U55" s="1240"/>
      <c r="V55" s="1240"/>
      <c r="W55" s="1240"/>
      <c r="X55" s="1240"/>
      <c r="Y55" s="1240"/>
      <c r="Z55" s="1240"/>
      <c r="AA55" s="1240"/>
      <c r="AB55" s="1240"/>
      <c r="AC55" s="1240"/>
      <c r="AD55" s="152"/>
    </row>
    <row r="56" spans="1:31" s="61" customFormat="1" ht="13.9" x14ac:dyDescent="0.4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184" t="s">
        <v>353</v>
      </c>
      <c r="Q56" s="1184"/>
      <c r="R56" s="1184"/>
      <c r="S56" s="1184"/>
      <c r="T56" s="1184"/>
      <c r="U56" s="1184"/>
      <c r="V56" s="1184"/>
      <c r="W56" s="1184"/>
      <c r="X56" s="1184"/>
      <c r="Y56" s="1184"/>
      <c r="Z56" s="1184"/>
      <c r="AA56" s="1184"/>
      <c r="AB56" s="1184"/>
      <c r="AC56" s="1184"/>
      <c r="AD56" s="152"/>
    </row>
    <row r="57" spans="1:31" s="61" customFormat="1" ht="13.9" x14ac:dyDescent="0.4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2"/>
      <c r="S57" s="2"/>
      <c r="T57" s="1220" t="s">
        <v>5</v>
      </c>
      <c r="U57" s="1220"/>
      <c r="V57" s="1220"/>
      <c r="W57" s="1220"/>
      <c r="X57" s="1220"/>
      <c r="Y57" s="1220"/>
      <c r="Z57" s="1220"/>
      <c r="AA57" s="2"/>
      <c r="AB57" s="2"/>
      <c r="AC57" s="101"/>
    </row>
    <row r="58" spans="1:31" s="61" customFormat="1" ht="13.9" x14ac:dyDescent="0.4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184" t="s">
        <v>58</v>
      </c>
      <c r="Q58" s="1184"/>
      <c r="R58" s="1184"/>
      <c r="S58" s="1184"/>
      <c r="T58" s="1184"/>
      <c r="U58" s="1184"/>
      <c r="V58" s="1184"/>
      <c r="W58" s="1184"/>
      <c r="X58" s="1184"/>
      <c r="Y58" s="1184"/>
      <c r="Z58" s="1184"/>
      <c r="AA58" s="1184"/>
      <c r="AB58" s="1184"/>
      <c r="AC58" s="1184"/>
    </row>
    <row r="59" spans="1:31" s="61" customFormat="1" ht="13.9" x14ac:dyDescent="0.4">
      <c r="R59" s="208"/>
      <c r="S59" s="211"/>
      <c r="T59" s="211"/>
      <c r="U59" s="1220" t="s">
        <v>5</v>
      </c>
      <c r="V59" s="1220"/>
      <c r="W59" s="1220"/>
      <c r="X59" s="1220"/>
      <c r="Y59" s="1220"/>
      <c r="Z59" s="1220"/>
      <c r="AA59" s="3"/>
      <c r="AB59" s="208"/>
    </row>
    <row r="60" spans="1:31" x14ac:dyDescent="0.35"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</row>
    <row r="61" spans="1:31" x14ac:dyDescent="0.35"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</row>
  </sheetData>
  <mergeCells count="45">
    <mergeCell ref="A31:AC31"/>
    <mergeCell ref="I29:I30"/>
    <mergeCell ref="D32:D54"/>
    <mergeCell ref="C29:C30"/>
    <mergeCell ref="A32:A54"/>
    <mergeCell ref="E29:E30"/>
    <mergeCell ref="AC29:AC30"/>
    <mergeCell ref="A29:A30"/>
    <mergeCell ref="B29:B30"/>
    <mergeCell ref="F29:F30"/>
    <mergeCell ref="J29:J30"/>
    <mergeCell ref="K29:AB29"/>
    <mergeCell ref="G29:G30"/>
    <mergeCell ref="H29:H30"/>
    <mergeCell ref="D29:D30"/>
    <mergeCell ref="U59:Z59"/>
    <mergeCell ref="A55:AC55"/>
    <mergeCell ref="P56:AC56"/>
    <mergeCell ref="T57:Z57"/>
    <mergeCell ref="B32:B54"/>
    <mergeCell ref="C32:C54"/>
    <mergeCell ref="P58:AC58"/>
    <mergeCell ref="A1:AC1"/>
    <mergeCell ref="A2:AC2"/>
    <mergeCell ref="A5:A6"/>
    <mergeCell ref="B5:B6"/>
    <mergeCell ref="C5:C6"/>
    <mergeCell ref="D5:D6"/>
    <mergeCell ref="E5:E6"/>
    <mergeCell ref="F5:F6"/>
    <mergeCell ref="G3:N3"/>
    <mergeCell ref="T27:Z27"/>
    <mergeCell ref="O26:AC26"/>
    <mergeCell ref="AC5:AC6"/>
    <mergeCell ref="A7:AC7"/>
    <mergeCell ref="A8:A24"/>
    <mergeCell ref="K5:AB5"/>
    <mergeCell ref="B8:B24"/>
    <mergeCell ref="C8:C24"/>
    <mergeCell ref="D8:D24"/>
    <mergeCell ref="A25:AC25"/>
    <mergeCell ref="G5:G6"/>
    <mergeCell ref="H5:H6"/>
    <mergeCell ref="I5:I6"/>
    <mergeCell ref="J5:J6"/>
  </mergeCells>
  <phoneticPr fontId="38" type="noConversion"/>
  <pageMargins left="0.19685039370078741" right="0.19685039370078741" top="0.78740157480314965" bottom="0.39370078740157483" header="0.31496062992125984" footer="0.31496062992125984"/>
  <pageSetup paperSize="9" scale="79" orientation="landscape" r:id="rId1"/>
  <headerFooter alignWithMargins="0"/>
  <rowBreaks count="1" manualBreakCount="1">
    <brk id="28" max="2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30</vt:i4>
      </vt:variant>
    </vt:vector>
  </HeadingPairs>
  <TitlesOfParts>
    <vt:vector size="59" baseType="lpstr">
      <vt:lpstr>Загальна</vt:lpstr>
      <vt:lpstr>Шульгіна Н.Ф.</vt:lpstr>
      <vt:lpstr>Павленко С.Є.)</vt:lpstr>
      <vt:lpstr>Коваленко</vt:lpstr>
      <vt:lpstr>Говоруха (2)</vt:lpstr>
      <vt:lpstr>Дикленко</vt:lpstr>
      <vt:lpstr>Румилов</vt:lpstr>
      <vt:lpstr>Іванець</vt:lpstr>
      <vt:lpstr>Говоруха</vt:lpstr>
      <vt:lpstr>Харапонова</vt:lpstr>
      <vt:lpstr>Рачіба О.О.</vt:lpstr>
      <vt:lpstr>Снісар (0,5)</vt:lpstr>
      <vt:lpstr>Воронкова Ю.</vt:lpstr>
      <vt:lpstr>Вальчук</vt:lpstr>
      <vt:lpstr>Антонюк</vt:lpstr>
      <vt:lpstr>Шендрик</vt:lpstr>
      <vt:lpstr>Фаузи</vt:lpstr>
      <vt:lpstr>Снісар</vt:lpstr>
      <vt:lpstr>Останіна</vt:lpstr>
      <vt:lpstr>Вінник</vt:lpstr>
      <vt:lpstr>Шевченко (0,5)</vt:lpstr>
      <vt:lpstr>Дудукіна С.А.</vt:lpstr>
      <vt:lpstr>Воронкова О</vt:lpstr>
      <vt:lpstr>Ратчик</vt:lpstr>
      <vt:lpstr>Вінніков  (2)</vt:lpstr>
      <vt:lpstr>Вінніков </vt:lpstr>
      <vt:lpstr>Бадюл</vt:lpstr>
      <vt:lpstr>За НПП - Шевченко Т.М. </vt:lpstr>
      <vt:lpstr>Лацинська</vt:lpstr>
      <vt:lpstr>Антонюк!Print_Area</vt:lpstr>
      <vt:lpstr>Бадюл!Print_Area</vt:lpstr>
      <vt:lpstr>Вальчук!Print_Area</vt:lpstr>
      <vt:lpstr>Вінник!Print_Area</vt:lpstr>
      <vt:lpstr>'Вінніков '!Print_Area</vt:lpstr>
      <vt:lpstr>'Вінніков  (2)'!Print_Area</vt:lpstr>
      <vt:lpstr>'Воронкова О'!Print_Area</vt:lpstr>
      <vt:lpstr>'Воронкова Ю.'!Print_Area</vt:lpstr>
      <vt:lpstr>Говоруха!Print_Area</vt:lpstr>
      <vt:lpstr>'Говоруха (2)'!Print_Area</vt:lpstr>
      <vt:lpstr>Дикленко!Print_Area</vt:lpstr>
      <vt:lpstr>'Дудукіна С.А.'!Print_Area</vt:lpstr>
      <vt:lpstr>'За НПП - Шевченко Т.М. '!Print_Area</vt:lpstr>
      <vt:lpstr>Загальна!Print_Area</vt:lpstr>
      <vt:lpstr>Іванець!Print_Area</vt:lpstr>
      <vt:lpstr>Коваленко!Print_Area</vt:lpstr>
      <vt:lpstr>Лацинська!Print_Area</vt:lpstr>
      <vt:lpstr>Останіна!Print_Area</vt:lpstr>
      <vt:lpstr>'Павленко С.Є.)'!Print_Area</vt:lpstr>
      <vt:lpstr>Ратчик!Print_Area</vt:lpstr>
      <vt:lpstr>'Рачіба О.О.'!Print_Area</vt:lpstr>
      <vt:lpstr>Румилов!Print_Area</vt:lpstr>
      <vt:lpstr>Снісар!Print_Area</vt:lpstr>
      <vt:lpstr>'Снісар (0,5)'!Print_Area</vt:lpstr>
      <vt:lpstr>Фаузи!Print_Area</vt:lpstr>
      <vt:lpstr>Харапонова!Print_Area</vt:lpstr>
      <vt:lpstr>'Шевченко (0,5)'!Print_Area</vt:lpstr>
      <vt:lpstr>Шендрик!Print_Area</vt:lpstr>
      <vt:lpstr>'Шульгіна Н.Ф.'!Print_Area</vt:lpstr>
      <vt:lpstr>Загальна!Print_Titles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Овдієнко Андрій Володимирович</cp:lastModifiedBy>
  <cp:lastPrinted>2023-09-21T08:05:30Z</cp:lastPrinted>
  <dcterms:created xsi:type="dcterms:W3CDTF">1996-10-08T23:32:33Z</dcterms:created>
  <dcterms:modified xsi:type="dcterms:W3CDTF">2025-10-07T17:55:23Z</dcterms:modified>
</cp:coreProperties>
</file>