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E257239E-BF1D-49CC-A2F9-483B99B9DF59}" xr6:coauthVersionLast="47" xr6:coauthVersionMax="47" xr10:uidLastSave="{00000000-0000-0000-0000-000000000000}"/>
  <bookViews>
    <workbookView xWindow="-98" yWindow="-98" windowWidth="26116" windowHeight="15675" tabRatio="598" xr2:uid="{00000000-000D-0000-FFFF-FFFF00000000}"/>
  </bookViews>
  <sheets>
    <sheet name="Загальна" sheetId="7" r:id="rId1"/>
    <sheet name="За НПП" sheetId="6" r:id="rId2"/>
  </sheets>
  <definedNames>
    <definedName name="_xlnm.Print_Titles" localSheetId="0">Загальна!$4:$6</definedName>
    <definedName name="_xlnm.Print_Area" localSheetId="1">'За НПП'!$A$1:$AD$604</definedName>
    <definedName name="_xlnm.Print_Area" localSheetId="0">Загальна!$A$1:$AC$56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2" i="7"/>
  <c r="AC497" i="6" l="1"/>
  <c r="AC498" i="6"/>
  <c r="AC499" i="6"/>
  <c r="AC500" i="6"/>
  <c r="AC501" i="6"/>
  <c r="AC502" i="6"/>
  <c r="AC503" i="6"/>
  <c r="AC504" i="6"/>
  <c r="AC505" i="6"/>
  <c r="AC506" i="6"/>
  <c r="AC507" i="6"/>
  <c r="AC508" i="6"/>
  <c r="K509" i="6"/>
  <c r="L509" i="6"/>
  <c r="M509" i="6"/>
  <c r="N509" i="6"/>
  <c r="N516" i="6" s="1"/>
  <c r="O509" i="6"/>
  <c r="P509" i="6"/>
  <c r="Q509" i="6"/>
  <c r="R509" i="6"/>
  <c r="R516" i="6" s="1"/>
  <c r="S509" i="6"/>
  <c r="T509" i="6"/>
  <c r="U509" i="6"/>
  <c r="U516" i="6" s="1"/>
  <c r="S35" i="7" s="1"/>
  <c r="V509" i="6"/>
  <c r="V516" i="6" s="1"/>
  <c r="T35" i="7" s="1"/>
  <c r="W509" i="6"/>
  <c r="X509" i="6"/>
  <c r="Y509" i="6"/>
  <c r="Z509" i="6"/>
  <c r="Z516" i="6" s="1"/>
  <c r="Z517" i="6" s="1"/>
  <c r="AA509" i="6"/>
  <c r="AB509" i="6"/>
  <c r="K511" i="6"/>
  <c r="L511" i="6"/>
  <c r="M511" i="6"/>
  <c r="N511" i="6"/>
  <c r="O511" i="6"/>
  <c r="O516" i="6" s="1"/>
  <c r="P511" i="6"/>
  <c r="Q511" i="6"/>
  <c r="R511" i="6"/>
  <c r="S511" i="6"/>
  <c r="S516" i="6" s="1"/>
  <c r="T511" i="6"/>
  <c r="U511" i="6"/>
  <c r="V511" i="6"/>
  <c r="W511" i="6"/>
  <c r="X511" i="6"/>
  <c r="Y511" i="6"/>
  <c r="Z511" i="6"/>
  <c r="AA511" i="6"/>
  <c r="AB511" i="6"/>
  <c r="AC511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W516" i="6" s="1"/>
  <c r="X513" i="6"/>
  <c r="Y513" i="6"/>
  <c r="Z513" i="6"/>
  <c r="AA513" i="6"/>
  <c r="AB513" i="6"/>
  <c r="AC513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C53" i="6"/>
  <c r="AC54" i="6" s="1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K172" i="6"/>
  <c r="AC170" i="6"/>
  <c r="AC172" i="6"/>
  <c r="K233" i="6"/>
  <c r="AC232" i="6"/>
  <c r="AC233" i="6" s="1"/>
  <c r="AC294" i="6"/>
  <c r="AC295" i="6"/>
  <c r="AC296" i="6"/>
  <c r="AC297" i="6"/>
  <c r="D10" i="7"/>
  <c r="L479" i="6"/>
  <c r="M479" i="6"/>
  <c r="N479" i="6"/>
  <c r="N480" i="6" s="1"/>
  <c r="L34" i="7" s="1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K479" i="6"/>
  <c r="X269" i="6"/>
  <c r="L107" i="6"/>
  <c r="M107" i="6"/>
  <c r="N107" i="6"/>
  <c r="O107" i="6"/>
  <c r="P107" i="6"/>
  <c r="Q107" i="6"/>
  <c r="O14" i="7"/>
  <c r="R107" i="6"/>
  <c r="S107" i="6"/>
  <c r="T107" i="6"/>
  <c r="U107" i="6"/>
  <c r="V107" i="6"/>
  <c r="W107" i="6"/>
  <c r="X107" i="6"/>
  <c r="Y107" i="6"/>
  <c r="Z107" i="6"/>
  <c r="AA107" i="6"/>
  <c r="AB107" i="6"/>
  <c r="K107" i="6"/>
  <c r="U27" i="6"/>
  <c r="L27" i="6"/>
  <c r="AC437" i="6"/>
  <c r="X27" i="6"/>
  <c r="K27" i="6"/>
  <c r="AC105" i="6"/>
  <c r="AC104" i="6"/>
  <c r="AC103" i="6"/>
  <c r="AC106" i="6"/>
  <c r="AC25" i="6"/>
  <c r="AC203" i="6"/>
  <c r="AC204" i="6" s="1"/>
  <c r="AC222" i="6"/>
  <c r="AC364" i="6"/>
  <c r="AC478" i="6"/>
  <c r="AC409" i="6"/>
  <c r="AC410" i="6"/>
  <c r="AC337" i="6"/>
  <c r="AC339" i="6" s="1"/>
  <c r="AC267" i="6"/>
  <c r="AC269" i="6" s="1"/>
  <c r="AC26" i="6"/>
  <c r="AC24" i="6"/>
  <c r="AC536" i="6"/>
  <c r="AC543" i="6" s="1"/>
  <c r="AC550" i="6" s="1"/>
  <c r="AC535" i="6"/>
  <c r="AC537" i="6"/>
  <c r="AC225" i="6"/>
  <c r="AC435" i="6"/>
  <c r="AC324" i="6"/>
  <c r="AC325" i="6"/>
  <c r="AC326" i="6"/>
  <c r="AC327" i="6"/>
  <c r="AC332" i="6" s="1"/>
  <c r="AC340" i="6" s="1"/>
  <c r="AC328" i="6"/>
  <c r="AC329" i="6"/>
  <c r="AC330" i="6"/>
  <c r="AC331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K334" i="6"/>
  <c r="L334" i="6"/>
  <c r="M334" i="6"/>
  <c r="N334" i="6"/>
  <c r="O334" i="6"/>
  <c r="P334" i="6"/>
  <c r="P340" i="6" s="1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K336" i="6"/>
  <c r="K340" i="6" s="1"/>
  <c r="I28" i="7" s="1"/>
  <c r="L336" i="6"/>
  <c r="M336" i="6"/>
  <c r="M340" i="6" s="1"/>
  <c r="K28" i="7" s="1"/>
  <c r="N336" i="6"/>
  <c r="O336" i="6"/>
  <c r="O340" i="6" s="1"/>
  <c r="M28" i="7" s="1"/>
  <c r="P336" i="6"/>
  <c r="Q336" i="6"/>
  <c r="Q340" i="6" s="1"/>
  <c r="O28" i="7" s="1"/>
  <c r="R336" i="6"/>
  <c r="S336" i="6"/>
  <c r="S340" i="6" s="1"/>
  <c r="Q28" i="7" s="1"/>
  <c r="T336" i="6"/>
  <c r="U336" i="6"/>
  <c r="U340" i="6" s="1"/>
  <c r="V336" i="6"/>
  <c r="W336" i="6"/>
  <c r="X336" i="6"/>
  <c r="Y336" i="6"/>
  <c r="Y340" i="6" s="1"/>
  <c r="Z336" i="6"/>
  <c r="AA336" i="6"/>
  <c r="AA340" i="6" s="1"/>
  <c r="AB336" i="6"/>
  <c r="AC336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260" i="6"/>
  <c r="AC259" i="6"/>
  <c r="AC293" i="6"/>
  <c r="AC292" i="6"/>
  <c r="AC359" i="6"/>
  <c r="AC433" i="6"/>
  <c r="AC42" i="6"/>
  <c r="AC43" i="6"/>
  <c r="AC47" i="6" s="1"/>
  <c r="AC55" i="6" s="1"/>
  <c r="AC44" i="6"/>
  <c r="AC45" i="6"/>
  <c r="AC46" i="6"/>
  <c r="AC402" i="6"/>
  <c r="AC16" i="6"/>
  <c r="AC13" i="6"/>
  <c r="AC192" i="6"/>
  <c r="AC193" i="6"/>
  <c r="AC194" i="6"/>
  <c r="AC195" i="6"/>
  <c r="AC198" i="6" s="1"/>
  <c r="AC205" i="6" s="1"/>
  <c r="AC196" i="6"/>
  <c r="AC197" i="6"/>
  <c r="AC253" i="6"/>
  <c r="AC254" i="6"/>
  <c r="AC567" i="6"/>
  <c r="AC568" i="6"/>
  <c r="AC226" i="6"/>
  <c r="AC228" i="6"/>
  <c r="AC227" i="6"/>
  <c r="AC224" i="6"/>
  <c r="AC223" i="6"/>
  <c r="AC464" i="6"/>
  <c r="AC472" i="6" s="1"/>
  <c r="AC465" i="6"/>
  <c r="K231" i="6"/>
  <c r="L229" i="6"/>
  <c r="M229" i="6"/>
  <c r="N229" i="6"/>
  <c r="O229" i="6"/>
  <c r="P229" i="6"/>
  <c r="Q229" i="6"/>
  <c r="R229" i="6"/>
  <c r="S229" i="6"/>
  <c r="T229" i="6"/>
  <c r="U229" i="6"/>
  <c r="U234" i="6" s="1"/>
  <c r="S23" i="7" s="1"/>
  <c r="V229" i="6"/>
  <c r="W229" i="6"/>
  <c r="X229" i="6"/>
  <c r="Y229" i="6"/>
  <c r="Z229" i="6"/>
  <c r="AA229" i="6"/>
  <c r="AB229" i="6"/>
  <c r="K229" i="6"/>
  <c r="K234" i="6" s="1"/>
  <c r="I23" i="7" s="1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N234" i="6"/>
  <c r="L23" i="7" s="1"/>
  <c r="M233" i="6"/>
  <c r="L233" i="6"/>
  <c r="AC231" i="6"/>
  <c r="AB231" i="6"/>
  <c r="AB234" i="6" s="1"/>
  <c r="AB235" i="6" s="1"/>
  <c r="AA231" i="6"/>
  <c r="Z231" i="6"/>
  <c r="Z234" i="6" s="1"/>
  <c r="Y231" i="6"/>
  <c r="X231" i="6"/>
  <c r="X234" i="6" s="1"/>
  <c r="W231" i="6"/>
  <c r="W234" i="6"/>
  <c r="U23" i="7" s="1"/>
  <c r="V231" i="6"/>
  <c r="U231" i="6"/>
  <c r="T231" i="6"/>
  <c r="S231" i="6"/>
  <c r="R231" i="6"/>
  <c r="Q231" i="6"/>
  <c r="P231" i="6"/>
  <c r="P234" i="6" s="1"/>
  <c r="N23" i="7" s="1"/>
  <c r="O231" i="6"/>
  <c r="N231" i="6"/>
  <c r="M231" i="6"/>
  <c r="L231" i="6"/>
  <c r="AC541" i="6"/>
  <c r="AC358" i="6"/>
  <c r="AC357" i="6"/>
  <c r="AC163" i="6"/>
  <c r="AC255" i="6"/>
  <c r="AC256" i="6"/>
  <c r="AC257" i="6"/>
  <c r="AC258" i="6"/>
  <c r="AC261" i="6"/>
  <c r="K262" i="6"/>
  <c r="L262" i="6"/>
  <c r="M262" i="6"/>
  <c r="N262" i="6"/>
  <c r="O262" i="6"/>
  <c r="P262" i="6"/>
  <c r="P270" i="6" s="1"/>
  <c r="Q262" i="6"/>
  <c r="R262" i="6"/>
  <c r="S262" i="6"/>
  <c r="T262" i="6"/>
  <c r="T270" i="6" s="1"/>
  <c r="R25" i="7" s="1"/>
  <c r="U262" i="6"/>
  <c r="V262" i="6"/>
  <c r="W262" i="6"/>
  <c r="X262" i="6"/>
  <c r="X270" i="6" s="1"/>
  <c r="V25" i="7" s="1"/>
  <c r="Y262" i="6"/>
  <c r="Z262" i="6"/>
  <c r="AA262" i="6"/>
  <c r="AB262" i="6"/>
  <c r="AB270" i="6" s="1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Z270" i="6" s="1"/>
  <c r="AA266" i="6"/>
  <c r="AB266" i="6"/>
  <c r="AC266" i="6"/>
  <c r="K269" i="6"/>
  <c r="K270" i="6" s="1"/>
  <c r="I25" i="7" s="1"/>
  <c r="L269" i="6"/>
  <c r="M269" i="6"/>
  <c r="N269" i="6"/>
  <c r="O269" i="6"/>
  <c r="P269" i="6"/>
  <c r="Q269" i="6"/>
  <c r="R269" i="6"/>
  <c r="S269" i="6"/>
  <c r="T269" i="6"/>
  <c r="U269" i="6"/>
  <c r="V269" i="6"/>
  <c r="W269" i="6"/>
  <c r="W270" i="6" s="1"/>
  <c r="U25" i="7" s="1"/>
  <c r="Y269" i="6"/>
  <c r="Z269" i="6"/>
  <c r="AA269" i="6"/>
  <c r="AB269" i="6"/>
  <c r="AC570" i="6"/>
  <c r="AC538" i="6"/>
  <c r="AC540" i="6"/>
  <c r="AC539" i="6"/>
  <c r="AC399" i="6"/>
  <c r="AC360" i="6"/>
  <c r="AC361" i="6"/>
  <c r="AC162" i="6"/>
  <c r="AC165" i="6" s="1"/>
  <c r="AC133" i="6"/>
  <c r="AC576" i="6"/>
  <c r="AC577" i="6"/>
  <c r="AC395" i="6"/>
  <c r="AC404" i="6" s="1"/>
  <c r="AC411" i="6" s="1"/>
  <c r="AC396" i="6"/>
  <c r="AC397" i="6"/>
  <c r="AC398" i="6"/>
  <c r="AC471" i="6"/>
  <c r="AC132" i="6"/>
  <c r="AC134" i="6"/>
  <c r="AC137" i="6"/>
  <c r="AC136" i="6"/>
  <c r="AC41" i="6"/>
  <c r="AC77" i="6"/>
  <c r="AC436" i="6"/>
  <c r="AC580" i="6"/>
  <c r="AC291" i="6"/>
  <c r="AC363" i="6"/>
  <c r="AC289" i="6"/>
  <c r="AC76" i="6"/>
  <c r="AC166" i="6"/>
  <c r="AC167" i="6" s="1"/>
  <c r="AC394" i="6"/>
  <c r="AC10" i="6"/>
  <c r="AC403" i="6"/>
  <c r="AC401" i="6"/>
  <c r="AC400" i="6"/>
  <c r="AC432" i="6"/>
  <c r="AC286" i="6"/>
  <c r="AC298" i="6" s="1"/>
  <c r="AC287" i="6"/>
  <c r="AC288" i="6"/>
  <c r="AC290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W305" i="6" s="1"/>
  <c r="U26" i="7" s="1"/>
  <c r="X298" i="6"/>
  <c r="Y298" i="6"/>
  <c r="Y305" i="6" s="1"/>
  <c r="W26" i="7" s="1"/>
  <c r="Z298" i="6"/>
  <c r="AA298" i="6"/>
  <c r="AB298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K302" i="6"/>
  <c r="L302" i="6"/>
  <c r="M302" i="6"/>
  <c r="N302" i="6"/>
  <c r="O302" i="6"/>
  <c r="P302" i="6"/>
  <c r="Q302" i="6"/>
  <c r="R302" i="6"/>
  <c r="R305" i="6" s="1"/>
  <c r="S302" i="6"/>
  <c r="T302" i="6"/>
  <c r="U302" i="6"/>
  <c r="V302" i="6"/>
  <c r="W302" i="6"/>
  <c r="X302" i="6"/>
  <c r="Y302" i="6"/>
  <c r="Z302" i="6"/>
  <c r="Z305" i="6" s="1"/>
  <c r="AA302" i="6"/>
  <c r="AB302" i="6"/>
  <c r="AB305" i="6" s="1"/>
  <c r="AC302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L78" i="6"/>
  <c r="M78" i="6"/>
  <c r="M85" i="6" s="1"/>
  <c r="N78" i="6"/>
  <c r="O78" i="6"/>
  <c r="P78" i="6"/>
  <c r="Q78" i="6"/>
  <c r="Q85" i="6" s="1"/>
  <c r="O13" i="7" s="1"/>
  <c r="R78" i="6"/>
  <c r="S78" i="6"/>
  <c r="T78" i="6"/>
  <c r="U78" i="6"/>
  <c r="V78" i="6"/>
  <c r="W78" i="6"/>
  <c r="W85" i="6" s="1"/>
  <c r="U13" i="7" s="1"/>
  <c r="X78" i="6"/>
  <c r="Y78" i="6"/>
  <c r="Z78" i="6"/>
  <c r="AA78" i="6"/>
  <c r="AB78" i="6"/>
  <c r="K78" i="6"/>
  <c r="K85" i="6" s="1"/>
  <c r="AC575" i="6"/>
  <c r="AC574" i="6"/>
  <c r="AC573" i="6"/>
  <c r="AC569" i="6"/>
  <c r="AC542" i="6"/>
  <c r="AC470" i="6"/>
  <c r="AC469" i="6"/>
  <c r="AC466" i="6"/>
  <c r="AC467" i="6"/>
  <c r="AC468" i="6"/>
  <c r="AC102" i="6"/>
  <c r="K109" i="6"/>
  <c r="K114" i="6" s="1"/>
  <c r="I14" i="7" s="1"/>
  <c r="L109" i="6"/>
  <c r="M109" i="6"/>
  <c r="M114" i="6" s="1"/>
  <c r="K14" i="7" s="1"/>
  <c r="N109" i="6"/>
  <c r="O109" i="6"/>
  <c r="P109" i="6"/>
  <c r="Q109" i="6"/>
  <c r="Q114" i="6" s="1"/>
  <c r="Q115" i="6" s="1"/>
  <c r="O15" i="7" s="1"/>
  <c r="R109" i="6"/>
  <c r="S109" i="6"/>
  <c r="S114" i="6" s="1"/>
  <c r="Q14" i="7" s="1"/>
  <c r="T109" i="6"/>
  <c r="U109" i="6"/>
  <c r="V109" i="6"/>
  <c r="W109" i="6"/>
  <c r="W114" i="6" s="1"/>
  <c r="U14" i="7" s="1"/>
  <c r="X109" i="6"/>
  <c r="Y109" i="6"/>
  <c r="Z109" i="6"/>
  <c r="AA109" i="6"/>
  <c r="AA114" i="6" s="1"/>
  <c r="AA115" i="6" s="1"/>
  <c r="AB109" i="6"/>
  <c r="AC109" i="6"/>
  <c r="K111" i="6"/>
  <c r="L111" i="6"/>
  <c r="L114" i="6" s="1"/>
  <c r="J14" i="7" s="1"/>
  <c r="M111" i="6"/>
  <c r="N111" i="6"/>
  <c r="O111" i="6"/>
  <c r="P111" i="6"/>
  <c r="P114" i="6" s="1"/>
  <c r="N14" i="7" s="1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K113" i="6"/>
  <c r="L113" i="6"/>
  <c r="M113" i="6"/>
  <c r="N113" i="6"/>
  <c r="O113" i="6"/>
  <c r="P113" i="6"/>
  <c r="Q113" i="6"/>
  <c r="R113" i="6"/>
  <c r="S113" i="6"/>
  <c r="T113" i="6"/>
  <c r="U113" i="6"/>
  <c r="U114" i="6" s="1"/>
  <c r="S14" i="7" s="1"/>
  <c r="V113" i="6"/>
  <c r="W113" i="6"/>
  <c r="X113" i="6"/>
  <c r="Y113" i="6"/>
  <c r="Z113" i="6"/>
  <c r="AA113" i="6"/>
  <c r="AB113" i="6"/>
  <c r="AC113" i="6"/>
  <c r="AC75" i="6"/>
  <c r="AC74" i="6"/>
  <c r="AC14" i="6"/>
  <c r="AC12" i="6"/>
  <c r="AC7" i="6"/>
  <c r="AC8" i="6"/>
  <c r="AC9" i="6"/>
  <c r="AC11" i="6"/>
  <c r="AC15" i="6"/>
  <c r="AC17" i="6"/>
  <c r="AC6" i="6"/>
  <c r="AC438" i="6"/>
  <c r="AC49" i="6"/>
  <c r="AC571" i="6"/>
  <c r="AC572" i="6"/>
  <c r="AC428" i="6"/>
  <c r="AC429" i="6"/>
  <c r="AC430" i="6"/>
  <c r="AC431" i="6"/>
  <c r="AC434" i="6"/>
  <c r="AC373" i="6"/>
  <c r="AC365" i="6"/>
  <c r="AC164" i="6"/>
  <c r="AC131" i="6"/>
  <c r="AC138" i="6" s="1"/>
  <c r="AC145" i="6" s="1"/>
  <c r="AC135" i="6"/>
  <c r="AC21" i="6"/>
  <c r="D40" i="7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AB167" i="6"/>
  <c r="AA167" i="6"/>
  <c r="AA173" i="6" s="1"/>
  <c r="Z167" i="6"/>
  <c r="Y167" i="6"/>
  <c r="X167" i="6"/>
  <c r="X173" i="6" s="1"/>
  <c r="V17" i="7" s="1"/>
  <c r="W167" i="6"/>
  <c r="W173" i="6" s="1"/>
  <c r="U17" i="7" s="1"/>
  <c r="V167" i="6"/>
  <c r="U167" i="6"/>
  <c r="T167" i="6"/>
  <c r="S167" i="6"/>
  <c r="S173" i="6" s="1"/>
  <c r="Q17" i="7" s="1"/>
  <c r="R167" i="6"/>
  <c r="Q167" i="6"/>
  <c r="P167" i="6"/>
  <c r="O167" i="6"/>
  <c r="N167" i="6"/>
  <c r="M167" i="6"/>
  <c r="L167" i="6"/>
  <c r="L173" i="6" s="1"/>
  <c r="J17" i="7" s="1"/>
  <c r="K167" i="6"/>
  <c r="AB165" i="6"/>
  <c r="AA165" i="6"/>
  <c r="Z165" i="6"/>
  <c r="Z173" i="6" s="1"/>
  <c r="Y165" i="6"/>
  <c r="X165" i="6"/>
  <c r="W165" i="6"/>
  <c r="V165" i="6"/>
  <c r="V173" i="6" s="1"/>
  <c r="T17" i="7" s="1"/>
  <c r="U165" i="6"/>
  <c r="T165" i="6"/>
  <c r="S165" i="6"/>
  <c r="R165" i="6"/>
  <c r="Q165" i="6"/>
  <c r="P165" i="6"/>
  <c r="O165" i="6"/>
  <c r="N165" i="6"/>
  <c r="M165" i="6"/>
  <c r="L165" i="6"/>
  <c r="K165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P145" i="6" s="1"/>
  <c r="O144" i="6"/>
  <c r="N144" i="6"/>
  <c r="M144" i="6"/>
  <c r="L144" i="6"/>
  <c r="L145" i="6" s="1"/>
  <c r="K144" i="6"/>
  <c r="AC142" i="6"/>
  <c r="AB142" i="6"/>
  <c r="AA142" i="6"/>
  <c r="AA145" i="6" s="1"/>
  <c r="AA174" i="6" s="1"/>
  <c r="Z142" i="6"/>
  <c r="Y142" i="6"/>
  <c r="X142" i="6"/>
  <c r="W142" i="6"/>
  <c r="V142" i="6"/>
  <c r="U142" i="6"/>
  <c r="T142" i="6"/>
  <c r="S142" i="6"/>
  <c r="S145" i="6" s="1"/>
  <c r="Q16" i="7" s="1"/>
  <c r="R142" i="6"/>
  <c r="Q142" i="6"/>
  <c r="P142" i="6"/>
  <c r="O142" i="6"/>
  <c r="N142" i="6"/>
  <c r="M142" i="6"/>
  <c r="L142" i="6"/>
  <c r="K142" i="6"/>
  <c r="K145" i="6" s="1"/>
  <c r="I16" i="7" s="1"/>
  <c r="AC140" i="6"/>
  <c r="AB140" i="6"/>
  <c r="AB145" i="6" s="1"/>
  <c r="AB174" i="6" s="1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AB138" i="6"/>
  <c r="AA138" i="6"/>
  <c r="Z138" i="6"/>
  <c r="Y138" i="6"/>
  <c r="X138" i="6"/>
  <c r="W138" i="6"/>
  <c r="V138" i="6"/>
  <c r="U138" i="6"/>
  <c r="T138" i="6"/>
  <c r="S138" i="6"/>
  <c r="R138" i="6"/>
  <c r="R145" i="6" s="1"/>
  <c r="P16" i="7" s="1"/>
  <c r="Q138" i="6"/>
  <c r="P138" i="6"/>
  <c r="O138" i="6"/>
  <c r="N138" i="6"/>
  <c r="N145" i="6" s="1"/>
  <c r="L16" i="7" s="1"/>
  <c r="M138" i="6"/>
  <c r="L138" i="6"/>
  <c r="K138" i="6"/>
  <c r="AC84" i="6"/>
  <c r="AB84" i="6"/>
  <c r="AA84" i="6"/>
  <c r="Z84" i="6"/>
  <c r="Z85" i="6" s="1"/>
  <c r="Y84" i="6"/>
  <c r="X84" i="6"/>
  <c r="W84" i="6"/>
  <c r="V84" i="6"/>
  <c r="U84" i="6"/>
  <c r="T84" i="6"/>
  <c r="S84" i="6"/>
  <c r="R84" i="6"/>
  <c r="R85" i="6" s="1"/>
  <c r="Q84" i="6"/>
  <c r="P84" i="6"/>
  <c r="O84" i="6"/>
  <c r="N84" i="6"/>
  <c r="M84" i="6"/>
  <c r="L84" i="6"/>
  <c r="K84" i="6"/>
  <c r="AC82" i="6"/>
  <c r="AB82" i="6"/>
  <c r="AB85" i="6" s="1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AC80" i="6"/>
  <c r="AB80" i="6"/>
  <c r="AA80" i="6"/>
  <c r="AA85" i="6" s="1"/>
  <c r="Z80" i="6"/>
  <c r="Y80" i="6"/>
  <c r="X80" i="6"/>
  <c r="X85" i="6" s="1"/>
  <c r="V13" i="7" s="1"/>
  <c r="W80" i="6"/>
  <c r="V80" i="6"/>
  <c r="U80" i="6"/>
  <c r="T80" i="6"/>
  <c r="S80" i="6"/>
  <c r="R80" i="6"/>
  <c r="Q80" i="6"/>
  <c r="P80" i="6"/>
  <c r="P85" i="6" s="1"/>
  <c r="O80" i="6"/>
  <c r="N80" i="6"/>
  <c r="M80" i="6"/>
  <c r="L80" i="6"/>
  <c r="K80" i="6"/>
  <c r="AB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Z374" i="6" s="1"/>
  <c r="AA366" i="6"/>
  <c r="L366" i="6"/>
  <c r="K366" i="6"/>
  <c r="AC587" i="6"/>
  <c r="AB587" i="6"/>
  <c r="AA587" i="6"/>
  <c r="Z587" i="6"/>
  <c r="Y587" i="6"/>
  <c r="X587" i="6"/>
  <c r="W587" i="6"/>
  <c r="V587" i="6"/>
  <c r="U587" i="6"/>
  <c r="T587" i="6"/>
  <c r="S587" i="6"/>
  <c r="R587" i="6"/>
  <c r="Q587" i="6"/>
  <c r="P587" i="6"/>
  <c r="O587" i="6"/>
  <c r="N587" i="6"/>
  <c r="M587" i="6"/>
  <c r="L587" i="6"/>
  <c r="K587" i="6"/>
  <c r="AC585" i="6"/>
  <c r="AB585" i="6"/>
  <c r="AA585" i="6"/>
  <c r="Z585" i="6"/>
  <c r="Y585" i="6"/>
  <c r="X585" i="6"/>
  <c r="W585" i="6"/>
  <c r="V585" i="6"/>
  <c r="U585" i="6"/>
  <c r="T585" i="6"/>
  <c r="S585" i="6"/>
  <c r="R585" i="6"/>
  <c r="Q585" i="6"/>
  <c r="P585" i="6"/>
  <c r="O585" i="6"/>
  <c r="N585" i="6"/>
  <c r="M585" i="6"/>
  <c r="L585" i="6"/>
  <c r="K585" i="6"/>
  <c r="AC583" i="6"/>
  <c r="AB583" i="6"/>
  <c r="AA583" i="6"/>
  <c r="Z583" i="6"/>
  <c r="Y583" i="6"/>
  <c r="X583" i="6"/>
  <c r="W583" i="6"/>
  <c r="V583" i="6"/>
  <c r="V588" i="6" s="1"/>
  <c r="T38" i="7" s="1"/>
  <c r="U583" i="6"/>
  <c r="T583" i="6"/>
  <c r="S583" i="6"/>
  <c r="R583" i="6"/>
  <c r="R588" i="6" s="1"/>
  <c r="P38" i="7" s="1"/>
  <c r="Q583" i="6"/>
  <c r="P583" i="6"/>
  <c r="O583" i="6"/>
  <c r="N583" i="6"/>
  <c r="M583" i="6"/>
  <c r="L583" i="6"/>
  <c r="K583" i="6"/>
  <c r="AB581" i="6"/>
  <c r="AB588" i="6" s="1"/>
  <c r="AA581" i="6"/>
  <c r="Z581" i="6"/>
  <c r="Y581" i="6"/>
  <c r="X581" i="6"/>
  <c r="W581" i="6"/>
  <c r="V581" i="6"/>
  <c r="U581" i="6"/>
  <c r="U588" i="6" s="1"/>
  <c r="S38" i="7" s="1"/>
  <c r="T581" i="6"/>
  <c r="T588" i="6" s="1"/>
  <c r="R38" i="7" s="1"/>
  <c r="S581" i="6"/>
  <c r="R581" i="6"/>
  <c r="Q581" i="6"/>
  <c r="Q588" i="6" s="1"/>
  <c r="P581" i="6"/>
  <c r="O581" i="6"/>
  <c r="N581" i="6"/>
  <c r="M581" i="6"/>
  <c r="M588" i="6" s="1"/>
  <c r="K38" i="7" s="1"/>
  <c r="L581" i="6"/>
  <c r="L588" i="6" s="1"/>
  <c r="J38" i="7" s="1"/>
  <c r="K581" i="6"/>
  <c r="AC549" i="6"/>
  <c r="AB549" i="6"/>
  <c r="AA549" i="6"/>
  <c r="Z549" i="6"/>
  <c r="Y549" i="6"/>
  <c r="X549" i="6"/>
  <c r="W549" i="6"/>
  <c r="V549" i="6"/>
  <c r="U549" i="6"/>
  <c r="T549" i="6"/>
  <c r="S549" i="6"/>
  <c r="R549" i="6"/>
  <c r="Q549" i="6"/>
  <c r="P549" i="6"/>
  <c r="O549" i="6"/>
  <c r="N549" i="6"/>
  <c r="M549" i="6"/>
  <c r="L549" i="6"/>
  <c r="K549" i="6"/>
  <c r="AC547" i="6"/>
  <c r="AB547" i="6"/>
  <c r="AA547" i="6"/>
  <c r="Z547" i="6"/>
  <c r="Y547" i="6"/>
  <c r="X547" i="6"/>
  <c r="W547" i="6"/>
  <c r="V547" i="6"/>
  <c r="U547" i="6"/>
  <c r="T547" i="6"/>
  <c r="S547" i="6"/>
  <c r="R547" i="6"/>
  <c r="Q547" i="6"/>
  <c r="P547" i="6"/>
  <c r="O547" i="6"/>
  <c r="N547" i="6"/>
  <c r="M547" i="6"/>
  <c r="L547" i="6"/>
  <c r="K547" i="6"/>
  <c r="AC545" i="6"/>
  <c r="AB545" i="6"/>
  <c r="AA545" i="6"/>
  <c r="Z545" i="6"/>
  <c r="Y545" i="6"/>
  <c r="X545" i="6"/>
  <c r="W545" i="6"/>
  <c r="V545" i="6"/>
  <c r="V550" i="6" s="1"/>
  <c r="U545" i="6"/>
  <c r="T545" i="6"/>
  <c r="S545" i="6"/>
  <c r="R545" i="6"/>
  <c r="R550" i="6" s="1"/>
  <c r="Q545" i="6"/>
  <c r="P545" i="6"/>
  <c r="O545" i="6"/>
  <c r="N545" i="6"/>
  <c r="M545" i="6"/>
  <c r="L545" i="6"/>
  <c r="K545" i="6"/>
  <c r="AB543" i="6"/>
  <c r="AB550" i="6" s="1"/>
  <c r="AB589" i="6" s="1"/>
  <c r="AA543" i="6"/>
  <c r="Z543" i="6"/>
  <c r="Y543" i="6"/>
  <c r="W37" i="7"/>
  <c r="X543" i="6"/>
  <c r="V37" i="7" s="1"/>
  <c r="W543" i="6"/>
  <c r="U37" i="7" s="1"/>
  <c r="V543" i="6"/>
  <c r="U543" i="6"/>
  <c r="T543" i="6"/>
  <c r="R37" i="7" s="1"/>
  <c r="S543" i="6"/>
  <c r="Q37" i="7" s="1"/>
  <c r="R543" i="6"/>
  <c r="Q543" i="6"/>
  <c r="O37" i="7" s="1"/>
  <c r="P543" i="6"/>
  <c r="N37" i="7"/>
  <c r="O543" i="6"/>
  <c r="O550" i="6" s="1"/>
  <c r="N543" i="6"/>
  <c r="M543" i="6"/>
  <c r="K37" i="7"/>
  <c r="L543" i="6"/>
  <c r="J37" i="7"/>
  <c r="K543" i="6"/>
  <c r="I37" i="7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L54" i="6"/>
  <c r="K54" i="6"/>
  <c r="K439" i="6"/>
  <c r="L439" i="6"/>
  <c r="M439" i="6"/>
  <c r="N439" i="6"/>
  <c r="O439" i="6"/>
  <c r="P439" i="6"/>
  <c r="Q439" i="6"/>
  <c r="Q446" i="6" s="1"/>
  <c r="O32" i="7" s="1"/>
  <c r="R439" i="6"/>
  <c r="S439" i="6"/>
  <c r="T439" i="6"/>
  <c r="U439" i="6"/>
  <c r="V439" i="6"/>
  <c r="W439" i="6"/>
  <c r="X439" i="6"/>
  <c r="Y439" i="6"/>
  <c r="Z439" i="6"/>
  <c r="Z446" i="6" s="1"/>
  <c r="AA439" i="6"/>
  <c r="AB439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AC477" i="6"/>
  <c r="K476" i="6"/>
  <c r="AC474" i="6"/>
  <c r="AB474" i="6"/>
  <c r="AB480" i="6" s="1"/>
  <c r="AA474" i="6"/>
  <c r="Z474" i="6"/>
  <c r="Y474" i="6"/>
  <c r="Y480" i="6" s="1"/>
  <c r="W34" i="7" s="1"/>
  <c r="X474" i="6"/>
  <c r="W474" i="6"/>
  <c r="V474" i="6"/>
  <c r="U474" i="6"/>
  <c r="T474" i="6"/>
  <c r="S474" i="6"/>
  <c r="R474" i="6"/>
  <c r="Q474" i="6"/>
  <c r="P474" i="6"/>
  <c r="O474" i="6"/>
  <c r="N474" i="6"/>
  <c r="M474" i="6"/>
  <c r="L474" i="6"/>
  <c r="K474" i="6"/>
  <c r="AB472" i="6"/>
  <c r="AA472" i="6"/>
  <c r="AA480" i="6" s="1"/>
  <c r="Z472" i="6"/>
  <c r="Y472" i="6"/>
  <c r="X472" i="6"/>
  <c r="W472" i="6"/>
  <c r="V472" i="6"/>
  <c r="U472" i="6"/>
  <c r="T472" i="6"/>
  <c r="S472" i="6"/>
  <c r="R472" i="6"/>
  <c r="Q472" i="6"/>
  <c r="P472" i="6"/>
  <c r="O472" i="6"/>
  <c r="O480" i="6" s="1"/>
  <c r="N472" i="6"/>
  <c r="M472" i="6"/>
  <c r="L472" i="6"/>
  <c r="K472" i="6"/>
  <c r="AC443" i="6"/>
  <c r="AB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X446" i="6" s="1"/>
  <c r="V32" i="7" s="1"/>
  <c r="Y443" i="6"/>
  <c r="Z443" i="6"/>
  <c r="AA443" i="6"/>
  <c r="L443" i="6"/>
  <c r="K443" i="6"/>
  <c r="AC445" i="6"/>
  <c r="AB445" i="6"/>
  <c r="AA445" i="6"/>
  <c r="Z445" i="6"/>
  <c r="Y445" i="6"/>
  <c r="X445" i="6"/>
  <c r="W445" i="6"/>
  <c r="V445" i="6"/>
  <c r="U445" i="6"/>
  <c r="T445" i="6"/>
  <c r="S445" i="6"/>
  <c r="R445" i="6"/>
  <c r="Q445" i="6"/>
  <c r="P445" i="6"/>
  <c r="O445" i="6"/>
  <c r="N445" i="6"/>
  <c r="M445" i="6"/>
  <c r="L445" i="6"/>
  <c r="K445" i="6"/>
  <c r="AC441" i="6"/>
  <c r="AB441" i="6"/>
  <c r="AA441" i="6"/>
  <c r="Z441" i="6"/>
  <c r="Y441" i="6"/>
  <c r="X441" i="6"/>
  <c r="W441" i="6"/>
  <c r="W446" i="6" s="1"/>
  <c r="U32" i="7" s="1"/>
  <c r="V441" i="6"/>
  <c r="T441" i="6"/>
  <c r="S441" i="6"/>
  <c r="R441" i="6"/>
  <c r="R446" i="6" s="1"/>
  <c r="P32" i="7" s="1"/>
  <c r="Q441" i="6"/>
  <c r="P441" i="6"/>
  <c r="O441" i="6"/>
  <c r="N441" i="6"/>
  <c r="M441" i="6"/>
  <c r="K441" i="6"/>
  <c r="AB410" i="6"/>
  <c r="AA410" i="6"/>
  <c r="Z410" i="6"/>
  <c r="Y410" i="6"/>
  <c r="X410" i="6"/>
  <c r="W410" i="6"/>
  <c r="V410" i="6"/>
  <c r="U410" i="6"/>
  <c r="T410" i="6"/>
  <c r="S410" i="6"/>
  <c r="R410" i="6"/>
  <c r="Q410" i="6"/>
  <c r="P410" i="6"/>
  <c r="O410" i="6"/>
  <c r="N410" i="6"/>
  <c r="M410" i="6"/>
  <c r="L410" i="6"/>
  <c r="K410" i="6"/>
  <c r="AC408" i="6"/>
  <c r="AB408" i="6"/>
  <c r="AA408" i="6"/>
  <c r="Z408" i="6"/>
  <c r="Z411" i="6" s="1"/>
  <c r="Y408" i="6"/>
  <c r="X408" i="6"/>
  <c r="W408" i="6"/>
  <c r="V408" i="6"/>
  <c r="U408" i="6"/>
  <c r="T408" i="6"/>
  <c r="S408" i="6"/>
  <c r="R408" i="6"/>
  <c r="R411" i="6" s="1"/>
  <c r="R447" i="6" s="1"/>
  <c r="P33" i="7" s="1"/>
  <c r="Q408" i="6"/>
  <c r="P408" i="6"/>
  <c r="O408" i="6"/>
  <c r="N408" i="6"/>
  <c r="M408" i="6"/>
  <c r="L408" i="6"/>
  <c r="K408" i="6"/>
  <c r="AC406" i="6"/>
  <c r="AB406" i="6"/>
  <c r="AB411" i="6" s="1"/>
  <c r="AB447" i="6" s="1"/>
  <c r="AA406" i="6"/>
  <c r="Z406" i="6"/>
  <c r="Y406" i="6"/>
  <c r="X406" i="6"/>
  <c r="W406" i="6"/>
  <c r="V406" i="6"/>
  <c r="U406" i="6"/>
  <c r="U411" i="6" s="1"/>
  <c r="T406" i="6"/>
  <c r="S406" i="6"/>
  <c r="R406" i="6"/>
  <c r="Q406" i="6"/>
  <c r="P406" i="6"/>
  <c r="O406" i="6"/>
  <c r="N406" i="6"/>
  <c r="M406" i="6"/>
  <c r="L406" i="6"/>
  <c r="K406" i="6"/>
  <c r="AB404" i="6"/>
  <c r="AA404" i="6"/>
  <c r="AA411" i="6" s="1"/>
  <c r="Z404" i="6"/>
  <c r="Y404" i="6"/>
  <c r="X404" i="6"/>
  <c r="W404" i="6"/>
  <c r="W411" i="6" s="1"/>
  <c r="W447" i="6" s="1"/>
  <c r="U33" i="7" s="1"/>
  <c r="V404" i="6"/>
  <c r="U404" i="6"/>
  <c r="T404" i="6"/>
  <c r="S404" i="6"/>
  <c r="R404" i="6"/>
  <c r="Q404" i="6"/>
  <c r="P404" i="6"/>
  <c r="O404" i="6"/>
  <c r="O411" i="6" s="1"/>
  <c r="N404" i="6"/>
  <c r="N411" i="6" s="1"/>
  <c r="M404" i="6"/>
  <c r="L404" i="6"/>
  <c r="K404" i="6"/>
  <c r="K411" i="6" s="1"/>
  <c r="AB373" i="6"/>
  <c r="AA373" i="6"/>
  <c r="Z373" i="6"/>
  <c r="Y373" i="6"/>
  <c r="X373" i="6"/>
  <c r="W373" i="6"/>
  <c r="V373" i="6"/>
  <c r="U373" i="6"/>
  <c r="T373" i="6"/>
  <c r="S373" i="6"/>
  <c r="R373" i="6"/>
  <c r="Q373" i="6"/>
  <c r="P373" i="6"/>
  <c r="O373" i="6"/>
  <c r="N373" i="6"/>
  <c r="N374" i="6"/>
  <c r="L29" i="7" s="1"/>
  <c r="M373" i="6"/>
  <c r="L373" i="6"/>
  <c r="K373" i="6"/>
  <c r="AC370" i="6"/>
  <c r="AB370" i="6"/>
  <c r="AA370" i="6"/>
  <c r="Z370" i="6"/>
  <c r="Y370" i="6"/>
  <c r="X370" i="6"/>
  <c r="W370" i="6"/>
  <c r="V370" i="6"/>
  <c r="U370" i="6"/>
  <c r="T370" i="6"/>
  <c r="S370" i="6"/>
  <c r="R370" i="6"/>
  <c r="Q370" i="6"/>
  <c r="P370" i="6"/>
  <c r="O370" i="6"/>
  <c r="N370" i="6"/>
  <c r="M370" i="6"/>
  <c r="L370" i="6"/>
  <c r="K370" i="6"/>
  <c r="AC368" i="6"/>
  <c r="AB368" i="6"/>
  <c r="AB374" i="6" s="1"/>
  <c r="AA368" i="6"/>
  <c r="Z368" i="6"/>
  <c r="Y368" i="6"/>
  <c r="X368" i="6"/>
  <c r="X374" i="6" s="1"/>
  <c r="V29" i="7" s="1"/>
  <c r="W368" i="6"/>
  <c r="V368" i="6"/>
  <c r="U368" i="6"/>
  <c r="T368" i="6"/>
  <c r="T374" i="6" s="1"/>
  <c r="R29" i="7" s="1"/>
  <c r="S368" i="6"/>
  <c r="R368" i="6"/>
  <c r="Q368" i="6"/>
  <c r="P368" i="6"/>
  <c r="P374" i="6" s="1"/>
  <c r="N29" i="7" s="1"/>
  <c r="O368" i="6"/>
  <c r="N368" i="6"/>
  <c r="M368" i="6"/>
  <c r="L368" i="6"/>
  <c r="K368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AC200" i="6"/>
  <c r="AB200" i="6"/>
  <c r="AA200" i="6"/>
  <c r="Z200" i="6"/>
  <c r="Y200" i="6"/>
  <c r="X200" i="6"/>
  <c r="W200" i="6"/>
  <c r="W205" i="6" s="1"/>
  <c r="V200" i="6"/>
  <c r="U200" i="6"/>
  <c r="T200" i="6"/>
  <c r="T205" i="6" s="1"/>
  <c r="S200" i="6"/>
  <c r="R200" i="6"/>
  <c r="Q200" i="6"/>
  <c r="P200" i="6"/>
  <c r="O200" i="6"/>
  <c r="N200" i="6"/>
  <c r="M200" i="6"/>
  <c r="L200" i="6"/>
  <c r="L205" i="6" s="1"/>
  <c r="K200" i="6"/>
  <c r="AB198" i="6"/>
  <c r="AA198" i="6"/>
  <c r="Z198" i="6"/>
  <c r="Y198" i="6"/>
  <c r="X198" i="6"/>
  <c r="W198" i="6"/>
  <c r="V198" i="6"/>
  <c r="V205" i="6" s="1"/>
  <c r="U198" i="6"/>
  <c r="U205" i="6" s="1"/>
  <c r="T198" i="6"/>
  <c r="S198" i="6"/>
  <c r="R198" i="6"/>
  <c r="Q198" i="6"/>
  <c r="P198" i="6"/>
  <c r="O198" i="6"/>
  <c r="N198" i="6"/>
  <c r="N205" i="6" s="1"/>
  <c r="M198" i="6"/>
  <c r="L198" i="6"/>
  <c r="K198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B49" i="6"/>
  <c r="AA49" i="6"/>
  <c r="Z49" i="6"/>
  <c r="Y49" i="6"/>
  <c r="X49" i="6"/>
  <c r="W49" i="6"/>
  <c r="V49" i="6"/>
  <c r="U49" i="6"/>
  <c r="T49" i="6"/>
  <c r="S49" i="6"/>
  <c r="S55" i="6" s="1"/>
  <c r="Q8" i="7" s="1"/>
  <c r="Q11" i="7" s="1"/>
  <c r="R49" i="6"/>
  <c r="Q49" i="6"/>
  <c r="P49" i="6"/>
  <c r="O49" i="6"/>
  <c r="N49" i="6"/>
  <c r="M49" i="6"/>
  <c r="L49" i="6"/>
  <c r="K49" i="6"/>
  <c r="AB47" i="6"/>
  <c r="AB55" i="6" s="1"/>
  <c r="AA47" i="6"/>
  <c r="Z47" i="6"/>
  <c r="Y47" i="6"/>
  <c r="X47" i="6"/>
  <c r="W47" i="6"/>
  <c r="V47" i="6"/>
  <c r="U47" i="6"/>
  <c r="T47" i="6"/>
  <c r="S47" i="6"/>
  <c r="R47" i="6"/>
  <c r="Q47" i="6"/>
  <c r="Q55" i="6" s="1"/>
  <c r="O8" i="7" s="1"/>
  <c r="O11" i="7" s="1"/>
  <c r="P47" i="6"/>
  <c r="O47" i="6"/>
  <c r="N47" i="6"/>
  <c r="M47" i="6"/>
  <c r="L47" i="6"/>
  <c r="K47" i="6"/>
  <c r="M27" i="6"/>
  <c r="N27" i="6"/>
  <c r="O27" i="6"/>
  <c r="P27" i="6"/>
  <c r="Q27" i="6"/>
  <c r="R27" i="6"/>
  <c r="S27" i="6"/>
  <c r="T27" i="6"/>
  <c r="V27" i="6"/>
  <c r="W27" i="6"/>
  <c r="Y27" i="6"/>
  <c r="Z27" i="6"/>
  <c r="AA27" i="6"/>
  <c r="AB27" i="6"/>
  <c r="AC23" i="6"/>
  <c r="AB23" i="6"/>
  <c r="AA23" i="6"/>
  <c r="AA28" i="6" s="1"/>
  <c r="Z23" i="6"/>
  <c r="Y23" i="6"/>
  <c r="X23" i="6"/>
  <c r="W23" i="6"/>
  <c r="W28" i="6" s="1"/>
  <c r="V23" i="6"/>
  <c r="U23" i="6"/>
  <c r="T23" i="6"/>
  <c r="S23" i="6"/>
  <c r="R23" i="6"/>
  <c r="Q23" i="6"/>
  <c r="P23" i="6"/>
  <c r="O23" i="6"/>
  <c r="N23" i="6"/>
  <c r="M23" i="6"/>
  <c r="L23" i="6"/>
  <c r="K23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B28" i="6" s="1"/>
  <c r="AB56" i="6" s="1"/>
  <c r="L21" i="6"/>
  <c r="K21" i="6"/>
  <c r="AB18" i="6"/>
  <c r="M18" i="6"/>
  <c r="N18" i="6"/>
  <c r="N28" i="6" s="1"/>
  <c r="O18" i="6"/>
  <c r="O28" i="6" s="1"/>
  <c r="P18" i="6"/>
  <c r="Q18" i="6"/>
  <c r="R18" i="6"/>
  <c r="S18" i="6"/>
  <c r="S28" i="6" s="1"/>
  <c r="Q7" i="7" s="1"/>
  <c r="Q10" i="7" s="1"/>
  <c r="T18" i="6"/>
  <c r="U18" i="6"/>
  <c r="V18" i="6"/>
  <c r="W18" i="6"/>
  <c r="X18" i="6"/>
  <c r="Y18" i="6"/>
  <c r="Z18" i="6"/>
  <c r="AA18" i="6"/>
  <c r="L18" i="6"/>
  <c r="K18" i="6"/>
  <c r="N270" i="6"/>
  <c r="L25" i="7" s="1"/>
  <c r="AB173" i="6"/>
  <c r="W480" i="6"/>
  <c r="U34" i="7" s="1"/>
  <c r="O270" i="6"/>
  <c r="V446" i="6"/>
  <c r="T32" i="7" s="1"/>
  <c r="U446" i="6"/>
  <c r="S32" i="7" s="1"/>
  <c r="L480" i="6"/>
  <c r="J34" i="7" s="1"/>
  <c r="O173" i="6"/>
  <c r="M17" i="7" s="1"/>
  <c r="T234" i="6"/>
  <c r="R23" i="7"/>
  <c r="O114" i="6"/>
  <c r="M14" i="7" s="1"/>
  <c r="AB205" i="6"/>
  <c r="N446" i="6"/>
  <c r="L32" i="7" s="1"/>
  <c r="K480" i="6"/>
  <c r="I34" i="7"/>
  <c r="M34" i="7"/>
  <c r="N114" i="6"/>
  <c r="L14" i="7" s="1"/>
  <c r="Q305" i="6"/>
  <c r="O26" i="7" s="1"/>
  <c r="U270" i="6"/>
  <c r="S25" i="7"/>
  <c r="T340" i="6"/>
  <c r="R28" i="7" s="1"/>
  <c r="P35" i="7"/>
  <c r="M374" i="6"/>
  <c r="K29" i="7" s="1"/>
  <c r="Y374" i="6"/>
  <c r="W29" i="7" s="1"/>
  <c r="R374" i="6"/>
  <c r="P29" i="7" s="1"/>
  <c r="O517" i="6"/>
  <c r="M36" i="7" s="1"/>
  <c r="K516" i="6"/>
  <c r="K517" i="6" s="1"/>
  <c r="I36" i="7" s="1"/>
  <c r="Z55" i="6"/>
  <c r="R173" i="6"/>
  <c r="P17" i="7" s="1"/>
  <c r="P173" i="6"/>
  <c r="N17" i="7" s="1"/>
  <c r="L340" i="6"/>
  <c r="J28" i="7" s="1"/>
  <c r="M28" i="6"/>
  <c r="K7" i="7" s="1"/>
  <c r="K10" i="7" s="1"/>
  <c r="X55" i="6"/>
  <c r="V8" i="7" s="1"/>
  <c r="V11" i="7" s="1"/>
  <c r="M55" i="6"/>
  <c r="K8" i="7"/>
  <c r="K11" i="7" s="1"/>
  <c r="J22" i="7"/>
  <c r="V480" i="6"/>
  <c r="V517" i="6" s="1"/>
  <c r="T36" i="7" s="1"/>
  <c r="N305" i="6"/>
  <c r="L26" i="7" s="1"/>
  <c r="AA270" i="6"/>
  <c r="M37" i="7"/>
  <c r="R234" i="6"/>
  <c r="P23" i="7" s="1"/>
  <c r="V55" i="6"/>
  <c r="T8" i="7" s="1"/>
  <c r="T11" i="7" s="1"/>
  <c r="Y205" i="6"/>
  <c r="W22" i="7" s="1"/>
  <c r="T34" i="7"/>
  <c r="V374" i="6"/>
  <c r="T29" i="7"/>
  <c r="R174" i="6"/>
  <c r="P18" i="7" s="1"/>
  <c r="S37" i="7"/>
  <c r="T55" i="6"/>
  <c r="R8" i="7"/>
  <c r="R11" i="7" s="1"/>
  <c r="Q374" i="6"/>
  <c r="O29" i="7" s="1"/>
  <c r="S411" i="6"/>
  <c r="Q31" i="7" s="1"/>
  <c r="Z480" i="6"/>
  <c r="T550" i="6"/>
  <c r="S374" i="6"/>
  <c r="S375" i="6" s="1"/>
  <c r="Q30" i="7" s="1"/>
  <c r="L85" i="6"/>
  <c r="J13" i="7" s="1"/>
  <c r="M173" i="6"/>
  <c r="K17" i="7" s="1"/>
  <c r="X305" i="6"/>
  <c r="V26" i="7" s="1"/>
  <c r="L305" i="6"/>
  <c r="J26" i="7"/>
  <c r="U55" i="6"/>
  <c r="S8" i="7"/>
  <c r="S11" i="7" s="1"/>
  <c r="M446" i="6"/>
  <c r="K32" i="7" s="1"/>
  <c r="P480" i="6"/>
  <c r="K588" i="6"/>
  <c r="I38" i="7" s="1"/>
  <c r="Z588" i="6"/>
  <c r="X588" i="6"/>
  <c r="V38" i="7"/>
  <c r="K374" i="6"/>
  <c r="I29" i="7"/>
  <c r="P305" i="6"/>
  <c r="N26" i="7"/>
  <c r="AA305" i="6"/>
  <c r="AA306" i="6" s="1"/>
  <c r="L234" i="6"/>
  <c r="L235" i="6" s="1"/>
  <c r="J24" i="7" s="1"/>
  <c r="W340" i="6"/>
  <c r="U28" i="7"/>
  <c r="P205" i="6"/>
  <c r="N22" i="7" s="1"/>
  <c r="M205" i="6"/>
  <c r="K22" i="7"/>
  <c r="M480" i="6"/>
  <c r="K34" i="7" s="1"/>
  <c r="N173" i="6"/>
  <c r="L17" i="7" s="1"/>
  <c r="R270" i="6"/>
  <c r="P25" i="7" s="1"/>
  <c r="L270" i="6"/>
  <c r="J25" i="7" s="1"/>
  <c r="M25" i="7"/>
  <c r="Y55" i="6"/>
  <c r="K55" i="6"/>
  <c r="I8" i="7" s="1"/>
  <c r="AA55" i="6"/>
  <c r="O446" i="6"/>
  <c r="M32" i="7" s="1"/>
  <c r="L37" i="7"/>
  <c r="P37" i="7"/>
  <c r="W550" i="6"/>
  <c r="N55" i="6"/>
  <c r="L8" i="7" s="1"/>
  <c r="L11" i="7" s="1"/>
  <c r="X205" i="6"/>
  <c r="V22" i="7" s="1"/>
  <c r="AA446" i="6"/>
  <c r="T446" i="6"/>
  <c r="R32" i="7" s="1"/>
  <c r="L7" i="7"/>
  <c r="L10" i="7" s="1"/>
  <c r="S480" i="6"/>
  <c r="Q34" i="7" s="1"/>
  <c r="Q29" i="7"/>
  <c r="R55" i="6"/>
  <c r="R205" i="6"/>
  <c r="R235" i="6" s="1"/>
  <c r="P24" i="7" s="1"/>
  <c r="S446" i="6"/>
  <c r="Q32" i="7"/>
  <c r="AC262" i="6"/>
  <c r="AC270" i="6" s="1"/>
  <c r="O55" i="6"/>
  <c r="L374" i="6"/>
  <c r="J29" i="7" s="1"/>
  <c r="T37" i="7"/>
  <c r="U145" i="6"/>
  <c r="L28" i="6"/>
  <c r="T28" i="6"/>
  <c r="T56" i="6" s="1"/>
  <c r="R9" i="7" s="1"/>
  <c r="R12" i="7" s="1"/>
  <c r="W55" i="6"/>
  <c r="U8" i="7" s="1"/>
  <c r="U11" i="7" s="1"/>
  <c r="S205" i="6"/>
  <c r="Q22" i="7" s="1"/>
  <c r="P411" i="6"/>
  <c r="AB446" i="6"/>
  <c r="N588" i="6"/>
  <c r="L38" i="7"/>
  <c r="Y588" i="6"/>
  <c r="W38" i="7" s="1"/>
  <c r="AC107" i="6"/>
  <c r="AC114" i="6"/>
  <c r="T85" i="6"/>
  <c r="P588" i="6"/>
  <c r="N38" i="7"/>
  <c r="U35" i="7"/>
  <c r="M35" i="7"/>
  <c r="AA447" i="6"/>
  <c r="N306" i="6"/>
  <c r="L27" i="7" s="1"/>
  <c r="M375" i="6"/>
  <c r="K30" i="7" s="1"/>
  <c r="N34" i="7"/>
  <c r="K375" i="6"/>
  <c r="I30" i="7"/>
  <c r="L306" i="6"/>
  <c r="J27" i="7" s="1"/>
  <c r="N56" i="6"/>
  <c r="L9" i="7" s="1"/>
  <c r="L12" i="7" s="1"/>
  <c r="P31" i="7"/>
  <c r="J7" i="7"/>
  <c r="J10" i="7" s="1"/>
  <c r="P8" i="7"/>
  <c r="P11" i="7" s="1"/>
  <c r="S16" i="7"/>
  <c r="L375" i="6"/>
  <c r="J30" i="7" s="1"/>
  <c r="R13" i="7"/>
  <c r="M8" i="7"/>
  <c r="M11" i="7" s="1"/>
  <c r="W8" i="7"/>
  <c r="W11" i="7" s="1"/>
  <c r="M7" i="7" l="1"/>
  <c r="M10" i="7" s="1"/>
  <c r="O56" i="6"/>
  <c r="M9" i="7" s="1"/>
  <c r="M12" i="7" s="1"/>
  <c r="U235" i="6"/>
  <c r="S24" i="7" s="1"/>
  <c r="S22" i="7"/>
  <c r="U22" i="7"/>
  <c r="W235" i="6"/>
  <c r="U24" i="7" s="1"/>
  <c r="N447" i="6"/>
  <c r="L33" i="7" s="1"/>
  <c r="L31" i="7"/>
  <c r="S517" i="6"/>
  <c r="Q36" i="7" s="1"/>
  <c r="Q35" i="7"/>
  <c r="T235" i="6"/>
  <c r="R24" i="7" s="1"/>
  <c r="R22" i="7"/>
  <c r="U447" i="6"/>
  <c r="S33" i="7" s="1"/>
  <c r="S31" i="7"/>
  <c r="R589" i="6"/>
  <c r="P39" i="7" s="1"/>
  <c r="V589" i="6"/>
  <c r="T39" i="7" s="1"/>
  <c r="N13" i="7"/>
  <c r="N19" i="7" s="1"/>
  <c r="P115" i="6"/>
  <c r="N15" i="7" s="1"/>
  <c r="P13" i="7"/>
  <c r="AB306" i="6"/>
  <c r="P306" i="6"/>
  <c r="N27" i="7" s="1"/>
  <c r="N25" i="7"/>
  <c r="AC480" i="6"/>
  <c r="W28" i="7"/>
  <c r="W30" i="7"/>
  <c r="N28" i="7"/>
  <c r="P375" i="6"/>
  <c r="N30" i="7" s="1"/>
  <c r="AC589" i="6"/>
  <c r="J16" i="7"/>
  <c r="L174" i="6"/>
  <c r="J18" i="7" s="1"/>
  <c r="P174" i="6"/>
  <c r="N18" i="7" s="1"/>
  <c r="N21" i="7" s="1"/>
  <c r="N16" i="7"/>
  <c r="K13" i="7"/>
  <c r="M115" i="6"/>
  <c r="K15" i="7" s="1"/>
  <c r="P26" i="7"/>
  <c r="P41" i="7" s="1"/>
  <c r="R306" i="6"/>
  <c r="P27" i="7" s="1"/>
  <c r="Z306" i="6"/>
  <c r="K305" i="6"/>
  <c r="I26" i="7" s="1"/>
  <c r="Y234" i="6"/>
  <c r="P447" i="6"/>
  <c r="N33" i="7" s="1"/>
  <c r="P517" i="6"/>
  <c r="N36" i="7" s="1"/>
  <c r="Q205" i="6"/>
  <c r="O22" i="7" s="1"/>
  <c r="V411" i="6"/>
  <c r="V145" i="6"/>
  <c r="Z145" i="6"/>
  <c r="Z174" i="6" s="1"/>
  <c r="R114" i="6"/>
  <c r="P14" i="7" s="1"/>
  <c r="P20" i="7" s="1"/>
  <c r="AA516" i="6"/>
  <c r="AA517" i="6" s="1"/>
  <c r="AC439" i="6"/>
  <c r="AC446" i="6" s="1"/>
  <c r="AC447" i="6" s="1"/>
  <c r="L115" i="6"/>
  <c r="J15" i="7" s="1"/>
  <c r="J21" i="7" s="1"/>
  <c r="Z447" i="6"/>
  <c r="X480" i="6"/>
  <c r="K550" i="6"/>
  <c r="K589" i="6" s="1"/>
  <c r="I39" i="7" s="1"/>
  <c r="W145" i="6"/>
  <c r="AC78" i="6"/>
  <c r="AC85" i="6" s="1"/>
  <c r="AC115" i="6" s="1"/>
  <c r="M305" i="6"/>
  <c r="V270" i="6"/>
  <c r="T25" i="7" s="1"/>
  <c r="X340" i="6"/>
  <c r="AC229" i="6"/>
  <c r="AC234" i="6" s="1"/>
  <c r="AC235" i="6" s="1"/>
  <c r="Y114" i="6"/>
  <c r="W14" i="7" s="1"/>
  <c r="AB516" i="6"/>
  <c r="AB517" i="6" s="1"/>
  <c r="X516" i="6"/>
  <c r="V35" i="7" s="1"/>
  <c r="T516" i="6"/>
  <c r="R35" i="7" s="1"/>
  <c r="P516" i="6"/>
  <c r="N35" i="7" s="1"/>
  <c r="AC305" i="6"/>
  <c r="AC306" i="6" s="1"/>
  <c r="M234" i="6"/>
  <c r="T375" i="6"/>
  <c r="R30" i="7" s="1"/>
  <c r="T589" i="6"/>
  <c r="R39" i="7" s="1"/>
  <c r="AA56" i="6"/>
  <c r="U374" i="6"/>
  <c r="S29" i="7" s="1"/>
  <c r="T480" i="6"/>
  <c r="N550" i="6"/>
  <c r="N589" i="6" s="1"/>
  <c r="L39" i="7" s="1"/>
  <c r="AA550" i="6"/>
  <c r="R7" i="7"/>
  <c r="R10" i="7" s="1"/>
  <c r="S447" i="6"/>
  <c r="Q33" i="7" s="1"/>
  <c r="N31" i="7"/>
  <c r="N40" i="7" s="1"/>
  <c r="J23" i="7"/>
  <c r="X306" i="6"/>
  <c r="V27" i="7" s="1"/>
  <c r="P235" i="6"/>
  <c r="N24" i="7" s="1"/>
  <c r="X550" i="6"/>
  <c r="X589" i="6" s="1"/>
  <c r="V39" i="7" s="1"/>
  <c r="W517" i="6"/>
  <c r="U36" i="7" s="1"/>
  <c r="I31" i="7"/>
  <c r="P28" i="6"/>
  <c r="N7" i="7" s="1"/>
  <c r="N10" i="7" s="1"/>
  <c r="K205" i="6"/>
  <c r="I22" i="7" s="1"/>
  <c r="I40" i="7" s="1"/>
  <c r="O205" i="6"/>
  <c r="M22" i="7" s="1"/>
  <c r="AA205" i="6"/>
  <c r="Z205" i="6"/>
  <c r="Z235" i="6" s="1"/>
  <c r="L411" i="6"/>
  <c r="J31" i="7" s="1"/>
  <c r="Q480" i="6"/>
  <c r="U480" i="6"/>
  <c r="Y550" i="6"/>
  <c r="Y589" i="6" s="1"/>
  <c r="W39" i="7" s="1"/>
  <c r="U85" i="6"/>
  <c r="Y85" i="6"/>
  <c r="V85" i="6"/>
  <c r="S85" i="6"/>
  <c r="T145" i="6"/>
  <c r="R16" i="7" s="1"/>
  <c r="R19" i="7" s="1"/>
  <c r="X145" i="6"/>
  <c r="M145" i="6"/>
  <c r="T173" i="6"/>
  <c r="R17" i="7" s="1"/>
  <c r="Z114" i="6"/>
  <c r="Z115" i="6" s="1"/>
  <c r="V114" i="6"/>
  <c r="T14" i="7" s="1"/>
  <c r="S305" i="6"/>
  <c r="Q26" i="7" s="1"/>
  <c r="O305" i="6"/>
  <c r="M26" i="7" s="1"/>
  <c r="S270" i="6"/>
  <c r="Y270" i="6"/>
  <c r="Q270" i="6"/>
  <c r="M270" i="6"/>
  <c r="K25" i="7" s="1"/>
  <c r="R28" i="6"/>
  <c r="P7" i="7" s="1"/>
  <c r="P10" i="7" s="1"/>
  <c r="K28" i="6"/>
  <c r="V28" i="6"/>
  <c r="Q28" i="6"/>
  <c r="U28" i="6"/>
  <c r="S7" i="7" s="1"/>
  <c r="S10" i="7" s="1"/>
  <c r="Y28" i="6"/>
  <c r="L55" i="6"/>
  <c r="J8" i="7" s="1"/>
  <c r="J11" i="7" s="1"/>
  <c r="P55" i="6"/>
  <c r="O374" i="6"/>
  <c r="M29" i="7" s="1"/>
  <c r="W374" i="6"/>
  <c r="AA374" i="6"/>
  <c r="AA375" i="6" s="1"/>
  <c r="M411" i="6"/>
  <c r="M447" i="6" s="1"/>
  <c r="K33" i="7" s="1"/>
  <c r="Q411" i="6"/>
  <c r="O31" i="7" s="1"/>
  <c r="Y411" i="6"/>
  <c r="W31" i="7" s="1"/>
  <c r="T411" i="6"/>
  <c r="X411" i="6"/>
  <c r="K446" i="6"/>
  <c r="I32" i="7" s="1"/>
  <c r="P446" i="6"/>
  <c r="N32" i="7" s="1"/>
  <c r="Y446" i="6"/>
  <c r="R480" i="6"/>
  <c r="Z550" i="6"/>
  <c r="Z589" i="6" s="1"/>
  <c r="L550" i="6"/>
  <c r="L589" i="6" s="1"/>
  <c r="J39" i="7" s="1"/>
  <c r="P550" i="6"/>
  <c r="P589" i="6" s="1"/>
  <c r="N39" i="7" s="1"/>
  <c r="M550" i="6"/>
  <c r="M589" i="6" s="1"/>
  <c r="K39" i="7" s="1"/>
  <c r="Q550" i="6"/>
  <c r="U550" i="6"/>
  <c r="U589" i="6" s="1"/>
  <c r="S39" i="7" s="1"/>
  <c r="O588" i="6"/>
  <c r="M38" i="7" s="1"/>
  <c r="S588" i="6"/>
  <c r="Q38" i="7" s="1"/>
  <c r="W588" i="6"/>
  <c r="U38" i="7" s="1"/>
  <c r="AA588" i="6"/>
  <c r="Y145" i="6"/>
  <c r="Y173" i="6"/>
  <c r="W17" i="7" s="1"/>
  <c r="W20" i="7" s="1"/>
  <c r="AC366" i="6"/>
  <c r="AC374" i="6" s="1"/>
  <c r="AC375" i="6" s="1"/>
  <c r="AC581" i="6"/>
  <c r="AC588" i="6" s="1"/>
  <c r="AC18" i="6"/>
  <c r="AC28" i="6" s="1"/>
  <c r="AC56" i="6" s="1"/>
  <c r="U305" i="6"/>
  <c r="V234" i="6"/>
  <c r="T23" i="7" s="1"/>
  <c r="AC27" i="6"/>
  <c r="AC479" i="6"/>
  <c r="Q516" i="6"/>
  <c r="O35" i="7" s="1"/>
  <c r="M516" i="6"/>
  <c r="K35" i="7" s="1"/>
  <c r="Y516" i="6"/>
  <c r="AB37" i="7"/>
  <c r="I11" i="7"/>
  <c r="N20" i="7"/>
  <c r="V23" i="7"/>
  <c r="V41" i="7" s="1"/>
  <c r="X235" i="6"/>
  <c r="V24" i="7" s="1"/>
  <c r="U7" i="7"/>
  <c r="U10" i="7" s="1"/>
  <c r="W56" i="6"/>
  <c r="U9" i="7" s="1"/>
  <c r="U12" i="7" s="1"/>
  <c r="L56" i="6"/>
  <c r="J9" i="7" s="1"/>
  <c r="J12" i="7" s="1"/>
  <c r="N8" i="7"/>
  <c r="N11" i="7" s="1"/>
  <c r="P56" i="6"/>
  <c r="N9" i="7" s="1"/>
  <c r="N12" i="7" s="1"/>
  <c r="U29" i="7"/>
  <c r="W375" i="6"/>
  <c r="U30" i="7" s="1"/>
  <c r="M31" i="7"/>
  <c r="O447" i="6"/>
  <c r="M33" i="7" s="1"/>
  <c r="V31" i="7"/>
  <c r="X447" i="6"/>
  <c r="V33" i="7" s="1"/>
  <c r="W32" i="7"/>
  <c r="Y447" i="6"/>
  <c r="W33" i="7" s="1"/>
  <c r="O38" i="7"/>
  <c r="Q589" i="6"/>
  <c r="O39" i="7" s="1"/>
  <c r="Q20" i="7"/>
  <c r="T174" i="6"/>
  <c r="R18" i="7" s="1"/>
  <c r="K115" i="6"/>
  <c r="I15" i="7" s="1"/>
  <c r="V34" i="7"/>
  <c r="X517" i="6"/>
  <c r="V36" i="7" s="1"/>
  <c r="T16" i="7"/>
  <c r="V174" i="6"/>
  <c r="T18" i="7" s="1"/>
  <c r="W35" i="7"/>
  <c r="Y517" i="6"/>
  <c r="W36" i="7" s="1"/>
  <c r="L35" i="7"/>
  <c r="L41" i="7" s="1"/>
  <c r="N517" i="6"/>
  <c r="L36" i="7" s="1"/>
  <c r="L516" i="6"/>
  <c r="AC509" i="6"/>
  <c r="AC516" i="6" s="1"/>
  <c r="AC517" i="6" s="1"/>
  <c r="K26" i="7"/>
  <c r="W115" i="6"/>
  <c r="U15" i="7" s="1"/>
  <c r="S56" i="6"/>
  <c r="Q9" i="7" s="1"/>
  <c r="Q12" i="7" s="1"/>
  <c r="R56" i="6"/>
  <c r="P9" i="7" s="1"/>
  <c r="P12" i="7" s="1"/>
  <c r="P22" i="7"/>
  <c r="N174" i="6"/>
  <c r="L18" i="7" s="1"/>
  <c r="U56" i="6"/>
  <c r="S9" i="7" s="1"/>
  <c r="S12" i="7" s="1"/>
  <c r="M56" i="6"/>
  <c r="K9" i="7" s="1"/>
  <c r="K12" i="7" s="1"/>
  <c r="S174" i="6"/>
  <c r="Q18" i="7" s="1"/>
  <c r="U31" i="7"/>
  <c r="U40" i="7" s="1"/>
  <c r="W306" i="6"/>
  <c r="U27" i="7" s="1"/>
  <c r="I35" i="7"/>
  <c r="S550" i="6"/>
  <c r="S589" i="6" s="1"/>
  <c r="Q39" i="7" s="1"/>
  <c r="T22" i="7"/>
  <c r="Q375" i="6"/>
  <c r="O30" i="7" s="1"/>
  <c r="I13" i="7"/>
  <c r="AC173" i="6"/>
  <c r="AC174" i="6" s="1"/>
  <c r="N235" i="6"/>
  <c r="L24" i="7" s="1"/>
  <c r="L22" i="7"/>
  <c r="Z28" i="6"/>
  <c r="Z56" i="6" s="1"/>
  <c r="K173" i="6"/>
  <c r="I17" i="7" s="1"/>
  <c r="T305" i="6"/>
  <c r="R26" i="7" s="1"/>
  <c r="R41" i="7" s="1"/>
  <c r="Q306" i="6"/>
  <c r="O27" i="7" s="1"/>
  <c r="O25" i="7"/>
  <c r="S234" i="6"/>
  <c r="Q234" i="6"/>
  <c r="O234" i="6"/>
  <c r="M23" i="7" s="1"/>
  <c r="S28" i="7"/>
  <c r="U375" i="6"/>
  <c r="S30" i="7" s="1"/>
  <c r="R340" i="6"/>
  <c r="N340" i="6"/>
  <c r="AB340" i="6"/>
  <c r="AB375" i="6" s="1"/>
  <c r="Z340" i="6"/>
  <c r="Z375" i="6" s="1"/>
  <c r="V340" i="6"/>
  <c r="X28" i="6"/>
  <c r="L446" i="6"/>
  <c r="J32" i="7" s="1"/>
  <c r="O85" i="6"/>
  <c r="O145" i="6"/>
  <c r="Q145" i="6"/>
  <c r="Q173" i="6"/>
  <c r="O17" i="7" s="1"/>
  <c r="O20" i="7" s="1"/>
  <c r="U173" i="6"/>
  <c r="AB114" i="6"/>
  <c r="AB115" i="6" s="1"/>
  <c r="X114" i="6"/>
  <c r="T114" i="6"/>
  <c r="R14" i="7" s="1"/>
  <c r="N85" i="6"/>
  <c r="V305" i="6"/>
  <c r="T26" i="7" s="1"/>
  <c r="AA234" i="6"/>
  <c r="AA235" i="6" s="1"/>
  <c r="D43" i="7"/>
  <c r="J19" i="7"/>
  <c r="M40" i="7"/>
  <c r="P19" i="7"/>
  <c r="M20" i="7"/>
  <c r="J40" i="7"/>
  <c r="J43" i="7" s="1"/>
  <c r="I41" i="7"/>
  <c r="L20" i="7"/>
  <c r="N42" i="7"/>
  <c r="U20" i="7"/>
  <c r="N41" i="7"/>
  <c r="J20" i="7"/>
  <c r="T20" i="7"/>
  <c r="K20" i="7"/>
  <c r="S13" i="7" l="1"/>
  <c r="S19" i="7" s="1"/>
  <c r="U115" i="6"/>
  <c r="S15" i="7" s="1"/>
  <c r="AB38" i="7"/>
  <c r="Q13" i="7"/>
  <c r="Q19" i="7" s="1"/>
  <c r="Q43" i="7" s="1"/>
  <c r="S115" i="6"/>
  <c r="Q15" i="7" s="1"/>
  <c r="Q21" i="7" s="1"/>
  <c r="Q25" i="7"/>
  <c r="Q40" i="7" s="1"/>
  <c r="S306" i="6"/>
  <c r="Q27" i="7" s="1"/>
  <c r="V28" i="7"/>
  <c r="X375" i="6"/>
  <c r="V30" i="7" s="1"/>
  <c r="U16" i="7"/>
  <c r="U19" i="7" s="1"/>
  <c r="U43" i="7" s="1"/>
  <c r="W174" i="6"/>
  <c r="U18" i="7" s="1"/>
  <c r="V235" i="6"/>
  <c r="T24" i="7" s="1"/>
  <c r="T41" i="7"/>
  <c r="M517" i="6"/>
  <c r="K36" i="7" s="1"/>
  <c r="U41" i="7"/>
  <c r="O306" i="6"/>
  <c r="M27" i="7" s="1"/>
  <c r="K306" i="6"/>
  <c r="I27" i="7" s="1"/>
  <c r="U21" i="7"/>
  <c r="U45" i="7" s="1"/>
  <c r="Q447" i="6"/>
  <c r="O33" i="7" s="1"/>
  <c r="K31" i="7"/>
  <c r="O375" i="6"/>
  <c r="M30" i="7" s="1"/>
  <c r="T115" i="6"/>
  <c r="R15" i="7" s="1"/>
  <c r="R21" i="7" s="1"/>
  <c r="W16" i="7"/>
  <c r="Y174" i="6"/>
  <c r="W18" i="7" s="1"/>
  <c r="T447" i="6"/>
  <c r="R33" i="7" s="1"/>
  <c r="R31" i="7"/>
  <c r="R40" i="7" s="1"/>
  <c r="R43" i="7" s="1"/>
  <c r="V56" i="6"/>
  <c r="T9" i="7" s="1"/>
  <c r="T12" i="7" s="1"/>
  <c r="T7" i="7"/>
  <c r="T10" i="7" s="1"/>
  <c r="M174" i="6"/>
  <c r="K18" i="7" s="1"/>
  <c r="K21" i="7" s="1"/>
  <c r="K16" i="7"/>
  <c r="K19" i="7" s="1"/>
  <c r="K43" i="7" s="1"/>
  <c r="T13" i="7"/>
  <c r="T19" i="7" s="1"/>
  <c r="V115" i="6"/>
  <c r="T15" i="7" s="1"/>
  <c r="T21" i="7" s="1"/>
  <c r="U517" i="6"/>
  <c r="S36" i="7" s="1"/>
  <c r="S34" i="7"/>
  <c r="S40" i="7" s="1"/>
  <c r="S43" i="7" s="1"/>
  <c r="W589" i="6"/>
  <c r="U39" i="7" s="1"/>
  <c r="U42" i="7" s="1"/>
  <c r="M306" i="6"/>
  <c r="K27" i="7" s="1"/>
  <c r="M41" i="7"/>
  <c r="K447" i="6"/>
  <c r="I33" i="7" s="1"/>
  <c r="AB22" i="7"/>
  <c r="S26" i="7"/>
  <c r="S41" i="7" s="1"/>
  <c r="U306" i="6"/>
  <c r="S27" i="7" s="1"/>
  <c r="R517" i="6"/>
  <c r="P36" i="7" s="1"/>
  <c r="P34" i="7"/>
  <c r="O7" i="7"/>
  <c r="O10" i="7" s="1"/>
  <c r="Q56" i="6"/>
  <c r="O9" i="7" s="1"/>
  <c r="O12" i="7" s="1"/>
  <c r="R34" i="7"/>
  <c r="T517" i="6"/>
  <c r="R36" i="7" s="1"/>
  <c r="R115" i="6"/>
  <c r="P15" i="7" s="1"/>
  <c r="P21" i="7" s="1"/>
  <c r="P45" i="7" s="1"/>
  <c r="S42" i="7"/>
  <c r="R20" i="7"/>
  <c r="AB32" i="7"/>
  <c r="AB25" i="7"/>
  <c r="K235" i="6"/>
  <c r="I24" i="7" s="1"/>
  <c r="W7" i="7"/>
  <c r="W10" i="7" s="1"/>
  <c r="Y56" i="6"/>
  <c r="W9" i="7" s="1"/>
  <c r="W12" i="7" s="1"/>
  <c r="I7" i="7"/>
  <c r="I10" i="7" s="1"/>
  <c r="K56" i="6"/>
  <c r="I9" i="7" s="1"/>
  <c r="I12" i="7" s="1"/>
  <c r="W25" i="7"/>
  <c r="W40" i="7" s="1"/>
  <c r="Y306" i="6"/>
  <c r="W27" i="7" s="1"/>
  <c r="X174" i="6"/>
  <c r="V18" i="7" s="1"/>
  <c r="V16" i="7"/>
  <c r="V19" i="7" s="1"/>
  <c r="W13" i="7"/>
  <c r="W19" i="7" s="1"/>
  <c r="Y115" i="6"/>
  <c r="W15" i="7" s="1"/>
  <c r="W21" i="7" s="1"/>
  <c r="O34" i="7"/>
  <c r="O40" i="7" s="1"/>
  <c r="Q517" i="6"/>
  <c r="O36" i="7" s="1"/>
  <c r="AA589" i="6"/>
  <c r="K23" i="7"/>
  <c r="K41" i="7" s="1"/>
  <c r="K44" i="7" s="1"/>
  <c r="M235" i="6"/>
  <c r="K24" i="7" s="1"/>
  <c r="V447" i="6"/>
  <c r="T33" i="7" s="1"/>
  <c r="T31" i="7"/>
  <c r="W23" i="7"/>
  <c r="W41" i="7" s="1"/>
  <c r="W44" i="7" s="1"/>
  <c r="Y235" i="6"/>
  <c r="W24" i="7" s="1"/>
  <c r="W42" i="7" s="1"/>
  <c r="O589" i="6"/>
  <c r="M39" i="7" s="1"/>
  <c r="AB39" i="7"/>
  <c r="V42" i="7"/>
  <c r="K40" i="7"/>
  <c r="P44" i="7"/>
  <c r="AB26" i="7"/>
  <c r="AB29" i="7"/>
  <c r="AB11" i="7"/>
  <c r="I19" i="7"/>
  <c r="N44" i="7"/>
  <c r="I42" i="7"/>
  <c r="I20" i="7"/>
  <c r="V40" i="7"/>
  <c r="K42" i="7"/>
  <c r="K45" i="7" s="1"/>
  <c r="AB8" i="7"/>
  <c r="L13" i="7"/>
  <c r="L19" i="7" s="1"/>
  <c r="N115" i="6"/>
  <c r="L15" i="7" s="1"/>
  <c r="L21" i="7" s="1"/>
  <c r="V14" i="7"/>
  <c r="X115" i="6"/>
  <c r="V15" i="7" s="1"/>
  <c r="S17" i="7"/>
  <c r="S20" i="7" s="1"/>
  <c r="S44" i="7" s="1"/>
  <c r="U174" i="6"/>
  <c r="S18" i="7" s="1"/>
  <c r="S21" i="7" s="1"/>
  <c r="S45" i="7" s="1"/>
  <c r="O16" i="7"/>
  <c r="O19" i="7" s="1"/>
  <c r="Q174" i="6"/>
  <c r="O18" i="7" s="1"/>
  <c r="O21" i="7" s="1"/>
  <c r="M13" i="7"/>
  <c r="O115" i="6"/>
  <c r="M15" i="7" s="1"/>
  <c r="V7" i="7"/>
  <c r="V10" i="7" s="1"/>
  <c r="X56" i="6"/>
  <c r="V9" i="7" s="1"/>
  <c r="V12" i="7" s="1"/>
  <c r="N375" i="6"/>
  <c r="L30" i="7" s="1"/>
  <c r="L28" i="7"/>
  <c r="Q23" i="7"/>
  <c r="Q41" i="7" s="1"/>
  <c r="Q44" i="7" s="1"/>
  <c r="S235" i="6"/>
  <c r="Q24" i="7" s="1"/>
  <c r="J35" i="7"/>
  <c r="J41" i="7" s="1"/>
  <c r="J44" i="7" s="1"/>
  <c r="L517" i="6"/>
  <c r="J36" i="7" s="1"/>
  <c r="AB36" i="7" s="1"/>
  <c r="O235" i="6"/>
  <c r="M24" i="7" s="1"/>
  <c r="R44" i="7"/>
  <c r="M16" i="7"/>
  <c r="AB16" i="7" s="1"/>
  <c r="O174" i="6"/>
  <c r="M18" i="7" s="1"/>
  <c r="V375" i="6"/>
  <c r="T30" i="7" s="1"/>
  <c r="T28" i="7"/>
  <c r="T40" i="7" s="1"/>
  <c r="T43" i="7" s="1"/>
  <c r="R375" i="6"/>
  <c r="P30" i="7" s="1"/>
  <c r="P42" i="7" s="1"/>
  <c r="P28" i="7"/>
  <c r="P40" i="7" s="1"/>
  <c r="P43" i="7" s="1"/>
  <c r="Q235" i="6"/>
  <c r="O24" i="7" s="1"/>
  <c r="O42" i="7" s="1"/>
  <c r="O23" i="7"/>
  <c r="O41" i="7" s="1"/>
  <c r="O44" i="7" s="1"/>
  <c r="L447" i="6"/>
  <c r="J33" i="7" s="1"/>
  <c r="AB33" i="7" s="1"/>
  <c r="V306" i="6"/>
  <c r="T27" i="7" s="1"/>
  <c r="T306" i="6"/>
  <c r="R27" i="7" s="1"/>
  <c r="K174" i="6"/>
  <c r="I18" i="7" s="1"/>
  <c r="W43" i="7"/>
  <c r="N45" i="7"/>
  <c r="M44" i="7"/>
  <c r="L44" i="7"/>
  <c r="U44" i="7"/>
  <c r="T44" i="7"/>
  <c r="W45" i="7"/>
  <c r="N43" i="7"/>
  <c r="AB34" i="7" l="1"/>
  <c r="Q42" i="7"/>
  <c r="Q45" i="7" s="1"/>
  <c r="AB12" i="7"/>
  <c r="O45" i="7"/>
  <c r="V21" i="7"/>
  <c r="R42" i="7"/>
  <c r="M42" i="7"/>
  <c r="AB10" i="7"/>
  <c r="O43" i="7"/>
  <c r="AB31" i="7"/>
  <c r="V45" i="7"/>
  <c r="AB41" i="7"/>
  <c r="AB17" i="7"/>
  <c r="AB35" i="7"/>
  <c r="L40" i="7"/>
  <c r="AB28" i="7"/>
  <c r="AB27" i="7"/>
  <c r="AB9" i="7"/>
  <c r="AB15" i="7"/>
  <c r="I43" i="7"/>
  <c r="I21" i="7"/>
  <c r="AB18" i="7"/>
  <c r="T42" i="7"/>
  <c r="T45" i="7" s="1"/>
  <c r="L42" i="7"/>
  <c r="L45" i="7" s="1"/>
  <c r="AB30" i="7"/>
  <c r="V20" i="7"/>
  <c r="V44" i="7" s="1"/>
  <c r="AB14" i="7"/>
  <c r="V43" i="7"/>
  <c r="AB7" i="7"/>
  <c r="AB23" i="7"/>
  <c r="I44" i="7"/>
  <c r="AB24" i="7"/>
  <c r="AB13" i="7"/>
  <c r="M21" i="7"/>
  <c r="R45" i="7"/>
  <c r="J42" i="7"/>
  <c r="J45" i="7" s="1"/>
  <c r="M19" i="7"/>
  <c r="M43" i="7" s="1"/>
  <c r="M45" i="7" l="1"/>
  <c r="AB42" i="7"/>
  <c r="L43" i="7"/>
  <c r="AB43" i="7" s="1"/>
  <c r="AB40" i="7"/>
  <c r="AB44" i="7"/>
  <c r="AB20" i="7"/>
  <c r="I45" i="7"/>
  <c r="AB21" i="7"/>
  <c r="AB19" i="7"/>
  <c r="AB45" i="7" l="1"/>
</calcChain>
</file>

<file path=xl/sharedStrings.xml><?xml version="1.0" encoding="utf-8"?>
<sst xmlns="http://schemas.openxmlformats.org/spreadsheetml/2006/main" count="1869" uniqueCount="192">
  <si>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</si>
  <si>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</si>
  <si>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</si>
  <si>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</si>
  <si>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</si>
  <si>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</si>
  <si>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Д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</si>
  <si>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</si>
  <si>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</si>
  <si>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</si>
  <si>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</si>
  <si>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</si>
  <si>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</si>
  <si>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</si>
  <si>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</si>
  <si>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</si>
  <si>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</si>
  <si>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</si>
  <si>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</si>
  <si>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</si>
  <si>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</si>
  <si>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</si>
  <si>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</si>
  <si>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</si>
  <si>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</si>
  <si>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</si>
  <si>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</si>
  <si>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</si>
  <si>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</si>
  <si>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</si>
  <si>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</si>
  <si>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</si>
  <si>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</si>
  <si>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</si>
  <si>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</si>
  <si>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</si>
  <si>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</si>
  <si>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</si>
  <si>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</si>
  <si>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</si>
  <si>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</si>
  <si>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</si>
  <si>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</si>
  <si>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</si>
  <si>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</si>
  <si>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</si>
  <si>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</si>
  <si>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</si>
  <si>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</si>
  <si>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</si>
  <si>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</si>
  <si>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</si>
  <si>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КМ</t>
  </si>
  <si>
    <t>Оптоелектроніка</t>
  </si>
  <si>
    <t>Квантова електроніка</t>
  </si>
  <si>
    <t>КП</t>
  </si>
  <si>
    <t>Мікропроцесорна техніка</t>
  </si>
  <si>
    <t>Фізика твердого тіла</t>
  </si>
  <si>
    <t>Теорія електричних та електронних кіл</t>
  </si>
  <si>
    <t>Твердотільна електроніка</t>
  </si>
  <si>
    <t>Вакуумна та плазмова електроніка</t>
  </si>
  <si>
    <t>Навчальна практика (проектування електронних пристроїв)</t>
  </si>
  <si>
    <t>Технологічні основи електроніки</t>
  </si>
  <si>
    <t>Фізика напівпровідників та діелектриків</t>
  </si>
  <si>
    <t>Навчальна практика (технологічна)</t>
  </si>
  <si>
    <t>Фізика напівпровідникових приладів та мікросхем</t>
  </si>
  <si>
    <t>Матеріали електронної техніки</t>
  </si>
  <si>
    <t>Перетворення та обробка сигналів</t>
  </si>
  <si>
    <t>Коваленко Олександр Володимирович</t>
  </si>
  <si>
    <t>завідувач кафедри, д.ф.-м.н., професор</t>
  </si>
  <si>
    <t>професор, д.ф.-м.н., професор</t>
  </si>
  <si>
    <t>доцент, к.ф.-м.н., доцент</t>
  </si>
  <si>
    <t>Колбунов Вадим Родиславович</t>
  </si>
  <si>
    <t>доцент, к.ф.-м.н.</t>
  </si>
  <si>
    <t>Гапонов Олексій Володимирович</t>
  </si>
  <si>
    <t>Ляшков Олександр Юрійович</t>
  </si>
  <si>
    <t>Іванченко Олександр Володимирович</t>
  </si>
  <si>
    <t>Завідувач кафедри _____________________Коваленко О.В.</t>
  </si>
  <si>
    <t>Комплексні кваліфікаційні екзамени</t>
  </si>
  <si>
    <t>Індивідуальні завдання</t>
  </si>
  <si>
    <t>Курсові роботи (проекти)</t>
  </si>
  <si>
    <t>Дипломні проекти (роботи)</t>
  </si>
  <si>
    <t>ДНІПРОВСЬКИЙ НАЦІОНАЛЬНИЙ УНІВЕРСИТЕТ ІМЕНІ ОЛЕСЯ ГОНЧАРА</t>
  </si>
  <si>
    <t>КМу</t>
  </si>
  <si>
    <t>Кваліфікаційна робота (ЕК)</t>
  </si>
  <si>
    <t>Кваліфікаційна робота (керівництво)</t>
  </si>
  <si>
    <t>Основи оптоелектроніки</t>
  </si>
  <si>
    <t>Моісеєнко Василь Миколайович</t>
  </si>
  <si>
    <t>Квантова радіофізика та нелінійна оптика</t>
  </si>
  <si>
    <t>Салтиков Дмитро Юрійович</t>
  </si>
  <si>
    <t>Комп'ютерний практикум з розв'язку задач прикладної фізики</t>
  </si>
  <si>
    <t>Дробахін Олег Олегович</t>
  </si>
  <si>
    <t>КМм</t>
  </si>
  <si>
    <t>асп</t>
  </si>
  <si>
    <t>виб</t>
  </si>
  <si>
    <t>Виробнича практика: переддипломна</t>
  </si>
  <si>
    <t>Аналогова та цифрова схемотехніка</t>
  </si>
  <si>
    <t>КС</t>
  </si>
  <si>
    <r>
      <t>Завідувач кафедри</t>
    </r>
    <r>
      <rPr>
        <b/>
        <sz val="10"/>
        <rFont val="Arial"/>
        <family val="1"/>
        <charset val="204"/>
      </rPr>
      <t xml:space="preserve"> ____________________Олександр Коваленко</t>
    </r>
  </si>
  <si>
    <t>2</t>
  </si>
  <si>
    <t>3</t>
  </si>
  <si>
    <t>8</t>
  </si>
  <si>
    <t>4</t>
  </si>
  <si>
    <t>5</t>
  </si>
  <si>
    <t>6</t>
  </si>
  <si>
    <t>Курсова робота з Колливання та хвилі (комісія)</t>
  </si>
  <si>
    <t>Курсова робота з твердотільної електроніки (керівництво)</t>
  </si>
  <si>
    <t>Курсова робота з твердотільної електроніки (комісія)</t>
  </si>
  <si>
    <t>Зам. декана з навчальної роботи</t>
  </si>
  <si>
    <t>Техніка та електроніка НВЧ</t>
  </si>
  <si>
    <t>Курсова робота з Аналогова та цифрова схемотехніка (керівництво)</t>
  </si>
  <si>
    <t>Курсова робота з Аналогова та цифрова схемотехніка (комісія)</t>
  </si>
  <si>
    <t>КЕ</t>
  </si>
  <si>
    <t>Електротехніка та електроніка</t>
  </si>
  <si>
    <t>Аалогова та цифрова схемотехніка</t>
  </si>
  <si>
    <t>Курсова робота з Мікропроцесорна техніка (комісія)</t>
  </si>
  <si>
    <t>Курсова робота з Мікропроцесорна техніка (керівництво)</t>
  </si>
  <si>
    <t>Навчальна практика</t>
  </si>
  <si>
    <t>Виконавець _______________________Колбунов В.Р.</t>
  </si>
  <si>
    <t>Виконавець ___________________________Вадим Колбунов</t>
  </si>
  <si>
    <t>Методи математичної фізики у радіоелектроніці</t>
  </si>
  <si>
    <t>Коливання та хвилі</t>
  </si>
  <si>
    <t>Курсова робота з Коливання та хвилі (керівництво)</t>
  </si>
  <si>
    <t>Курсова робота з Коливання та хвилі (комісія)</t>
  </si>
  <si>
    <t>Курсова робота з Курсова робота з дисципліни "Матеріали електронної техніки" (комісія)</t>
  </si>
  <si>
    <t>Програмування в електроніці</t>
  </si>
  <si>
    <t>Інтерфейси вбудованої електроніки</t>
  </si>
  <si>
    <t>Курсова робота з Курсова робота з дисципліни "Матеріали електронної техніки" (керівництво)</t>
  </si>
  <si>
    <t>Курсова робота з дисципліни "Твердотільна електроніка" (комісія)</t>
  </si>
  <si>
    <t>65</t>
  </si>
  <si>
    <t>10</t>
  </si>
  <si>
    <t>15</t>
  </si>
  <si>
    <t>9</t>
  </si>
  <si>
    <t>Електроніка</t>
  </si>
  <si>
    <t>Схемотехніка</t>
  </si>
  <si>
    <t>ТК</t>
  </si>
  <si>
    <t>12</t>
  </si>
  <si>
    <t>Основи фізики твердого тіла</t>
  </si>
  <si>
    <t>Основи оптоінформатики</t>
  </si>
  <si>
    <t>Розподіл навчального навантаження між викладачами кафедри КПР на 2024-2025 навчальний рік</t>
  </si>
  <si>
    <t xml:space="preserve">Сучасні перетворювачі для сонячної енергетики </t>
  </si>
  <si>
    <t>ВД</t>
  </si>
  <si>
    <t>16</t>
  </si>
  <si>
    <t>Сучасні прилади наноелектроніки та діагностики наноматеріалів</t>
  </si>
  <si>
    <t>1м</t>
  </si>
  <si>
    <t>Радіоспектроскопія твердого тіла</t>
  </si>
  <si>
    <t>Оптика</t>
  </si>
  <si>
    <t>КО</t>
  </si>
  <si>
    <t>Атестаційний екзамен</t>
  </si>
  <si>
    <t>Практика: виробнича</t>
  </si>
  <si>
    <t>ТАу</t>
  </si>
  <si>
    <t>КЕу</t>
  </si>
  <si>
    <t>Курсова робота з дисципліни "Схемотехніка" (керівництво)</t>
  </si>
  <si>
    <t>Курсова робота з дисципліни "Схемотехніка" (комісія)</t>
  </si>
  <si>
    <t>ТЗ</t>
  </si>
  <si>
    <t>ТЗу</t>
  </si>
  <si>
    <t>11</t>
  </si>
  <si>
    <t>36</t>
  </si>
  <si>
    <t>Електроніка неоднорідних систем</t>
  </si>
  <si>
    <t>Методологія та організація наукових досліджень</t>
  </si>
  <si>
    <t>Поширення сигналів в інформаційних та телекомунікаційних мережах</t>
  </si>
  <si>
    <t>25</t>
  </si>
  <si>
    <t>Мікропроцесорні пристрої керування та обробки інформації</t>
  </si>
  <si>
    <t>Схемотехніка для програмістів</t>
  </si>
  <si>
    <t>Мікроконтролерна та мікропроцесорна техніка</t>
  </si>
  <si>
    <t>ТА</t>
  </si>
  <si>
    <t>Радіоелектронні методи вимірювання неелектричних величин</t>
  </si>
  <si>
    <t>Дергачов Михайло Петрович</t>
  </si>
  <si>
    <t>Імпульсні та цифрові пристрої</t>
  </si>
  <si>
    <t>2а</t>
  </si>
  <si>
    <t>Викладацька практика</t>
  </si>
  <si>
    <t>Курсова робота з дисципліни "Сучасні прилади наноелектроніки та діагностики наноматеріалів" (керівництво)</t>
  </si>
  <si>
    <t>Курсова робота з дисципліни "Сучасні прилади наноелектроніки та діагностики наноматеріалів" (комісія)</t>
  </si>
  <si>
    <t>14</t>
  </si>
  <si>
    <t>Актуальні напрями досліджень у прикладній фізиці та фізиці наноматеріалів</t>
  </si>
  <si>
    <t>Вступний екзамен до аспірантури</t>
  </si>
  <si>
    <t>Асп</t>
  </si>
  <si>
    <t>Інтелектуальні антенні системи</t>
  </si>
  <si>
    <t>Елементна база квантових комп'ютерів</t>
  </si>
  <si>
    <t>Мікроконтролерні пристрої</t>
  </si>
  <si>
    <t>Оптоінформатика</t>
  </si>
  <si>
    <t>Сучасні методи досліджень у прикладної фізиці</t>
  </si>
  <si>
    <t>1а</t>
  </si>
  <si>
    <t>Затверджено на засіданні кафедри КПР (протокол № _1_ від "07" вересня 2024 р.)</t>
  </si>
  <si>
    <t>"___" ____________ 2024 р.</t>
  </si>
  <si>
    <t>Оптика наноструктур</t>
  </si>
  <si>
    <t>Функціональна електроніка</t>
  </si>
  <si>
    <t>20</t>
  </si>
  <si>
    <t>Керівництво аспірантами.</t>
  </si>
  <si>
    <t>Інше</t>
  </si>
  <si>
    <t>Розподіл ставок
по датам</t>
  </si>
  <si>
    <t>Розподіл навчального навантаження між викладачами кафедри (КПР)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</si>
</sst>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Arial"/>
      <family val="1"/>
      <charset val="204"/>
    </font>
    <font>
      <sz val="10"/>
      <name val="Arial"/>
      <family val="2"/>
      <charset val="204"/>
    </font>
    <font>
      <sz val="8"/>
      <color rgb="FF000000"/>
      <name val="Times New Roman"/>
      <family val="1"/>
      <charset val="204"/>
    </font>
    <font>
      <sz val="10"/>
      <name val="Arial Cyr"/>
      <family val="2"/>
      <charset val="204"/>
    </font>
    <font>
      <b/>
      <sz val="24"/>
      <color indexed="8"/>
      <name val="Times New Roman"/>
      <family val="1"/>
      <charset val="204"/>
    </font>
    <font>
      <b/>
      <sz val="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1" fillId="0" borderId="0"/>
    <xf numFmtId="0" fontId="38" fillId="0" borderId="0"/>
  </cellStyleXfs>
  <cellXfs count="2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3" xfId="0" applyNumberFormat="1" applyFont="1" applyBorder="1" applyAlignment="1">
      <alignment horizontal="center" vertical="center" shrinkToFit="1"/>
    </xf>
    <xf numFmtId="1" fontId="13" fillId="0" borderId="3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left" vertical="center" shrinkToFit="1"/>
    </xf>
    <xf numFmtId="49" fontId="14" fillId="0" borderId="2" xfId="0" applyNumberFormat="1" applyFont="1" applyBorder="1" applyAlignment="1">
      <alignment horizontal="center" vertical="center" shrinkToFit="1"/>
    </xf>
    <xf numFmtId="49" fontId="14" fillId="0" borderId="8" xfId="0" applyNumberFormat="1" applyFont="1" applyBorder="1" applyAlignment="1">
      <alignment horizontal="center" vertical="center" shrinkToFit="1"/>
    </xf>
    <xf numFmtId="1" fontId="14" fillId="0" borderId="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 shrinkToFit="1"/>
    </xf>
    <xf numFmtId="49" fontId="13" fillId="0" borderId="10" xfId="0" applyNumberFormat="1" applyFont="1" applyBorder="1" applyAlignment="1">
      <alignment horizontal="center" vertical="center" shrinkToFit="1"/>
    </xf>
    <xf numFmtId="1" fontId="13" fillId="0" borderId="9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5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1" fontId="14" fillId="0" borderId="13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1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shrinkToFit="1"/>
    </xf>
    <xf numFmtId="1" fontId="13" fillId="0" borderId="18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vertical="center" shrinkToFit="1"/>
    </xf>
    <xf numFmtId="49" fontId="14" fillId="0" borderId="2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24" xfId="0" applyFont="1" applyBorder="1" applyAlignment="1">
      <alignment vertical="center" wrapText="1"/>
    </xf>
    <xf numFmtId="49" fontId="13" fillId="0" borderId="25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 shrinkToFit="1"/>
    </xf>
    <xf numFmtId="1" fontId="18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4" fillId="0" borderId="9" xfId="0" applyNumberFormat="1" applyFont="1" applyBorder="1" applyAlignment="1">
      <alignment horizontal="left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wrapText="1"/>
    </xf>
    <xf numFmtId="49" fontId="30" fillId="0" borderId="9" xfId="1" applyNumberFormat="1" applyFont="1" applyBorder="1" applyAlignment="1">
      <alignment vertical="center" wrapText="1"/>
    </xf>
    <xf numFmtId="49" fontId="30" fillId="0" borderId="9" xfId="1" applyNumberFormat="1" applyFont="1" applyBorder="1" applyAlignment="1">
      <alignment horizontal="center" vertical="center" wrapText="1"/>
    </xf>
    <xf numFmtId="1" fontId="30" fillId="0" borderId="9" xfId="1" applyNumberFormat="1" applyFont="1" applyBorder="1" applyAlignment="1">
      <alignment horizontal="center" vertical="center"/>
    </xf>
    <xf numFmtId="49" fontId="31" fillId="0" borderId="9" xfId="1" applyNumberFormat="1" applyFont="1" applyBorder="1" applyAlignment="1">
      <alignment vertical="center" wrapText="1"/>
    </xf>
    <xf numFmtId="49" fontId="31" fillId="0" borderId="9" xfId="1" applyNumberFormat="1" applyFont="1" applyBorder="1" applyAlignment="1">
      <alignment horizontal="center" vertical="center" wrapText="1"/>
    </xf>
    <xf numFmtId="1" fontId="31" fillId="0" borderId="9" xfId="1" applyNumberFormat="1" applyFont="1" applyBorder="1" applyAlignment="1">
      <alignment horizontal="center" vertical="center"/>
    </xf>
    <xf numFmtId="49" fontId="37" fillId="0" borderId="9" xfId="0" applyNumberFormat="1" applyFont="1" applyBorder="1" applyAlignment="1">
      <alignment horizontal="center" vertical="center" shrinkToFit="1"/>
    </xf>
    <xf numFmtId="164" fontId="13" fillId="0" borderId="9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shrinkToFit="1"/>
    </xf>
    <xf numFmtId="1" fontId="13" fillId="0" borderId="13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vertical="center" wrapText="1"/>
    </xf>
    <xf numFmtId="164" fontId="12" fillId="0" borderId="27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 wrapText="1"/>
    </xf>
    <xf numFmtId="49" fontId="13" fillId="3" borderId="9" xfId="0" applyNumberFormat="1" applyFont="1" applyFill="1" applyBorder="1" applyAlignment="1">
      <alignment horizontal="left" vertical="center" shrinkToFit="1"/>
    </xf>
    <xf numFmtId="0" fontId="13" fillId="0" borderId="9" xfId="0" applyFont="1" applyBorder="1" applyAlignment="1">
      <alignment horizontal="center" vertical="center" shrinkToFit="1"/>
    </xf>
    <xf numFmtId="49" fontId="13" fillId="0" borderId="5" xfId="0" applyNumberFormat="1" applyFont="1" applyBorder="1" applyAlignment="1">
      <alignment horizontal="center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9" xfId="1" applyNumberFormat="1" applyFont="1" applyBorder="1" applyAlignment="1">
      <alignment horizontal="left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3" fillId="3" borderId="11" xfId="0" applyFont="1" applyFill="1" applyBorder="1" applyAlignment="1">
      <alignment vertical="center" wrapText="1"/>
    </xf>
    <xf numFmtId="0" fontId="13" fillId="3" borderId="33" xfId="0" applyFont="1" applyFill="1" applyBorder="1" applyAlignment="1">
      <alignment vertical="center" wrapText="1"/>
    </xf>
    <xf numFmtId="49" fontId="13" fillId="3" borderId="7" xfId="0" applyNumberFormat="1" applyFont="1" applyFill="1" applyBorder="1" applyAlignment="1">
      <alignment horizontal="left" vertical="center" wrapText="1"/>
    </xf>
    <xf numFmtId="1" fontId="18" fillId="3" borderId="13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164" fontId="14" fillId="0" borderId="26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49" fontId="13" fillId="0" borderId="34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64" fontId="13" fillId="0" borderId="5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left" vertical="center" shrinkToFit="1"/>
    </xf>
    <xf numFmtId="164" fontId="13" fillId="0" borderId="23" xfId="0" applyNumberFormat="1" applyFont="1" applyBorder="1" applyAlignment="1">
      <alignment horizontal="center" vertical="center"/>
    </xf>
    <xf numFmtId="0" fontId="13" fillId="3" borderId="31" xfId="0" applyFont="1" applyFill="1" applyBorder="1" applyAlignment="1">
      <alignment vertical="center" wrapText="1"/>
    </xf>
    <xf numFmtId="49" fontId="13" fillId="0" borderId="3" xfId="0" applyNumberFormat="1" applyFont="1" applyBorder="1" applyAlignment="1">
      <alignment horizontal="left" vertical="center" shrinkToFit="1"/>
    </xf>
    <xf numFmtId="0" fontId="13" fillId="0" borderId="11" xfId="0" applyFont="1" applyBorder="1" applyAlignment="1">
      <alignment vertical="center" wrapText="1"/>
    </xf>
    <xf numFmtId="49" fontId="14" fillId="0" borderId="31" xfId="0" applyNumberFormat="1" applyFont="1" applyBorder="1" applyAlignment="1">
      <alignment horizontal="left" vertical="center" shrinkToFit="1"/>
    </xf>
    <xf numFmtId="1" fontId="4" fillId="0" borderId="9" xfId="1" applyNumberFormat="1" applyFont="1" applyBorder="1" applyAlignment="1">
      <alignment horizontal="center" vertical="center"/>
    </xf>
    <xf numFmtId="164" fontId="30" fillId="0" borderId="9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49" fontId="13" fillId="0" borderId="9" xfId="0" applyNumberFormat="1" applyFont="1" applyBorder="1" applyAlignment="1">
      <alignment horizontal="left" vertical="center" wrapText="1"/>
    </xf>
    <xf numFmtId="0" fontId="10" fillId="0" borderId="9" xfId="3" applyFont="1" applyBorder="1" applyAlignment="1">
      <alignment horizontal="center" vertical="center" wrapText="1"/>
    </xf>
    <xf numFmtId="0" fontId="39" fillId="0" borderId="9" xfId="3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49" fontId="31" fillId="0" borderId="9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49" fontId="31" fillId="0" borderId="9" xfId="1" applyNumberFormat="1" applyFont="1" applyBorder="1" applyAlignment="1">
      <alignment horizontal="center" vertical="center"/>
    </xf>
    <xf numFmtId="49" fontId="31" fillId="0" borderId="9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49" fontId="31" fillId="0" borderId="9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2" fontId="13" fillId="0" borderId="5" xfId="0" applyNumberFormat="1" applyFont="1" applyBorder="1" applyAlignment="1">
      <alignment horizontal="center" vertical="center" textRotation="90"/>
    </xf>
    <xf numFmtId="2" fontId="13" fillId="0" borderId="25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49" fontId="10" fillId="0" borderId="3" xfId="0" applyNumberFormat="1" applyFont="1" applyBorder="1" applyAlignment="1">
      <alignment horizontal="center" vertical="center" textRotation="90"/>
    </xf>
    <xf numFmtId="49" fontId="10" fillId="0" borderId="2" xfId="0" applyNumberFormat="1" applyFont="1" applyBorder="1" applyAlignment="1">
      <alignment horizontal="center" vertical="center" textRotation="90"/>
    </xf>
    <xf numFmtId="49" fontId="10" fillId="0" borderId="35" xfId="0" applyNumberFormat="1" applyFont="1" applyBorder="1" applyAlignment="1">
      <alignment horizontal="center" vertical="center" textRotation="90"/>
    </xf>
    <xf numFmtId="49" fontId="10" fillId="0" borderId="20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left"/>
    </xf>
    <xf numFmtId="0" fontId="17" fillId="0" borderId="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textRotation="90"/>
    </xf>
    <xf numFmtId="0" fontId="10" fillId="0" borderId="37" xfId="0" applyFont="1" applyBorder="1" applyAlignment="1">
      <alignment horizontal="center" vertical="center" textRotation="90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2" fontId="13" fillId="0" borderId="45" xfId="0" applyNumberFormat="1" applyFont="1" applyBorder="1" applyAlignment="1">
      <alignment horizontal="center" vertical="center" textRotation="90"/>
    </xf>
    <xf numFmtId="2" fontId="13" fillId="0" borderId="47" xfId="0" applyNumberFormat="1" applyFont="1" applyBorder="1" applyAlignment="1">
      <alignment horizontal="center" vertical="center" textRotation="90"/>
    </xf>
    <xf numFmtId="0" fontId="13" fillId="0" borderId="2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 textRotation="90"/>
    </xf>
    <xf numFmtId="2" fontId="13" fillId="0" borderId="2" xfId="0" applyNumberFormat="1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 textRotation="90"/>
    </xf>
    <xf numFmtId="0" fontId="12" fillId="0" borderId="4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2" fontId="13" fillId="0" borderId="46" xfId="0" applyNumberFormat="1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24" fillId="3" borderId="9" xfId="1" applyFont="1" applyFill="1" applyBorder="1" applyAlignment="1">
      <alignment horizontal="center"/>
    </xf>
    <xf numFmtId="0" fontId="24" fillId="3" borderId="9" xfId="1" applyFont="1" applyFill="1" applyBorder="1" applyAlignment="1">
      <alignment wrapText="1"/>
    </xf>
    <xf numFmtId="0" fontId="24" fillId="3" borderId="9" xfId="1" applyFont="1" applyFill="1" applyBorder="1" applyAlignment="1">
      <alignment horizontal="center" wrapText="1"/>
    </xf>
    <xf numFmtId="0" fontId="23" fillId="3" borderId="9" xfId="1" applyFont="1" applyFill="1" applyBorder="1"/>
    <xf numFmtId="0" fontId="24" fillId="3" borderId="9" xfId="1" applyFont="1" applyFill="1" applyBorder="1"/>
    <xf numFmtId="0" fontId="3" fillId="0" borderId="9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2" fillId="0" borderId="9" xfId="1" applyFont="1" applyBorder="1" applyAlignment="1">
      <alignment vertical="center"/>
    </xf>
    <xf numFmtId="0" fontId="25" fillId="0" borderId="9" xfId="1" applyFont="1" applyBorder="1" applyAlignment="1">
      <alignment horizontal="center" vertical="center" textRotation="90"/>
    </xf>
    <xf numFmtId="0" fontId="26" fillId="0" borderId="9" xfId="2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/>
    </xf>
    <xf numFmtId="0" fontId="25" fillId="0" borderId="9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6" fillId="0" borderId="9" xfId="1" applyFont="1" applyBorder="1"/>
    <xf numFmtId="0" fontId="25" fillId="0" borderId="9" xfId="1" applyFont="1" applyBorder="1"/>
    <xf numFmtId="0" fontId="25" fillId="0" borderId="9" xfId="1" applyFont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 wrapText="1"/>
    </xf>
    <xf numFmtId="0" fontId="28" fillId="0" borderId="9" xfId="1" applyFont="1" applyBorder="1" applyAlignment="1">
      <alignment horizontal="center" vertical="center" wrapText="1"/>
    </xf>
    <xf numFmtId="49" fontId="28" fillId="0" borderId="9" xfId="1" applyNumberFormat="1" applyFont="1" applyBorder="1" applyAlignment="1">
      <alignment horizontal="center" vertical="center"/>
    </xf>
    <xf numFmtId="0" fontId="29" fillId="0" borderId="9" xfId="1" applyFont="1" applyBorder="1"/>
    <xf numFmtId="0" fontId="28" fillId="0" borderId="9" xfId="1" applyFont="1" applyBorder="1"/>
    <xf numFmtId="0" fontId="30" fillId="0" borderId="9" xfId="1" applyFont="1" applyBorder="1" applyAlignment="1">
      <alignment horizontal="center" vertical="center"/>
    </xf>
    <xf numFmtId="2" fontId="30" fillId="0" borderId="9" xfId="1" applyNumberFormat="1" applyFont="1" applyBorder="1" applyAlignment="1">
      <alignment horizontal="center" vertical="center"/>
    </xf>
    <xf numFmtId="49" fontId="30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0" fontId="32" fillId="0" borderId="9" xfId="1" applyFont="1" applyBorder="1" applyAlignment="1">
      <alignment vertical="center"/>
    </xf>
    <xf numFmtId="0" fontId="30" fillId="0" borderId="9" xfId="1" applyFont="1" applyBorder="1" applyAlignment="1">
      <alignment vertical="center"/>
    </xf>
    <xf numFmtId="0" fontId="31" fillId="0" borderId="9" xfId="1" applyFont="1" applyBorder="1" applyAlignment="1">
      <alignment horizontal="center" vertical="center"/>
    </xf>
    <xf numFmtId="2" fontId="31" fillId="0" borderId="9" xfId="1" applyNumberFormat="1" applyFont="1" applyBorder="1" applyAlignment="1">
      <alignment horizontal="center" vertical="center"/>
    </xf>
    <xf numFmtId="0" fontId="33" fillId="0" borderId="9" xfId="1" applyFont="1" applyBorder="1" applyAlignment="1">
      <alignment vertical="center"/>
    </xf>
    <xf numFmtId="0" fontId="31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2" fillId="0" borderId="9" xfId="1" applyNumberFormat="1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left" vertical="center" wrapText="1"/>
    </xf>
    <xf numFmtId="164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49" fontId="12" fillId="0" borderId="9" xfId="1" applyNumberFormat="1" applyFont="1" applyBorder="1" applyAlignment="1">
      <alignment horizontal="left" vertical="center" wrapText="1"/>
    </xf>
    <xf numFmtId="0" fontId="31" fillId="0" borderId="9" xfId="1" applyFont="1" applyBorder="1" applyAlignment="1">
      <alignment horizontal="center" vertical="center"/>
    </xf>
    <xf numFmtId="0" fontId="33" fillId="0" borderId="9" xfId="1" applyFont="1" applyBorder="1"/>
    <xf numFmtId="0" fontId="31" fillId="0" borderId="9" xfId="1" applyFont="1" applyBorder="1"/>
    <xf numFmtId="1" fontId="31" fillId="3" borderId="9" xfId="1" applyNumberFormat="1" applyFont="1" applyFill="1" applyBorder="1" applyAlignment="1">
      <alignment horizontal="center" vertical="center"/>
    </xf>
    <xf numFmtId="0" fontId="24" fillId="0" borderId="9" xfId="1" applyFont="1" applyBorder="1" applyAlignment="1">
      <alignment horizontal="center"/>
    </xf>
    <xf numFmtId="0" fontId="24" fillId="0" borderId="9" xfId="1" applyFont="1" applyBorder="1" applyAlignment="1">
      <alignment wrapText="1"/>
    </xf>
    <xf numFmtId="0" fontId="24" fillId="0" borderId="9" xfId="1" applyFont="1" applyBorder="1" applyAlignment="1">
      <alignment horizontal="center" wrapText="1"/>
    </xf>
    <xf numFmtId="0" fontId="23" fillId="0" borderId="9" xfId="1" applyFont="1" applyBorder="1"/>
    <xf numFmtId="0" fontId="24" fillId="0" borderId="9" xfId="1" applyFont="1" applyBorder="1"/>
    <xf numFmtId="0" fontId="13" fillId="0" borderId="9" xfId="0" applyFont="1" applyBorder="1" applyAlignment="1">
      <alignment horizontal="left"/>
    </xf>
    <xf numFmtId="0" fontId="30" fillId="0" borderId="9" xfId="1" applyFont="1" applyBorder="1"/>
    <xf numFmtId="0" fontId="30" fillId="0" borderId="9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31" fillId="0" borderId="9" xfId="1" applyFont="1" applyBorder="1" applyAlignment="1">
      <alignment horizontal="left"/>
    </xf>
    <xf numFmtId="0" fontId="32" fillId="0" borderId="9" xfId="1" applyFont="1" applyBorder="1"/>
    <xf numFmtId="0" fontId="31" fillId="0" borderId="9" xfId="1" applyFont="1" applyBorder="1" applyAlignment="1">
      <alignment horizontal="right"/>
    </xf>
    <xf numFmtId="0" fontId="34" fillId="0" borderId="9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33" fillId="0" borderId="9" xfId="1" applyFont="1" applyBorder="1" applyAlignment="1">
      <alignment horizontal="left"/>
    </xf>
    <xf numFmtId="0" fontId="30" fillId="0" borderId="9" xfId="1" applyFont="1" applyBorder="1" applyAlignment="1">
      <alignment wrapText="1"/>
    </xf>
    <xf numFmtId="0" fontId="30" fillId="0" borderId="9" xfId="1" applyFont="1" applyBorder="1" applyAlignment="1">
      <alignment horizontal="center" wrapText="1"/>
    </xf>
    <xf numFmtId="0" fontId="32" fillId="0" borderId="9" xfId="1" applyFont="1" applyBorder="1" applyAlignment="1">
      <alignment horizontal="center"/>
    </xf>
    <xf numFmtId="0" fontId="33" fillId="0" borderId="9" xfId="1" applyFont="1" applyBorder="1" applyAlignment="1">
      <alignment horizontal="left"/>
    </xf>
    <xf numFmtId="0" fontId="34" fillId="0" borderId="9" xfId="1" applyFont="1" applyBorder="1" applyAlignment="1">
      <alignment horizontal="center"/>
    </xf>
    <xf numFmtId="0" fontId="24" fillId="2" borderId="9" xfId="1" applyFont="1" applyFill="1" applyBorder="1" applyAlignment="1">
      <alignment wrapText="1"/>
    </xf>
    <xf numFmtId="0" fontId="24" fillId="2" borderId="9" xfId="1" applyFont="1" applyFill="1" applyBorder="1" applyAlignment="1">
      <alignment horizontal="center" wrapText="1"/>
    </xf>
    <xf numFmtId="0" fontId="24" fillId="2" borderId="9" xfId="1" applyFont="1" applyFill="1" applyBorder="1" applyAlignment="1">
      <alignment horizontal="center"/>
    </xf>
    <xf numFmtId="0" fontId="23" fillId="2" borderId="9" xfId="1" applyFont="1" applyFill="1" applyBorder="1"/>
    <xf numFmtId="0" fontId="24" fillId="2" borderId="9" xfId="1" applyFont="1" applyFill="1" applyBorder="1"/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J187"/>
  <sheetViews>
    <sheetView tabSelected="1" view="pageBreakPreview" topLeftCell="A36" zoomScale="87" zoomScaleNormal="100" zoomScaleSheetLayoutView="87" workbookViewId="0">
      <selection activeCell="G51" sqref="G51"/>
    </sheetView>
  </sheetViews>
  <sheetFormatPr defaultColWidth="9.1328125" defaultRowHeight="14.25" x14ac:dyDescent="0.45"/>
  <cols>
    <col min="1" max="4" width="13.86328125" style="282" customWidth="1"/>
    <col min="5" max="5" width="13.86328125" style="280" customWidth="1"/>
    <col min="6" max="7" width="13.86328125" style="281" customWidth="1"/>
    <col min="8" max="31" width="13.86328125" style="282" customWidth="1"/>
    <col min="32" max="32" width="9.1328125" style="283"/>
    <col min="33" max="16384" width="9.1328125" style="284"/>
  </cols>
  <sheetData>
    <row r="1" spans="1:33" s="205" customFormat="1" x14ac:dyDescent="0.45">
      <c r="A1" s="201"/>
      <c r="B1" s="201"/>
      <c r="C1" s="201"/>
      <c r="D1" s="201"/>
      <c r="E1" s="202"/>
      <c r="F1" s="203"/>
      <c r="G1" s="203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4"/>
    </row>
    <row r="2" spans="1:33" s="209" customFormat="1" ht="18" customHeight="1" x14ac:dyDescent="0.35">
      <c r="A2" s="206" t="s">
        <v>82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208"/>
    </row>
    <row r="3" spans="1:33" s="209" customFormat="1" ht="18" customHeight="1" x14ac:dyDescent="0.35">
      <c r="A3" s="210" t="s">
        <v>191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2"/>
      <c r="AE3" s="212"/>
      <c r="AF3" s="213"/>
    </row>
    <row r="4" spans="1:33" s="222" customFormat="1" ht="14.25" customHeight="1" x14ac:dyDescent="0.3">
      <c r="A4" s="214" t="s">
        <v>10</v>
      </c>
      <c r="B4" s="215" t="s">
        <v>11</v>
      </c>
      <c r="C4" s="215" t="s">
        <v>12</v>
      </c>
      <c r="D4" s="216" t="s">
        <v>13</v>
      </c>
      <c r="E4" s="217"/>
      <c r="F4" s="217" t="s">
        <v>0</v>
      </c>
      <c r="G4" s="218" t="s">
        <v>45</v>
      </c>
      <c r="H4" s="217" t="s">
        <v>1</v>
      </c>
      <c r="I4" s="219" t="s">
        <v>16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20"/>
      <c r="AE4" s="220"/>
      <c r="AF4" s="221"/>
    </row>
    <row r="5" spans="1:33" s="222" customFormat="1" ht="116.25" customHeight="1" x14ac:dyDescent="0.3">
      <c r="A5" s="214"/>
      <c r="B5" s="215"/>
      <c r="C5" s="215"/>
      <c r="D5" s="216"/>
      <c r="E5" s="217"/>
      <c r="F5" s="217"/>
      <c r="G5" s="218"/>
      <c r="H5" s="217"/>
      <c r="I5" s="223" t="s">
        <v>18</v>
      </c>
      <c r="J5" s="223" t="s">
        <v>19</v>
      </c>
      <c r="K5" s="223" t="s">
        <v>20</v>
      </c>
      <c r="L5" s="223" t="s">
        <v>21</v>
      </c>
      <c r="M5" s="223" t="s">
        <v>22</v>
      </c>
      <c r="N5" s="223" t="s">
        <v>23</v>
      </c>
      <c r="O5" s="223" t="s">
        <v>81</v>
      </c>
      <c r="P5" s="223" t="s">
        <v>78</v>
      </c>
      <c r="Q5" s="223" t="s">
        <v>26</v>
      </c>
      <c r="R5" s="223" t="s">
        <v>27</v>
      </c>
      <c r="S5" s="223" t="s">
        <v>28</v>
      </c>
      <c r="T5" s="223" t="s">
        <v>79</v>
      </c>
      <c r="U5" s="223" t="s">
        <v>80</v>
      </c>
      <c r="V5" s="117" t="s">
        <v>31</v>
      </c>
      <c r="W5" s="224" t="s">
        <v>188</v>
      </c>
      <c r="X5" s="117" t="s">
        <v>33</v>
      </c>
      <c r="Y5" s="117" t="s">
        <v>34</v>
      </c>
      <c r="Z5" s="117" t="s">
        <v>35</v>
      </c>
      <c r="AA5" s="120" t="s">
        <v>189</v>
      </c>
      <c r="AB5" s="120" t="s">
        <v>17</v>
      </c>
      <c r="AC5" s="121" t="s">
        <v>190</v>
      </c>
      <c r="AD5" s="118"/>
      <c r="AE5" s="118"/>
      <c r="AF5" s="118"/>
      <c r="AG5" s="119"/>
    </row>
    <row r="6" spans="1:33" s="230" customFormat="1" ht="12.75" customHeight="1" x14ac:dyDescent="0.35">
      <c r="A6" s="225">
        <v>1</v>
      </c>
      <c r="B6" s="226">
        <v>2</v>
      </c>
      <c r="C6" s="226">
        <v>3</v>
      </c>
      <c r="D6" s="225">
        <v>4</v>
      </c>
      <c r="E6" s="227">
        <v>5</v>
      </c>
      <c r="F6" s="227">
        <v>6</v>
      </c>
      <c r="G6" s="228" t="s">
        <v>46</v>
      </c>
      <c r="H6" s="227">
        <v>8</v>
      </c>
      <c r="I6" s="227">
        <v>9</v>
      </c>
      <c r="J6" s="227">
        <v>10</v>
      </c>
      <c r="K6" s="227">
        <v>11</v>
      </c>
      <c r="L6" s="227">
        <v>12</v>
      </c>
      <c r="M6" s="227">
        <v>13</v>
      </c>
      <c r="N6" s="227">
        <v>14</v>
      </c>
      <c r="O6" s="227">
        <v>15</v>
      </c>
      <c r="P6" s="227">
        <v>16</v>
      </c>
      <c r="Q6" s="227">
        <v>17</v>
      </c>
      <c r="R6" s="227">
        <v>18</v>
      </c>
      <c r="S6" s="227">
        <v>19</v>
      </c>
      <c r="T6" s="227">
        <v>20</v>
      </c>
      <c r="U6" s="227">
        <v>21</v>
      </c>
      <c r="V6" s="227">
        <v>22</v>
      </c>
      <c r="W6" s="227">
        <v>23</v>
      </c>
      <c r="X6" s="227">
        <v>24</v>
      </c>
      <c r="Y6" s="227">
        <v>25</v>
      </c>
      <c r="Z6" s="227">
        <v>26</v>
      </c>
      <c r="AA6" s="227">
        <v>27</v>
      </c>
      <c r="AB6" s="227">
        <v>28</v>
      </c>
      <c r="AC6" s="225">
        <v>29</v>
      </c>
      <c r="AD6" s="225"/>
      <c r="AE6" s="225"/>
      <c r="AF6" s="229"/>
    </row>
    <row r="7" spans="1:33" s="236" customFormat="1" ht="40.5" customHeight="1" x14ac:dyDescent="0.35">
      <c r="A7" s="231">
        <v>1</v>
      </c>
      <c r="B7" s="126" t="s">
        <v>68</v>
      </c>
      <c r="C7" s="126" t="s">
        <v>69</v>
      </c>
      <c r="D7" s="232">
        <v>0.85</v>
      </c>
      <c r="E7" s="66" t="s">
        <v>36</v>
      </c>
      <c r="F7" s="67"/>
      <c r="G7" s="67"/>
      <c r="H7" s="233"/>
      <c r="I7" s="68">
        <f>'За НПП'!K28</f>
        <v>156</v>
      </c>
      <c r="J7" s="68">
        <f>'За НПП'!L28</f>
        <v>60</v>
      </c>
      <c r="K7" s="68">
        <f>'За НПП'!M28</f>
        <v>8</v>
      </c>
      <c r="L7" s="68">
        <f>'За НПП'!N28</f>
        <v>6</v>
      </c>
      <c r="M7" s="68">
        <f>'За НПП'!O28</f>
        <v>3</v>
      </c>
      <c r="N7" s="68">
        <f>'За НПП'!P28</f>
        <v>0</v>
      </c>
      <c r="O7" s="68">
        <f>'За НПП'!Q28</f>
        <v>0</v>
      </c>
      <c r="P7" s="68">
        <f>'За НПП'!R28</f>
        <v>0</v>
      </c>
      <c r="Q7" s="68">
        <f>'За НПП'!S28</f>
        <v>0</v>
      </c>
      <c r="R7" s="68">
        <f>'За НПП'!T28</f>
        <v>0</v>
      </c>
      <c r="S7" s="68">
        <f>'За НПП'!U28</f>
        <v>6</v>
      </c>
      <c r="T7" s="68">
        <f>'За НПП'!V28</f>
        <v>0</v>
      </c>
      <c r="U7" s="68">
        <f>'За НПП'!W28</f>
        <v>20</v>
      </c>
      <c r="V7" s="68">
        <f>'За НПП'!X28</f>
        <v>3.6</v>
      </c>
      <c r="W7" s="68">
        <f>'За НПП'!Y28</f>
        <v>0</v>
      </c>
      <c r="X7" s="68"/>
      <c r="Y7" s="68"/>
      <c r="Z7" s="68"/>
      <c r="AA7" s="68"/>
      <c r="AB7" s="234">
        <f>SUM(I7:AA7)</f>
        <v>262.60000000000002</v>
      </c>
      <c r="AC7" s="234"/>
      <c r="AD7" s="234"/>
      <c r="AE7" s="234"/>
      <c r="AF7" s="235"/>
    </row>
    <row r="8" spans="1:33" s="236" customFormat="1" ht="40.5" customHeight="1" x14ac:dyDescent="0.35">
      <c r="A8" s="231"/>
      <c r="B8" s="126"/>
      <c r="C8" s="126"/>
      <c r="D8" s="232">
        <v>0.85</v>
      </c>
      <c r="E8" s="66" t="s">
        <v>4</v>
      </c>
      <c r="F8" s="67"/>
      <c r="G8" s="67"/>
      <c r="H8" s="233"/>
      <c r="I8" s="68">
        <f>'За НПП'!K55</f>
        <v>84</v>
      </c>
      <c r="J8" s="68">
        <f>'За НПП'!L55</f>
        <v>0</v>
      </c>
      <c r="K8" s="68">
        <f>'За НПП'!M55</f>
        <v>14</v>
      </c>
      <c r="L8" s="68">
        <f>'За НПП'!N55</f>
        <v>1</v>
      </c>
      <c r="M8" s="68">
        <f>'За НПП'!O55</f>
        <v>0.5</v>
      </c>
      <c r="N8" s="68">
        <f>'За НПП'!P55</f>
        <v>0</v>
      </c>
      <c r="O8" s="68">
        <f>'За НПП'!Q55</f>
        <v>9</v>
      </c>
      <c r="P8" s="68">
        <f>'За НПП'!R55</f>
        <v>0</v>
      </c>
      <c r="Q8" s="68">
        <f>'За НПП'!S55</f>
        <v>0</v>
      </c>
      <c r="R8" s="68">
        <f>'За НПП'!T55</f>
        <v>30</v>
      </c>
      <c r="S8" s="68">
        <f>'За НПП'!U55</f>
        <v>3</v>
      </c>
      <c r="T8" s="68">
        <f>'За НПП'!V55</f>
        <v>0</v>
      </c>
      <c r="U8" s="68">
        <f>'За НПП'!W55</f>
        <v>0</v>
      </c>
      <c r="V8" s="68">
        <f>'За НПП'!X55</f>
        <v>0</v>
      </c>
      <c r="W8" s="68">
        <f>'За НПП'!Y55</f>
        <v>0</v>
      </c>
      <c r="X8" s="68"/>
      <c r="Y8" s="68"/>
      <c r="Z8" s="68"/>
      <c r="AA8" s="68"/>
      <c r="AB8" s="234">
        <f>SUM(I8:AA8)</f>
        <v>141.5</v>
      </c>
      <c r="AC8" s="234"/>
      <c r="AD8" s="234"/>
      <c r="AE8" s="234"/>
      <c r="AF8" s="235"/>
    </row>
    <row r="9" spans="1:33" s="236" customFormat="1" ht="40.5" customHeight="1" x14ac:dyDescent="0.35">
      <c r="A9" s="231"/>
      <c r="B9" s="126"/>
      <c r="C9" s="126"/>
      <c r="D9" s="232">
        <v>0.85</v>
      </c>
      <c r="E9" s="123" t="s">
        <v>47</v>
      </c>
      <c r="F9" s="67"/>
      <c r="G9" s="67"/>
      <c r="H9" s="233"/>
      <c r="I9" s="68">
        <f>'За НПП'!K56</f>
        <v>240</v>
      </c>
      <c r="J9" s="68">
        <f>'За НПП'!L56</f>
        <v>60</v>
      </c>
      <c r="K9" s="68">
        <f>'За НПП'!M56</f>
        <v>22</v>
      </c>
      <c r="L9" s="68">
        <f>'За НПП'!N56</f>
        <v>7</v>
      </c>
      <c r="M9" s="68">
        <f>'За НПП'!O56</f>
        <v>3.5</v>
      </c>
      <c r="N9" s="68">
        <f>'За НПП'!P56</f>
        <v>0</v>
      </c>
      <c r="O9" s="68">
        <f>'За НПП'!Q56</f>
        <v>9</v>
      </c>
      <c r="P9" s="68">
        <f>'За НПП'!R56</f>
        <v>0</v>
      </c>
      <c r="Q9" s="68">
        <f>'За НПП'!S56</f>
        <v>0</v>
      </c>
      <c r="R9" s="68">
        <f>'За НПП'!T56</f>
        <v>30</v>
      </c>
      <c r="S9" s="68">
        <f>'За НПП'!U56</f>
        <v>9</v>
      </c>
      <c r="T9" s="68">
        <f>'За НПП'!V56</f>
        <v>0</v>
      </c>
      <c r="U9" s="68">
        <f>'За НПП'!W56</f>
        <v>20</v>
      </c>
      <c r="V9" s="68">
        <f>'За НПП'!X56</f>
        <v>3.6</v>
      </c>
      <c r="W9" s="68">
        <f>'За НПП'!Y56</f>
        <v>0</v>
      </c>
      <c r="X9" s="68"/>
      <c r="Y9" s="68"/>
      <c r="Z9" s="68"/>
      <c r="AA9" s="68"/>
      <c r="AB9" s="234">
        <f t="shared" ref="AB9:AB45" si="0">SUM(I9:AA9)</f>
        <v>404.1</v>
      </c>
      <c r="AC9" s="234"/>
      <c r="AD9" s="234"/>
      <c r="AE9" s="234"/>
      <c r="AF9" s="235"/>
    </row>
    <row r="10" spans="1:33" s="240" customFormat="1" ht="40.5" customHeight="1" x14ac:dyDescent="0.35">
      <c r="A10" s="237"/>
      <c r="B10" s="125" t="s">
        <v>48</v>
      </c>
      <c r="C10" s="125"/>
      <c r="D10" s="238">
        <f>SUM(D7)</f>
        <v>0.85</v>
      </c>
      <c r="E10" s="69" t="s">
        <v>36</v>
      </c>
      <c r="F10" s="70"/>
      <c r="G10" s="70"/>
      <c r="H10" s="124"/>
      <c r="I10" s="71">
        <f t="shared" ref="I10:J12" si="1">I7</f>
        <v>156</v>
      </c>
      <c r="J10" s="71">
        <f t="shared" si="1"/>
        <v>60</v>
      </c>
      <c r="K10" s="71">
        <f t="shared" ref="K10:W10" si="2">K7</f>
        <v>8</v>
      </c>
      <c r="L10" s="71">
        <f t="shared" si="2"/>
        <v>6</v>
      </c>
      <c r="M10" s="71">
        <f t="shared" si="2"/>
        <v>3</v>
      </c>
      <c r="N10" s="71">
        <f t="shared" si="2"/>
        <v>0</v>
      </c>
      <c r="O10" s="71">
        <f t="shared" si="2"/>
        <v>0</v>
      </c>
      <c r="P10" s="71">
        <f t="shared" si="2"/>
        <v>0</v>
      </c>
      <c r="Q10" s="71">
        <f t="shared" si="2"/>
        <v>0</v>
      </c>
      <c r="R10" s="71">
        <f t="shared" si="2"/>
        <v>0</v>
      </c>
      <c r="S10" s="71">
        <f t="shared" si="2"/>
        <v>6</v>
      </c>
      <c r="T10" s="71">
        <f t="shared" si="2"/>
        <v>0</v>
      </c>
      <c r="U10" s="71">
        <f t="shared" si="2"/>
        <v>20</v>
      </c>
      <c r="V10" s="71">
        <f t="shared" si="2"/>
        <v>3.6</v>
      </c>
      <c r="W10" s="71">
        <f t="shared" si="2"/>
        <v>0</v>
      </c>
      <c r="X10" s="71"/>
      <c r="Y10" s="71"/>
      <c r="Z10" s="71"/>
      <c r="AA10" s="71"/>
      <c r="AB10" s="234">
        <f t="shared" si="0"/>
        <v>262.60000000000002</v>
      </c>
      <c r="AC10" s="71"/>
      <c r="AD10" s="71"/>
      <c r="AE10" s="71"/>
      <c r="AF10" s="239"/>
    </row>
    <row r="11" spans="1:33" s="240" customFormat="1" ht="40.5" customHeight="1" x14ac:dyDescent="0.35">
      <c r="A11" s="237"/>
      <c r="B11" s="125"/>
      <c r="C11" s="125"/>
      <c r="D11" s="238">
        <f t="shared" ref="D11:D12" si="3">SUM(D8)</f>
        <v>0.85</v>
      </c>
      <c r="E11" s="69" t="s">
        <v>4</v>
      </c>
      <c r="F11" s="70"/>
      <c r="G11" s="70"/>
      <c r="H11" s="124"/>
      <c r="I11" s="71">
        <f t="shared" si="1"/>
        <v>84</v>
      </c>
      <c r="J11" s="71">
        <f t="shared" si="1"/>
        <v>0</v>
      </c>
      <c r="K11" s="71">
        <f t="shared" ref="K11:W11" si="4">K8</f>
        <v>14</v>
      </c>
      <c r="L11" s="71">
        <f t="shared" si="4"/>
        <v>1</v>
      </c>
      <c r="M11" s="71">
        <f t="shared" si="4"/>
        <v>0.5</v>
      </c>
      <c r="N11" s="71">
        <f t="shared" si="4"/>
        <v>0</v>
      </c>
      <c r="O11" s="71">
        <f t="shared" si="4"/>
        <v>9</v>
      </c>
      <c r="P11" s="71">
        <f t="shared" si="4"/>
        <v>0</v>
      </c>
      <c r="Q11" s="71">
        <f t="shared" si="4"/>
        <v>0</v>
      </c>
      <c r="R11" s="71">
        <f t="shared" si="4"/>
        <v>30</v>
      </c>
      <c r="S11" s="71">
        <f t="shared" si="4"/>
        <v>3</v>
      </c>
      <c r="T11" s="71">
        <f t="shared" si="4"/>
        <v>0</v>
      </c>
      <c r="U11" s="71">
        <f t="shared" si="4"/>
        <v>0</v>
      </c>
      <c r="V11" s="71">
        <f t="shared" si="4"/>
        <v>0</v>
      </c>
      <c r="W11" s="71">
        <f t="shared" si="4"/>
        <v>0</v>
      </c>
      <c r="X11" s="71"/>
      <c r="Y11" s="71"/>
      <c r="Z11" s="71"/>
      <c r="AA11" s="71"/>
      <c r="AB11" s="234">
        <f t="shared" si="0"/>
        <v>141.5</v>
      </c>
      <c r="AC11" s="71"/>
      <c r="AD11" s="71"/>
      <c r="AE11" s="71"/>
      <c r="AF11" s="239"/>
    </row>
    <row r="12" spans="1:33" s="240" customFormat="1" ht="40.5" customHeight="1" x14ac:dyDescent="0.35">
      <c r="A12" s="237"/>
      <c r="B12" s="125"/>
      <c r="C12" s="125"/>
      <c r="D12" s="238">
        <f t="shared" si="3"/>
        <v>0.85</v>
      </c>
      <c r="E12" s="122" t="s">
        <v>47</v>
      </c>
      <c r="F12" s="70"/>
      <c r="G12" s="70"/>
      <c r="H12" s="124"/>
      <c r="I12" s="71">
        <f t="shared" si="1"/>
        <v>240</v>
      </c>
      <c r="J12" s="71">
        <f t="shared" si="1"/>
        <v>60</v>
      </c>
      <c r="K12" s="71">
        <f t="shared" ref="K12:W12" si="5">K9</f>
        <v>22</v>
      </c>
      <c r="L12" s="71">
        <f t="shared" si="5"/>
        <v>7</v>
      </c>
      <c r="M12" s="71">
        <f t="shared" si="5"/>
        <v>3.5</v>
      </c>
      <c r="N12" s="71">
        <f t="shared" si="5"/>
        <v>0</v>
      </c>
      <c r="O12" s="71">
        <f t="shared" si="5"/>
        <v>9</v>
      </c>
      <c r="P12" s="71">
        <f t="shared" si="5"/>
        <v>0</v>
      </c>
      <c r="Q12" s="71">
        <f t="shared" si="5"/>
        <v>0</v>
      </c>
      <c r="R12" s="71">
        <f t="shared" si="5"/>
        <v>30</v>
      </c>
      <c r="S12" s="71">
        <f t="shared" si="5"/>
        <v>9</v>
      </c>
      <c r="T12" s="71">
        <f t="shared" si="5"/>
        <v>0</v>
      </c>
      <c r="U12" s="71">
        <f t="shared" si="5"/>
        <v>20</v>
      </c>
      <c r="V12" s="71">
        <f t="shared" si="5"/>
        <v>3.6</v>
      </c>
      <c r="W12" s="71">
        <f t="shared" si="5"/>
        <v>0</v>
      </c>
      <c r="X12" s="71"/>
      <c r="Y12" s="71"/>
      <c r="Z12" s="71"/>
      <c r="AA12" s="71"/>
      <c r="AB12" s="234">
        <f t="shared" si="0"/>
        <v>404.1</v>
      </c>
      <c r="AC12" s="234"/>
      <c r="AD12" s="234"/>
      <c r="AE12" s="234"/>
      <c r="AF12" s="239"/>
    </row>
    <row r="13" spans="1:33" s="240" customFormat="1" ht="40.5" customHeight="1" x14ac:dyDescent="0.35">
      <c r="A13" s="241">
        <v>2</v>
      </c>
      <c r="B13" s="242" t="s">
        <v>87</v>
      </c>
      <c r="C13" s="242" t="s">
        <v>70</v>
      </c>
      <c r="D13" s="243">
        <v>0.25</v>
      </c>
      <c r="E13" s="86" t="s">
        <v>36</v>
      </c>
      <c r="F13" s="87"/>
      <c r="G13" s="87"/>
      <c r="H13" s="244"/>
      <c r="I13" s="245">
        <f>'За НПП'!K85</f>
        <v>32</v>
      </c>
      <c r="J13" s="245">
        <f>'За НПП'!L85</f>
        <v>0</v>
      </c>
      <c r="K13" s="245">
        <f>'За НПП'!M85</f>
        <v>0</v>
      </c>
      <c r="L13" s="245">
        <f>'За НПП'!N85</f>
        <v>5</v>
      </c>
      <c r="M13" s="245">
        <f>'За НПП'!O85</f>
        <v>1.5</v>
      </c>
      <c r="N13" s="245">
        <f>'За НПП'!P85</f>
        <v>0</v>
      </c>
      <c r="O13" s="245">
        <f>'За НПП'!Q85</f>
        <v>0</v>
      </c>
      <c r="P13" s="245">
        <f>'За НПП'!R85</f>
        <v>0</v>
      </c>
      <c r="Q13" s="245">
        <f>'За НПП'!S85</f>
        <v>0</v>
      </c>
      <c r="R13" s="245">
        <f>'За НПП'!T85</f>
        <v>0</v>
      </c>
      <c r="S13" s="245">
        <f>'За НПП'!U85</f>
        <v>2</v>
      </c>
      <c r="T13" s="245">
        <f>'За НПП'!V85</f>
        <v>0</v>
      </c>
      <c r="U13" s="245">
        <f>'За НПП'!W85</f>
        <v>7</v>
      </c>
      <c r="V13" s="245">
        <f>'За НПП'!X85</f>
        <v>0</v>
      </c>
      <c r="W13" s="245">
        <f>'За НПП'!Y85</f>
        <v>0</v>
      </c>
      <c r="X13" s="245"/>
      <c r="Y13" s="245"/>
      <c r="Z13" s="245"/>
      <c r="AA13" s="245"/>
      <c r="AB13" s="234">
        <f t="shared" si="0"/>
        <v>47.5</v>
      </c>
      <c r="AC13" s="246"/>
      <c r="AD13" s="246"/>
      <c r="AE13" s="246"/>
      <c r="AF13" s="239"/>
    </row>
    <row r="14" spans="1:33" s="240" customFormat="1" ht="40.5" customHeight="1" x14ac:dyDescent="0.35">
      <c r="A14" s="247"/>
      <c r="B14" s="248"/>
      <c r="C14" s="248"/>
      <c r="D14" s="243">
        <v>0.25</v>
      </c>
      <c r="E14" s="86" t="s">
        <v>4</v>
      </c>
      <c r="F14" s="87"/>
      <c r="G14" s="87"/>
      <c r="H14" s="244"/>
      <c r="I14" s="245">
        <f>'За НПП'!K114</f>
        <v>72</v>
      </c>
      <c r="J14" s="245">
        <f>'За НПП'!L114</f>
        <v>0</v>
      </c>
      <c r="K14" s="245">
        <f>'За НПП'!M114</f>
        <v>18</v>
      </c>
      <c r="L14" s="245">
        <f>'За НПП'!N114</f>
        <v>0</v>
      </c>
      <c r="M14" s="245">
        <f>'За НПП'!O114</f>
        <v>0</v>
      </c>
      <c r="N14" s="245">
        <f>'За НПП'!P114</f>
        <v>0</v>
      </c>
      <c r="O14" s="245">
        <f>'За НПП'!Q107</f>
        <v>5</v>
      </c>
      <c r="P14" s="245">
        <f>'За НПП'!R114</f>
        <v>2</v>
      </c>
      <c r="Q14" s="245">
        <f>'За НПП'!S114</f>
        <v>0</v>
      </c>
      <c r="R14" s="245">
        <f>'За НПП'!T114</f>
        <v>0</v>
      </c>
      <c r="S14" s="245">
        <f>'За НПП'!U114</f>
        <v>2</v>
      </c>
      <c r="T14" s="245">
        <f>'За НПП'!V114</f>
        <v>0</v>
      </c>
      <c r="U14" s="245">
        <f>'За НПП'!W114</f>
        <v>0</v>
      </c>
      <c r="V14" s="245">
        <f>'За НПП'!X114</f>
        <v>0</v>
      </c>
      <c r="W14" s="245">
        <f>'За НПП'!Y114</f>
        <v>0</v>
      </c>
      <c r="X14" s="245"/>
      <c r="Y14" s="245"/>
      <c r="Z14" s="245"/>
      <c r="AA14" s="245"/>
      <c r="AB14" s="234">
        <f t="shared" si="0"/>
        <v>99</v>
      </c>
      <c r="AC14" s="246"/>
      <c r="AD14" s="246"/>
      <c r="AE14" s="246"/>
      <c r="AF14" s="239"/>
    </row>
    <row r="15" spans="1:33" s="240" customFormat="1" ht="40.5" customHeight="1" x14ac:dyDescent="0.35">
      <c r="A15" s="247"/>
      <c r="B15" s="248"/>
      <c r="C15" s="248"/>
      <c r="D15" s="243">
        <v>0.25</v>
      </c>
      <c r="E15" s="86" t="s">
        <v>47</v>
      </c>
      <c r="F15" s="87"/>
      <c r="G15" s="87"/>
      <c r="H15" s="244"/>
      <c r="I15" s="245">
        <f>'За НПП'!K115</f>
        <v>104</v>
      </c>
      <c r="J15" s="245">
        <f>'За НПП'!L115</f>
        <v>0</v>
      </c>
      <c r="K15" s="245">
        <f>'За НПП'!M115</f>
        <v>18</v>
      </c>
      <c r="L15" s="245">
        <f>'За НПП'!N115</f>
        <v>5</v>
      </c>
      <c r="M15" s="245">
        <f>'За НПП'!O115</f>
        <v>1.5</v>
      </c>
      <c r="N15" s="245">
        <f>'За НПП'!P115</f>
        <v>0</v>
      </c>
      <c r="O15" s="245">
        <f>'За НПП'!Q115</f>
        <v>5</v>
      </c>
      <c r="P15" s="245">
        <f>'За НПП'!R115</f>
        <v>2</v>
      </c>
      <c r="Q15" s="245">
        <f>'За НПП'!S115</f>
        <v>0</v>
      </c>
      <c r="R15" s="245">
        <f>'За НПП'!T115</f>
        <v>0</v>
      </c>
      <c r="S15" s="245">
        <f>'За НПП'!U115</f>
        <v>4</v>
      </c>
      <c r="T15" s="245">
        <f>'За НПП'!V115</f>
        <v>0</v>
      </c>
      <c r="U15" s="245">
        <f>'За НПП'!W115</f>
        <v>7</v>
      </c>
      <c r="V15" s="245">
        <f>'За НПП'!X115</f>
        <v>0</v>
      </c>
      <c r="W15" s="245">
        <f>'За НПП'!Y115</f>
        <v>0</v>
      </c>
      <c r="X15" s="245"/>
      <c r="Y15" s="245"/>
      <c r="Z15" s="245"/>
      <c r="AA15" s="245"/>
      <c r="AB15" s="234">
        <f t="shared" si="0"/>
        <v>146.5</v>
      </c>
      <c r="AC15" s="249"/>
      <c r="AD15" s="249"/>
      <c r="AE15" s="249"/>
      <c r="AF15" s="239"/>
    </row>
    <row r="16" spans="1:33" s="236" customFormat="1" ht="40.5" customHeight="1" x14ac:dyDescent="0.35">
      <c r="A16" s="231">
        <v>3</v>
      </c>
      <c r="B16" s="242" t="s">
        <v>91</v>
      </c>
      <c r="C16" s="242" t="s">
        <v>70</v>
      </c>
      <c r="D16" s="243">
        <v>0.75</v>
      </c>
      <c r="E16" s="66" t="s">
        <v>36</v>
      </c>
      <c r="F16" s="67"/>
      <c r="G16" s="67"/>
      <c r="H16" s="233"/>
      <c r="I16" s="68">
        <f>'За НПП'!K145</f>
        <v>120</v>
      </c>
      <c r="J16" s="68">
        <f>'За НПП'!L145</f>
        <v>4</v>
      </c>
      <c r="K16" s="68">
        <f>'За НПП'!M145</f>
        <v>68</v>
      </c>
      <c r="L16" s="68">
        <f>'За НПП'!N145</f>
        <v>7</v>
      </c>
      <c r="M16" s="68">
        <f>'За НПП'!O145</f>
        <v>2.5</v>
      </c>
      <c r="N16" s="68">
        <f>'За НПП'!P145</f>
        <v>0</v>
      </c>
      <c r="O16" s="68">
        <f>'За НПП'!Q145</f>
        <v>0</v>
      </c>
      <c r="P16" s="68">
        <f>'За НПП'!R145</f>
        <v>0</v>
      </c>
      <c r="Q16" s="68">
        <f>'За НПП'!S145</f>
        <v>0</v>
      </c>
      <c r="R16" s="68">
        <f>'За НПП'!T145</f>
        <v>0</v>
      </c>
      <c r="S16" s="68">
        <f>'За НПП'!U145</f>
        <v>5</v>
      </c>
      <c r="T16" s="68">
        <f>'За НПП'!V145</f>
        <v>0</v>
      </c>
      <c r="U16" s="68">
        <f>'За НПП'!W145</f>
        <v>8</v>
      </c>
      <c r="V16" s="68">
        <f>'За НПП'!X145</f>
        <v>0</v>
      </c>
      <c r="W16" s="68">
        <f>'За НПП'!Y145</f>
        <v>0</v>
      </c>
      <c r="X16" s="68"/>
      <c r="Y16" s="68"/>
      <c r="Z16" s="68"/>
      <c r="AA16" s="68"/>
      <c r="AB16" s="234">
        <f t="shared" si="0"/>
        <v>214.5</v>
      </c>
      <c r="AC16" s="246"/>
      <c r="AD16" s="246"/>
      <c r="AE16" s="246"/>
      <c r="AF16" s="235"/>
    </row>
    <row r="17" spans="1:32" s="236" customFormat="1" ht="40.5" customHeight="1" x14ac:dyDescent="0.35">
      <c r="A17" s="231"/>
      <c r="B17" s="242"/>
      <c r="C17" s="242"/>
      <c r="D17" s="243">
        <v>0.75</v>
      </c>
      <c r="E17" s="66" t="s">
        <v>4</v>
      </c>
      <c r="F17" s="67"/>
      <c r="G17" s="67"/>
      <c r="H17" s="233"/>
      <c r="I17" s="68">
        <f>'За НПП'!K173</f>
        <v>90</v>
      </c>
      <c r="J17" s="68">
        <f>'За НПП'!L173</f>
        <v>16</v>
      </c>
      <c r="K17" s="68">
        <f>'За НПП'!M173</f>
        <v>88</v>
      </c>
      <c r="L17" s="68">
        <f>'За НПП'!N173</f>
        <v>2</v>
      </c>
      <c r="M17" s="68">
        <f>'За НПП'!O173</f>
        <v>0.5</v>
      </c>
      <c r="N17" s="68">
        <f>'За НПП'!P173</f>
        <v>0</v>
      </c>
      <c r="O17" s="68">
        <f>'За НПП'!Q173</f>
        <v>0</v>
      </c>
      <c r="P17" s="68">
        <f>'За НПП'!R173</f>
        <v>3</v>
      </c>
      <c r="Q17" s="68">
        <f>'За НПП'!S173</f>
        <v>0</v>
      </c>
      <c r="R17" s="68">
        <f>'За НПП'!T173</f>
        <v>0</v>
      </c>
      <c r="S17" s="68">
        <f>'За НПП'!U173</f>
        <v>5</v>
      </c>
      <c r="T17" s="68">
        <f>'За НПП'!V173</f>
        <v>0</v>
      </c>
      <c r="U17" s="68">
        <f>'За НПП'!W173</f>
        <v>0</v>
      </c>
      <c r="V17" s="68">
        <f>'За НПП'!X173</f>
        <v>0</v>
      </c>
      <c r="W17" s="68">
        <f>'За НПП'!Y173</f>
        <v>0</v>
      </c>
      <c r="X17" s="68"/>
      <c r="Y17" s="68"/>
      <c r="Z17" s="68"/>
      <c r="AA17" s="68"/>
      <c r="AB17" s="234">
        <f t="shared" si="0"/>
        <v>204.5</v>
      </c>
      <c r="AC17" s="71"/>
      <c r="AD17" s="71"/>
      <c r="AE17" s="71"/>
      <c r="AF17" s="235"/>
    </row>
    <row r="18" spans="1:32" s="236" customFormat="1" ht="40.5" customHeight="1" x14ac:dyDescent="0.35">
      <c r="A18" s="231"/>
      <c r="B18" s="242"/>
      <c r="C18" s="242"/>
      <c r="D18" s="243">
        <v>0.75</v>
      </c>
      <c r="E18" s="123" t="s">
        <v>47</v>
      </c>
      <c r="F18" s="67"/>
      <c r="G18" s="67"/>
      <c r="H18" s="233"/>
      <c r="I18" s="68">
        <f>'За НПП'!K174</f>
        <v>210</v>
      </c>
      <c r="J18" s="68">
        <f>'За НПП'!L174</f>
        <v>20</v>
      </c>
      <c r="K18" s="68">
        <f>'За НПП'!M174</f>
        <v>156</v>
      </c>
      <c r="L18" s="68">
        <f>'За НПП'!N174</f>
        <v>9</v>
      </c>
      <c r="M18" s="68">
        <f>'За НПП'!O174</f>
        <v>3</v>
      </c>
      <c r="N18" s="68">
        <f>'За НПП'!P174</f>
        <v>0</v>
      </c>
      <c r="O18" s="68">
        <f>'За НПП'!Q174</f>
        <v>0</v>
      </c>
      <c r="P18" s="68">
        <f>'За НПП'!R174</f>
        <v>3</v>
      </c>
      <c r="Q18" s="68">
        <f>'За НПП'!S174</f>
        <v>0</v>
      </c>
      <c r="R18" s="68">
        <f>'За НПП'!T174</f>
        <v>0</v>
      </c>
      <c r="S18" s="68">
        <f>'За НПП'!U174</f>
        <v>10</v>
      </c>
      <c r="T18" s="68">
        <f>'За НПП'!V174</f>
        <v>0</v>
      </c>
      <c r="U18" s="68">
        <f>'За НПП'!W174</f>
        <v>8</v>
      </c>
      <c r="V18" s="68">
        <f>'За НПП'!X174</f>
        <v>0</v>
      </c>
      <c r="W18" s="68">
        <f>'За НПП'!Y174</f>
        <v>0</v>
      </c>
      <c r="X18" s="68"/>
      <c r="Y18" s="68"/>
      <c r="Z18" s="68"/>
      <c r="AA18" s="68"/>
      <c r="AB18" s="234">
        <f t="shared" si="0"/>
        <v>419</v>
      </c>
      <c r="AC18" s="71"/>
      <c r="AD18" s="71"/>
      <c r="AE18" s="71"/>
      <c r="AF18" s="235"/>
    </row>
    <row r="19" spans="1:32" s="240" customFormat="1" ht="40.5" customHeight="1" x14ac:dyDescent="0.35">
      <c r="A19" s="237"/>
      <c r="B19" s="125" t="s">
        <v>49</v>
      </c>
      <c r="C19" s="125"/>
      <c r="D19" s="250">
        <v>1</v>
      </c>
      <c r="E19" s="69" t="s">
        <v>36</v>
      </c>
      <c r="F19" s="70"/>
      <c r="G19" s="70"/>
      <c r="H19" s="124"/>
      <c r="I19" s="71">
        <f>I13+I16</f>
        <v>152</v>
      </c>
      <c r="J19" s="71">
        <f t="shared" ref="J19:W19" si="6">J13+J16</f>
        <v>4</v>
      </c>
      <c r="K19" s="71">
        <f t="shared" si="6"/>
        <v>68</v>
      </c>
      <c r="L19" s="71">
        <f t="shared" si="6"/>
        <v>12</v>
      </c>
      <c r="M19" s="71">
        <f t="shared" si="6"/>
        <v>4</v>
      </c>
      <c r="N19" s="71">
        <f t="shared" si="6"/>
        <v>0</v>
      </c>
      <c r="O19" s="71">
        <f t="shared" si="6"/>
        <v>0</v>
      </c>
      <c r="P19" s="71">
        <f t="shared" si="6"/>
        <v>0</v>
      </c>
      <c r="Q19" s="71">
        <f t="shared" si="6"/>
        <v>0</v>
      </c>
      <c r="R19" s="71">
        <f t="shared" si="6"/>
        <v>0</v>
      </c>
      <c r="S19" s="71">
        <f t="shared" si="6"/>
        <v>7</v>
      </c>
      <c r="T19" s="71">
        <f t="shared" si="6"/>
        <v>0</v>
      </c>
      <c r="U19" s="71">
        <f t="shared" si="6"/>
        <v>15</v>
      </c>
      <c r="V19" s="71">
        <f t="shared" si="6"/>
        <v>0</v>
      </c>
      <c r="W19" s="71">
        <f t="shared" si="6"/>
        <v>0</v>
      </c>
      <c r="X19" s="71"/>
      <c r="Y19" s="71"/>
      <c r="Z19" s="71"/>
      <c r="AA19" s="71"/>
      <c r="AB19" s="234">
        <f t="shared" si="0"/>
        <v>262</v>
      </c>
      <c r="AC19" s="71"/>
      <c r="AD19" s="71"/>
      <c r="AE19" s="71"/>
      <c r="AF19" s="239"/>
    </row>
    <row r="20" spans="1:32" s="240" customFormat="1" ht="40.5" customHeight="1" x14ac:dyDescent="0.35">
      <c r="A20" s="237"/>
      <c r="B20" s="125"/>
      <c r="C20" s="125"/>
      <c r="D20" s="250">
        <v>1</v>
      </c>
      <c r="E20" s="69" t="s">
        <v>4</v>
      </c>
      <c r="F20" s="70"/>
      <c r="G20" s="70"/>
      <c r="H20" s="124"/>
      <c r="I20" s="71">
        <f>I14+I17</f>
        <v>162</v>
      </c>
      <c r="J20" s="71">
        <f t="shared" ref="J20:W20" si="7">J14+J17</f>
        <v>16</v>
      </c>
      <c r="K20" s="71">
        <f t="shared" si="7"/>
        <v>106</v>
      </c>
      <c r="L20" s="71">
        <f t="shared" si="7"/>
        <v>2</v>
      </c>
      <c r="M20" s="71">
        <f t="shared" si="7"/>
        <v>0.5</v>
      </c>
      <c r="N20" s="71">
        <f t="shared" si="7"/>
        <v>0</v>
      </c>
      <c r="O20" s="71">
        <f t="shared" si="7"/>
        <v>5</v>
      </c>
      <c r="P20" s="71">
        <f t="shared" si="7"/>
        <v>5</v>
      </c>
      <c r="Q20" s="71">
        <f t="shared" si="7"/>
        <v>0</v>
      </c>
      <c r="R20" s="71">
        <f t="shared" si="7"/>
        <v>0</v>
      </c>
      <c r="S20" s="71">
        <f t="shared" si="7"/>
        <v>7</v>
      </c>
      <c r="T20" s="71">
        <f t="shared" si="7"/>
        <v>0</v>
      </c>
      <c r="U20" s="71">
        <f t="shared" si="7"/>
        <v>0</v>
      </c>
      <c r="V20" s="71">
        <f t="shared" si="7"/>
        <v>0</v>
      </c>
      <c r="W20" s="71">
        <f t="shared" si="7"/>
        <v>0</v>
      </c>
      <c r="X20" s="71"/>
      <c r="Y20" s="71"/>
      <c r="Z20" s="71"/>
      <c r="AA20" s="71"/>
      <c r="AB20" s="234">
        <f t="shared" si="0"/>
        <v>303.5</v>
      </c>
      <c r="AC20" s="71"/>
      <c r="AD20" s="71"/>
      <c r="AE20" s="71"/>
      <c r="AF20" s="239"/>
    </row>
    <row r="21" spans="1:32" s="240" customFormat="1" ht="40.5" customHeight="1" x14ac:dyDescent="0.35">
      <c r="A21" s="237"/>
      <c r="B21" s="125"/>
      <c r="C21" s="125"/>
      <c r="D21" s="250">
        <v>1</v>
      </c>
      <c r="E21" s="122" t="s">
        <v>47</v>
      </c>
      <c r="F21" s="70"/>
      <c r="G21" s="70"/>
      <c r="H21" s="124"/>
      <c r="I21" s="71">
        <f>I15+I18</f>
        <v>314</v>
      </c>
      <c r="J21" s="71">
        <f t="shared" ref="J21:W21" si="8">J15+J18</f>
        <v>20</v>
      </c>
      <c r="K21" s="71">
        <f t="shared" si="8"/>
        <v>174</v>
      </c>
      <c r="L21" s="71">
        <f t="shared" si="8"/>
        <v>14</v>
      </c>
      <c r="M21" s="71">
        <f t="shared" si="8"/>
        <v>4.5</v>
      </c>
      <c r="N21" s="71">
        <f t="shared" si="8"/>
        <v>0</v>
      </c>
      <c r="O21" s="71">
        <f t="shared" si="8"/>
        <v>5</v>
      </c>
      <c r="P21" s="71">
        <f t="shared" si="8"/>
        <v>5</v>
      </c>
      <c r="Q21" s="71">
        <f t="shared" si="8"/>
        <v>0</v>
      </c>
      <c r="R21" s="71">
        <f t="shared" si="8"/>
        <v>0</v>
      </c>
      <c r="S21" s="71">
        <f t="shared" si="8"/>
        <v>14</v>
      </c>
      <c r="T21" s="71">
        <f t="shared" si="8"/>
        <v>0</v>
      </c>
      <c r="U21" s="71">
        <f t="shared" si="8"/>
        <v>15</v>
      </c>
      <c r="V21" s="71">
        <f t="shared" si="8"/>
        <v>0</v>
      </c>
      <c r="W21" s="71">
        <f t="shared" si="8"/>
        <v>0</v>
      </c>
      <c r="X21" s="71"/>
      <c r="Y21" s="71"/>
      <c r="Z21" s="71"/>
      <c r="AA21" s="71"/>
      <c r="AB21" s="234">
        <f t="shared" si="0"/>
        <v>565.5</v>
      </c>
      <c r="AC21" s="71"/>
      <c r="AD21" s="71"/>
      <c r="AE21" s="71"/>
      <c r="AF21" s="239"/>
    </row>
    <row r="22" spans="1:32" s="236" customFormat="1" ht="40.5" customHeight="1" x14ac:dyDescent="0.35">
      <c r="A22" s="231">
        <v>4</v>
      </c>
      <c r="B22" s="242" t="s">
        <v>167</v>
      </c>
      <c r="C22" s="126" t="s">
        <v>71</v>
      </c>
      <c r="D22" s="251">
        <v>0.5</v>
      </c>
      <c r="E22" s="66" t="s">
        <v>36</v>
      </c>
      <c r="F22" s="67"/>
      <c r="G22" s="67"/>
      <c r="H22" s="233"/>
      <c r="I22" s="68">
        <f>'За НПП'!K205</f>
        <v>30</v>
      </c>
      <c r="J22" s="68">
        <f>'За НПП'!L205</f>
        <v>16</v>
      </c>
      <c r="K22" s="68">
        <f>'За НПП'!M205</f>
        <v>30</v>
      </c>
      <c r="L22" s="68">
        <f>'За НПП'!N205</f>
        <v>1</v>
      </c>
      <c r="M22" s="68">
        <f>'За НПП'!O205</f>
        <v>0</v>
      </c>
      <c r="N22" s="68">
        <f>'За НПП'!P205</f>
        <v>0</v>
      </c>
      <c r="O22" s="68">
        <f>'За НПП'!Q205</f>
        <v>0</v>
      </c>
      <c r="P22" s="68">
        <f>'За НПП'!R205</f>
        <v>0</v>
      </c>
      <c r="Q22" s="68">
        <f>'За НПП'!S205</f>
        <v>0</v>
      </c>
      <c r="R22" s="68">
        <f>'За НПП'!T205</f>
        <v>0</v>
      </c>
      <c r="S22" s="68">
        <f>'За НПП'!U205</f>
        <v>1</v>
      </c>
      <c r="T22" s="68">
        <f>'За НПП'!V205</f>
        <v>0</v>
      </c>
      <c r="U22" s="68">
        <f>'За НПП'!W205</f>
        <v>16</v>
      </c>
      <c r="V22" s="68">
        <f>'За НПП'!X205</f>
        <v>0</v>
      </c>
      <c r="W22" s="68">
        <f>'За НПП'!Y205</f>
        <v>0</v>
      </c>
      <c r="X22" s="68"/>
      <c r="Y22" s="68"/>
      <c r="Z22" s="68"/>
      <c r="AA22" s="68"/>
      <c r="AB22" s="234">
        <f t="shared" si="0"/>
        <v>94</v>
      </c>
      <c r="AC22" s="71"/>
      <c r="AD22" s="71"/>
      <c r="AE22" s="71"/>
      <c r="AF22" s="235"/>
    </row>
    <row r="23" spans="1:32" s="236" customFormat="1" ht="40.5" customHeight="1" x14ac:dyDescent="0.35">
      <c r="A23" s="231"/>
      <c r="B23" s="126"/>
      <c r="C23" s="126"/>
      <c r="D23" s="251">
        <v>0.5</v>
      </c>
      <c r="E23" s="66" t="s">
        <v>4</v>
      </c>
      <c r="F23" s="67"/>
      <c r="G23" s="67"/>
      <c r="H23" s="233"/>
      <c r="I23" s="68">
        <f>'За НПП'!K234</f>
        <v>72</v>
      </c>
      <c r="J23" s="68">
        <f>'За НПП'!L234</f>
        <v>22</v>
      </c>
      <c r="K23" s="68">
        <f>'За НПП'!M234</f>
        <v>90</v>
      </c>
      <c r="L23" s="68">
        <f>'За НПП'!N234</f>
        <v>1</v>
      </c>
      <c r="M23" s="68">
        <f>'За НПП'!O234</f>
        <v>0.5</v>
      </c>
      <c r="N23" s="68">
        <f>'За НПП'!P234</f>
        <v>0</v>
      </c>
      <c r="O23" s="68">
        <f>'За НПП'!Q234</f>
        <v>6</v>
      </c>
      <c r="P23" s="68">
        <f>'За НПП'!R234</f>
        <v>0</v>
      </c>
      <c r="Q23" s="68">
        <f>'За НПП'!S234</f>
        <v>0</v>
      </c>
      <c r="R23" s="68">
        <f>'За НПП'!T234</f>
        <v>0</v>
      </c>
      <c r="S23" s="68">
        <f>'За НПП'!U234</f>
        <v>5</v>
      </c>
      <c r="T23" s="68">
        <f>'За НПП'!V234</f>
        <v>0</v>
      </c>
      <c r="U23" s="68">
        <f>'За НПП'!W234</f>
        <v>0</v>
      </c>
      <c r="V23" s="68">
        <f>'За НПП'!X234</f>
        <v>0</v>
      </c>
      <c r="W23" s="68">
        <f>'За НПП'!Y234</f>
        <v>0</v>
      </c>
      <c r="X23" s="68"/>
      <c r="Y23" s="68"/>
      <c r="Z23" s="68"/>
      <c r="AA23" s="68"/>
      <c r="AB23" s="234">
        <f t="shared" si="0"/>
        <v>196.5</v>
      </c>
      <c r="AC23" s="71"/>
      <c r="AD23" s="71"/>
      <c r="AE23" s="71"/>
      <c r="AF23" s="235"/>
    </row>
    <row r="24" spans="1:32" s="236" customFormat="1" ht="40.5" customHeight="1" x14ac:dyDescent="0.35">
      <c r="A24" s="231"/>
      <c r="B24" s="126"/>
      <c r="C24" s="126"/>
      <c r="D24" s="251">
        <v>0.5</v>
      </c>
      <c r="E24" s="123" t="s">
        <v>47</v>
      </c>
      <c r="F24" s="67"/>
      <c r="G24" s="67"/>
      <c r="H24" s="233"/>
      <c r="I24" s="68">
        <f>'За НПП'!K235</f>
        <v>102</v>
      </c>
      <c r="J24" s="68">
        <f>'За НПП'!L235</f>
        <v>38</v>
      </c>
      <c r="K24" s="68">
        <f>'За НПП'!M235</f>
        <v>120</v>
      </c>
      <c r="L24" s="68">
        <f>'За НПП'!N235</f>
        <v>2</v>
      </c>
      <c r="M24" s="68">
        <f>'За НПП'!O235</f>
        <v>0.5</v>
      </c>
      <c r="N24" s="68">
        <f>'За НПП'!P235</f>
        <v>0</v>
      </c>
      <c r="O24" s="68">
        <f>'За НПП'!Q235</f>
        <v>6</v>
      </c>
      <c r="P24" s="68">
        <f>'За НПП'!R235</f>
        <v>0</v>
      </c>
      <c r="Q24" s="68">
        <f>'За НПП'!S235</f>
        <v>0</v>
      </c>
      <c r="R24" s="68">
        <f>'За НПП'!T235</f>
        <v>0</v>
      </c>
      <c r="S24" s="68">
        <f>'За НПП'!U235</f>
        <v>6</v>
      </c>
      <c r="T24" s="68">
        <f>'За НПП'!V235</f>
        <v>0</v>
      </c>
      <c r="U24" s="68">
        <f>'За НПП'!W235</f>
        <v>16</v>
      </c>
      <c r="V24" s="68">
        <f>'За НПП'!X235</f>
        <v>0</v>
      </c>
      <c r="W24" s="68">
        <f>'За НПП'!Y235</f>
        <v>0</v>
      </c>
      <c r="X24" s="68"/>
      <c r="Y24" s="68"/>
      <c r="Z24" s="68"/>
      <c r="AA24" s="68"/>
      <c r="AB24" s="234">
        <f t="shared" si="0"/>
        <v>290.5</v>
      </c>
      <c r="AC24" s="234"/>
      <c r="AD24" s="234"/>
      <c r="AE24" s="234"/>
      <c r="AF24" s="235"/>
    </row>
    <row r="25" spans="1:32" s="236" customFormat="1" ht="40.5" customHeight="1" x14ac:dyDescent="0.35">
      <c r="A25" s="231">
        <v>5</v>
      </c>
      <c r="B25" s="126" t="s">
        <v>72</v>
      </c>
      <c r="C25" s="126" t="s">
        <v>71</v>
      </c>
      <c r="D25" s="243">
        <v>0.75</v>
      </c>
      <c r="E25" s="66" t="s">
        <v>36</v>
      </c>
      <c r="F25" s="67"/>
      <c r="G25" s="67"/>
      <c r="H25" s="233"/>
      <c r="I25" s="68">
        <f>'За НПП'!K270</f>
        <v>92</v>
      </c>
      <c r="J25" s="68">
        <f>'За НПП'!L270</f>
        <v>40</v>
      </c>
      <c r="K25" s="68">
        <f>'За НПП'!M270</f>
        <v>44</v>
      </c>
      <c r="L25" s="68">
        <f>'За НПП'!N270</f>
        <v>7</v>
      </c>
      <c r="M25" s="68">
        <f>'За НПП'!O270</f>
        <v>2.5</v>
      </c>
      <c r="N25" s="68">
        <f>'За НПП'!P270</f>
        <v>0</v>
      </c>
      <c r="O25" s="68">
        <f>'За НПП'!Q270</f>
        <v>0</v>
      </c>
      <c r="P25" s="68">
        <f>'За НПП'!R270</f>
        <v>0</v>
      </c>
      <c r="Q25" s="68">
        <f>'За НПП'!S270</f>
        <v>0</v>
      </c>
      <c r="R25" s="68">
        <f>'За НПП'!T270</f>
        <v>0</v>
      </c>
      <c r="S25" s="68">
        <f>'За НПП'!U270</f>
        <v>5</v>
      </c>
      <c r="T25" s="68">
        <f>'За НПП'!V270</f>
        <v>0</v>
      </c>
      <c r="U25" s="68">
        <f>'За НПП'!W270</f>
        <v>34</v>
      </c>
      <c r="V25" s="114">
        <f>'За НПП'!X270</f>
        <v>0.7</v>
      </c>
      <c r="W25" s="68">
        <f>'За НПП'!Y270</f>
        <v>0</v>
      </c>
      <c r="X25" s="68"/>
      <c r="Y25" s="68"/>
      <c r="Z25" s="68"/>
      <c r="AA25" s="68"/>
      <c r="AB25" s="234">
        <f t="shared" si="0"/>
        <v>225.2</v>
      </c>
      <c r="AC25" s="234"/>
      <c r="AD25" s="234"/>
      <c r="AE25" s="234"/>
      <c r="AF25" s="235"/>
    </row>
    <row r="26" spans="1:32" s="236" customFormat="1" ht="40.5" customHeight="1" x14ac:dyDescent="0.35">
      <c r="A26" s="231"/>
      <c r="B26" s="126"/>
      <c r="C26" s="126"/>
      <c r="D26" s="243">
        <v>0.75</v>
      </c>
      <c r="E26" s="66" t="s">
        <v>4</v>
      </c>
      <c r="F26" s="67"/>
      <c r="G26" s="67"/>
      <c r="H26" s="233"/>
      <c r="I26" s="68">
        <f>'За НПП'!K305</f>
        <v>60</v>
      </c>
      <c r="J26" s="68">
        <f>'За НПП'!L305</f>
        <v>8</v>
      </c>
      <c r="K26" s="68">
        <f>'За НПП'!M305</f>
        <v>72</v>
      </c>
      <c r="L26" s="68">
        <f>'За НПП'!N305</f>
        <v>2</v>
      </c>
      <c r="M26" s="68">
        <f>'За НПП'!O305</f>
        <v>1</v>
      </c>
      <c r="N26" s="68">
        <f>'За НПП'!P305</f>
        <v>0</v>
      </c>
      <c r="O26" s="68">
        <f>'За НПП'!Q305</f>
        <v>6</v>
      </c>
      <c r="P26" s="68">
        <f>'За НПП'!R305</f>
        <v>0</v>
      </c>
      <c r="Q26" s="68">
        <f>'За НПП'!S305</f>
        <v>16</v>
      </c>
      <c r="R26" s="68">
        <f>'За НПП'!T305</f>
        <v>34</v>
      </c>
      <c r="S26" s="68">
        <f>'За НПП'!U305</f>
        <v>3</v>
      </c>
      <c r="T26" s="68">
        <f>'За НПП'!V305</f>
        <v>0</v>
      </c>
      <c r="U26" s="68">
        <f>'За НПП'!W305</f>
        <v>3</v>
      </c>
      <c r="V26" s="68">
        <f>'За НПП'!X305</f>
        <v>0</v>
      </c>
      <c r="W26" s="68">
        <f>'За НПП'!Y305</f>
        <v>0</v>
      </c>
      <c r="X26" s="68"/>
      <c r="Y26" s="68"/>
      <c r="Z26" s="68"/>
      <c r="AA26" s="68"/>
      <c r="AB26" s="234">
        <f t="shared" si="0"/>
        <v>205</v>
      </c>
      <c r="AC26" s="234"/>
      <c r="AD26" s="234"/>
      <c r="AE26" s="234"/>
      <c r="AF26" s="235"/>
    </row>
    <row r="27" spans="1:32" s="236" customFormat="1" ht="40.5" customHeight="1" x14ac:dyDescent="0.35">
      <c r="A27" s="231"/>
      <c r="B27" s="126"/>
      <c r="C27" s="126"/>
      <c r="D27" s="243">
        <v>0.75</v>
      </c>
      <c r="E27" s="123" t="s">
        <v>47</v>
      </c>
      <c r="F27" s="67"/>
      <c r="G27" s="67"/>
      <c r="H27" s="233"/>
      <c r="I27" s="68">
        <f>'За НПП'!K306</f>
        <v>152</v>
      </c>
      <c r="J27" s="68">
        <f>'За НПП'!L306</f>
        <v>48</v>
      </c>
      <c r="K27" s="68">
        <f>'За НПП'!M306</f>
        <v>116</v>
      </c>
      <c r="L27" s="68">
        <f>'За НПП'!N306</f>
        <v>9</v>
      </c>
      <c r="M27" s="68">
        <f>'За НПП'!O306</f>
        <v>3.5</v>
      </c>
      <c r="N27" s="68">
        <f>'За НПП'!P306</f>
        <v>0</v>
      </c>
      <c r="O27" s="68">
        <f>'За НПП'!Q306</f>
        <v>6</v>
      </c>
      <c r="P27" s="68">
        <f>'За НПП'!R306</f>
        <v>0</v>
      </c>
      <c r="Q27" s="68">
        <f>'За НПП'!S306</f>
        <v>16</v>
      </c>
      <c r="R27" s="68">
        <f>'За НПП'!T306</f>
        <v>34</v>
      </c>
      <c r="S27" s="68">
        <f>'За НПП'!U306</f>
        <v>8</v>
      </c>
      <c r="T27" s="68">
        <f>'За НПП'!V306</f>
        <v>0</v>
      </c>
      <c r="U27" s="68">
        <f>'За НПП'!W306</f>
        <v>37</v>
      </c>
      <c r="V27" s="114">
        <f>'За НПП'!X306</f>
        <v>0.7</v>
      </c>
      <c r="W27" s="68">
        <f>'За НПП'!Y306</f>
        <v>0</v>
      </c>
      <c r="X27" s="68"/>
      <c r="Y27" s="68"/>
      <c r="Z27" s="68"/>
      <c r="AA27" s="68"/>
      <c r="AB27" s="234">
        <f t="shared" si="0"/>
        <v>430.2</v>
      </c>
      <c r="AC27" s="234"/>
      <c r="AD27" s="234"/>
      <c r="AE27" s="234"/>
      <c r="AF27" s="235"/>
    </row>
    <row r="28" spans="1:32" s="236" customFormat="1" ht="40.5" customHeight="1" x14ac:dyDescent="0.35">
      <c r="A28" s="231">
        <v>6</v>
      </c>
      <c r="B28" s="242" t="s">
        <v>89</v>
      </c>
      <c r="C28" s="126" t="s">
        <v>73</v>
      </c>
      <c r="D28" s="251">
        <v>0.85</v>
      </c>
      <c r="E28" s="66" t="s">
        <v>36</v>
      </c>
      <c r="F28" s="67"/>
      <c r="G28" s="67"/>
      <c r="H28" s="233"/>
      <c r="I28" s="68">
        <f>'За НПП'!K340</f>
        <v>48</v>
      </c>
      <c r="J28" s="68">
        <f>'За НПП'!L340</f>
        <v>64</v>
      </c>
      <c r="K28" s="68">
        <f>'За НПП'!M340</f>
        <v>96</v>
      </c>
      <c r="L28" s="68">
        <f>'За НПП'!N340</f>
        <v>3</v>
      </c>
      <c r="M28" s="68">
        <f>'За НПП'!O340</f>
        <v>1.5</v>
      </c>
      <c r="N28" s="68">
        <f>'За НПП'!P340</f>
        <v>0</v>
      </c>
      <c r="O28" s="68">
        <f>'За НПП'!Q340</f>
        <v>0</v>
      </c>
      <c r="P28" s="68">
        <f>'За НПП'!R340</f>
        <v>0</v>
      </c>
      <c r="Q28" s="68">
        <f>'За НПП'!S340</f>
        <v>0</v>
      </c>
      <c r="R28" s="68">
        <f>'За НПП'!T340</f>
        <v>0</v>
      </c>
      <c r="S28" s="68">
        <f>'За НПП'!U340</f>
        <v>3</v>
      </c>
      <c r="T28" s="68">
        <f>'За НПП'!V340</f>
        <v>0</v>
      </c>
      <c r="U28" s="68">
        <f>'За НПП'!W340</f>
        <v>5</v>
      </c>
      <c r="V28" s="68">
        <f>'За НПП'!X340</f>
        <v>2</v>
      </c>
      <c r="W28" s="68">
        <f>'За НПП'!Y340</f>
        <v>0</v>
      </c>
      <c r="X28" s="68"/>
      <c r="Y28" s="68"/>
      <c r="Z28" s="68"/>
      <c r="AA28" s="68"/>
      <c r="AB28" s="234">
        <f t="shared" si="0"/>
        <v>222.5</v>
      </c>
      <c r="AC28" s="71"/>
      <c r="AD28" s="71"/>
      <c r="AE28" s="71"/>
      <c r="AF28" s="235"/>
    </row>
    <row r="29" spans="1:32" s="236" customFormat="1" ht="40.5" customHeight="1" x14ac:dyDescent="0.35">
      <c r="A29" s="231"/>
      <c r="B29" s="126"/>
      <c r="C29" s="126"/>
      <c r="D29" s="251">
        <v>0.85</v>
      </c>
      <c r="E29" s="66" t="s">
        <v>4</v>
      </c>
      <c r="F29" s="67"/>
      <c r="G29" s="67"/>
      <c r="H29" s="233"/>
      <c r="I29" s="68">
        <f>'За НПП'!K374</f>
        <v>78</v>
      </c>
      <c r="J29" s="68">
        <f>'За НПП'!L374</f>
        <v>26</v>
      </c>
      <c r="K29" s="68">
        <f>'За НПП'!M374</f>
        <v>62</v>
      </c>
      <c r="L29" s="68">
        <f>'За НПП'!N374</f>
        <v>4</v>
      </c>
      <c r="M29" s="68">
        <f>'За НПП'!O374</f>
        <v>1.5</v>
      </c>
      <c r="N29" s="68">
        <f>'За НПП'!P374</f>
        <v>0</v>
      </c>
      <c r="O29" s="68">
        <f>'За НПП'!Q374</f>
        <v>4</v>
      </c>
      <c r="P29" s="68">
        <f>'За НПП'!R374</f>
        <v>2</v>
      </c>
      <c r="Q29" s="68">
        <f>'За НПП'!S374</f>
        <v>3</v>
      </c>
      <c r="R29" s="68">
        <f>'За НПП'!T374</f>
        <v>0</v>
      </c>
      <c r="S29" s="68">
        <f>'За НПП'!U374</f>
        <v>4</v>
      </c>
      <c r="T29" s="68">
        <f>'За НПП'!V374</f>
        <v>0</v>
      </c>
      <c r="U29" s="68">
        <f>'За НПП'!W374</f>
        <v>2</v>
      </c>
      <c r="V29" s="68">
        <f>'За НПП'!X374</f>
        <v>0</v>
      </c>
      <c r="W29" s="68">
        <f>'За НПП'!Y374</f>
        <v>0</v>
      </c>
      <c r="X29" s="68"/>
      <c r="Y29" s="68"/>
      <c r="Z29" s="68"/>
      <c r="AA29" s="68"/>
      <c r="AB29" s="234">
        <f t="shared" si="0"/>
        <v>186.5</v>
      </c>
      <c r="AC29" s="71"/>
      <c r="AD29" s="71"/>
      <c r="AE29" s="71"/>
      <c r="AF29" s="235"/>
    </row>
    <row r="30" spans="1:32" s="236" customFormat="1" ht="40.5" customHeight="1" x14ac:dyDescent="0.35">
      <c r="A30" s="231"/>
      <c r="B30" s="126"/>
      <c r="C30" s="126"/>
      <c r="D30" s="251">
        <v>0.85</v>
      </c>
      <c r="E30" s="123" t="s">
        <v>47</v>
      </c>
      <c r="F30" s="67"/>
      <c r="G30" s="67"/>
      <c r="H30" s="233"/>
      <c r="I30" s="68">
        <f>'За НПП'!K375</f>
        <v>126</v>
      </c>
      <c r="J30" s="68">
        <f>'За НПП'!L375</f>
        <v>90</v>
      </c>
      <c r="K30" s="68">
        <f>'За НПП'!M375</f>
        <v>158</v>
      </c>
      <c r="L30" s="68">
        <f>'За НПП'!N375</f>
        <v>7</v>
      </c>
      <c r="M30" s="68">
        <f>'За НПП'!O375</f>
        <v>3</v>
      </c>
      <c r="N30" s="68">
        <f>'За НПП'!P375</f>
        <v>0</v>
      </c>
      <c r="O30" s="68">
        <f>'За НПП'!Q375</f>
        <v>4</v>
      </c>
      <c r="P30" s="68">
        <f>'За НПП'!R375</f>
        <v>2</v>
      </c>
      <c r="Q30" s="68">
        <f>'За НПП'!S375</f>
        <v>3</v>
      </c>
      <c r="R30" s="68">
        <f>'За НПП'!T375</f>
        <v>0</v>
      </c>
      <c r="S30" s="68">
        <f>'За НПП'!U375</f>
        <v>7</v>
      </c>
      <c r="T30" s="68">
        <f>'За НПП'!V375</f>
        <v>0</v>
      </c>
      <c r="U30" s="68">
        <f>'За НПП'!W375</f>
        <v>7</v>
      </c>
      <c r="V30" s="68">
        <f>'За НПП'!X375</f>
        <v>2</v>
      </c>
      <c r="W30" s="68">
        <f>'За НПП'!Y340</f>
        <v>0</v>
      </c>
      <c r="X30" s="68"/>
      <c r="Y30" s="68"/>
      <c r="Z30" s="68"/>
      <c r="AA30" s="68"/>
      <c r="AB30" s="234">
        <f t="shared" si="0"/>
        <v>409</v>
      </c>
      <c r="AC30" s="71"/>
      <c r="AD30" s="71"/>
      <c r="AE30" s="71"/>
      <c r="AF30" s="235"/>
    </row>
    <row r="31" spans="1:32" s="236" customFormat="1" ht="40.5" customHeight="1" x14ac:dyDescent="0.35">
      <c r="A31" s="231">
        <v>7</v>
      </c>
      <c r="B31" s="126" t="s">
        <v>74</v>
      </c>
      <c r="C31" s="126" t="s">
        <v>71</v>
      </c>
      <c r="D31" s="251">
        <v>0.85</v>
      </c>
      <c r="E31" s="66" t="s">
        <v>36</v>
      </c>
      <c r="F31" s="67"/>
      <c r="G31" s="67"/>
      <c r="H31" s="233"/>
      <c r="I31" s="68">
        <f>'За НПП'!K411</f>
        <v>108</v>
      </c>
      <c r="J31" s="68">
        <f>'За НПП'!L411</f>
        <v>32</v>
      </c>
      <c r="K31" s="68">
        <f>'За НПП'!M411</f>
        <v>66</v>
      </c>
      <c r="L31" s="68">
        <f>'За НПП'!N411</f>
        <v>25</v>
      </c>
      <c r="M31" s="68">
        <f>'За НПП'!O411</f>
        <v>9</v>
      </c>
      <c r="N31" s="68">
        <f>'За НПП'!P411</f>
        <v>0</v>
      </c>
      <c r="O31" s="68">
        <f>'За НПП'!Q411</f>
        <v>0</v>
      </c>
      <c r="P31" s="68">
        <f>'За НПП'!R411</f>
        <v>0</v>
      </c>
      <c r="Q31" s="68">
        <f>'За НПП'!S411</f>
        <v>0</v>
      </c>
      <c r="R31" s="68">
        <f>'За НПП'!T411</f>
        <v>0</v>
      </c>
      <c r="S31" s="68">
        <f>'За НПП'!U411</f>
        <v>11</v>
      </c>
      <c r="T31" s="68">
        <f>'За НПП'!V411</f>
        <v>0</v>
      </c>
      <c r="U31" s="68">
        <f>'За НПП'!W411</f>
        <v>2</v>
      </c>
      <c r="V31" s="68">
        <f>'За НПП'!X411</f>
        <v>2</v>
      </c>
      <c r="W31" s="68">
        <f>'За НПП'!Y411</f>
        <v>0</v>
      </c>
      <c r="X31" s="68"/>
      <c r="Y31" s="68"/>
      <c r="Z31" s="68"/>
      <c r="AA31" s="68"/>
      <c r="AB31" s="234">
        <f t="shared" si="0"/>
        <v>255</v>
      </c>
      <c r="AC31" s="71"/>
      <c r="AD31" s="71"/>
      <c r="AE31" s="71"/>
      <c r="AF31" s="235"/>
    </row>
    <row r="32" spans="1:32" s="236" customFormat="1" ht="40.5" customHeight="1" x14ac:dyDescent="0.35">
      <c r="A32" s="231"/>
      <c r="B32" s="126"/>
      <c r="C32" s="126"/>
      <c r="D32" s="251">
        <v>0.85</v>
      </c>
      <c r="E32" s="66" t="s">
        <v>4</v>
      </c>
      <c r="F32" s="67"/>
      <c r="G32" s="67"/>
      <c r="H32" s="233"/>
      <c r="I32" s="68">
        <f>'За НПП'!K446</f>
        <v>128</v>
      </c>
      <c r="J32" s="68">
        <f>'За НПП'!L446</f>
        <v>20</v>
      </c>
      <c r="K32" s="68">
        <f>'За НПП'!M446</f>
        <v>62</v>
      </c>
      <c r="L32" s="68">
        <f>'За НПП'!N446</f>
        <v>12</v>
      </c>
      <c r="M32" s="68">
        <f>'За НПП'!O446</f>
        <v>4.5</v>
      </c>
      <c r="N32" s="68">
        <f>'За НПП'!P446</f>
        <v>0</v>
      </c>
      <c r="O32" s="68">
        <f>'За НПП'!Q446</f>
        <v>4</v>
      </c>
      <c r="P32" s="68">
        <f>'За НПП'!R446</f>
        <v>0</v>
      </c>
      <c r="Q32" s="68">
        <f>'За НПП'!S446</f>
        <v>0</v>
      </c>
      <c r="R32" s="68">
        <f>'За НПП'!T446</f>
        <v>0</v>
      </c>
      <c r="S32" s="68">
        <f>'За НПП'!U446</f>
        <v>9.5</v>
      </c>
      <c r="T32" s="68">
        <f>'За НПП'!V446</f>
        <v>0</v>
      </c>
      <c r="U32" s="68">
        <f>'За НПП'!W446</f>
        <v>3</v>
      </c>
      <c r="V32" s="68">
        <f>'За НПП'!X446</f>
        <v>0</v>
      </c>
      <c r="W32" s="68">
        <f>'За НПП'!Y446</f>
        <v>0</v>
      </c>
      <c r="X32" s="68"/>
      <c r="Y32" s="68"/>
      <c r="Z32" s="68"/>
      <c r="AA32" s="68"/>
      <c r="AB32" s="234">
        <f t="shared" si="0"/>
        <v>243</v>
      </c>
      <c r="AC32" s="71"/>
      <c r="AD32" s="71"/>
      <c r="AE32" s="71"/>
      <c r="AF32" s="235"/>
    </row>
    <row r="33" spans="1:36" s="236" customFormat="1" ht="40.5" customHeight="1" x14ac:dyDescent="0.35">
      <c r="A33" s="231"/>
      <c r="B33" s="126"/>
      <c r="C33" s="126"/>
      <c r="D33" s="251">
        <v>0.85</v>
      </c>
      <c r="E33" s="123" t="s">
        <v>47</v>
      </c>
      <c r="F33" s="67"/>
      <c r="G33" s="67"/>
      <c r="H33" s="233"/>
      <c r="I33" s="68">
        <f>'За НПП'!K447</f>
        <v>236</v>
      </c>
      <c r="J33" s="68">
        <f>'За НПП'!L447</f>
        <v>52</v>
      </c>
      <c r="K33" s="68">
        <f>'За НПП'!M447</f>
        <v>128</v>
      </c>
      <c r="L33" s="68">
        <f>'За НПП'!N447</f>
        <v>37</v>
      </c>
      <c r="M33" s="68">
        <f>'За НПП'!O447</f>
        <v>13.5</v>
      </c>
      <c r="N33" s="68">
        <f>'За НПП'!P447</f>
        <v>0</v>
      </c>
      <c r="O33" s="68">
        <f>'За НПП'!Q447</f>
        <v>4</v>
      </c>
      <c r="P33" s="68">
        <f>'За НПП'!R447</f>
        <v>0</v>
      </c>
      <c r="Q33" s="68">
        <f>'За НПП'!S447</f>
        <v>0</v>
      </c>
      <c r="R33" s="68">
        <f>'За НПП'!T447</f>
        <v>0</v>
      </c>
      <c r="S33" s="68">
        <f>'За НПП'!U447</f>
        <v>20.5</v>
      </c>
      <c r="T33" s="68">
        <f>'За НПП'!V447</f>
        <v>0</v>
      </c>
      <c r="U33" s="68">
        <f>'За НПП'!W447</f>
        <v>5</v>
      </c>
      <c r="V33" s="68">
        <f>'За НПП'!X447</f>
        <v>2</v>
      </c>
      <c r="W33" s="68">
        <f>'За НПП'!Y447</f>
        <v>0</v>
      </c>
      <c r="X33" s="68"/>
      <c r="Y33" s="68"/>
      <c r="Z33" s="68"/>
      <c r="AA33" s="68"/>
      <c r="AB33" s="234">
        <f t="shared" si="0"/>
        <v>498</v>
      </c>
      <c r="AC33" s="234"/>
      <c r="AD33" s="234"/>
      <c r="AE33" s="234"/>
      <c r="AF33" s="235"/>
    </row>
    <row r="34" spans="1:36" s="236" customFormat="1" ht="40.5" customHeight="1" x14ac:dyDescent="0.35">
      <c r="A34" s="231">
        <v>8</v>
      </c>
      <c r="B34" s="126" t="s">
        <v>75</v>
      </c>
      <c r="C34" s="126" t="s">
        <v>71</v>
      </c>
      <c r="D34" s="251">
        <v>0.85</v>
      </c>
      <c r="E34" s="66" t="s">
        <v>36</v>
      </c>
      <c r="F34" s="67"/>
      <c r="G34" s="67"/>
      <c r="H34" s="233"/>
      <c r="I34" s="68">
        <f>'За НПП'!K480</f>
        <v>76</v>
      </c>
      <c r="J34" s="68">
        <f>'За НПП'!L480</f>
        <v>18</v>
      </c>
      <c r="K34" s="68">
        <f>'За НПП'!M480</f>
        <v>100</v>
      </c>
      <c r="L34" s="68">
        <f>'За НПП'!N480</f>
        <v>1</v>
      </c>
      <c r="M34" s="68">
        <f>'За НПП'!O480</f>
        <v>0.5</v>
      </c>
      <c r="N34" s="68">
        <f>'За НПП'!P480</f>
        <v>0</v>
      </c>
      <c r="O34" s="68">
        <f>'За НПП'!Q480</f>
        <v>0</v>
      </c>
      <c r="P34" s="68">
        <f>'За НПП'!R480</f>
        <v>0</v>
      </c>
      <c r="Q34" s="68">
        <f>'За НПП'!S480</f>
        <v>0</v>
      </c>
      <c r="R34" s="68">
        <f>'За НПП'!T480</f>
        <v>0</v>
      </c>
      <c r="S34" s="68">
        <f>'За НПП'!U480</f>
        <v>11</v>
      </c>
      <c r="T34" s="68">
        <f>'За НПП'!V480</f>
        <v>0</v>
      </c>
      <c r="U34" s="68">
        <f>'За НПП'!W480</f>
        <v>13</v>
      </c>
      <c r="V34" s="68">
        <f>'За НПП'!X480</f>
        <v>0.7</v>
      </c>
      <c r="W34" s="68">
        <f>'За НПП'!Y480</f>
        <v>0</v>
      </c>
      <c r="X34" s="68"/>
      <c r="Y34" s="68"/>
      <c r="Z34" s="68"/>
      <c r="AA34" s="68"/>
      <c r="AB34" s="234">
        <f t="shared" si="0"/>
        <v>220.2</v>
      </c>
      <c r="AC34" s="71"/>
      <c r="AD34" s="71"/>
      <c r="AE34" s="71"/>
      <c r="AF34" s="235"/>
    </row>
    <row r="35" spans="1:36" s="236" customFormat="1" ht="40.5" customHeight="1" x14ac:dyDescent="0.35">
      <c r="A35" s="231"/>
      <c r="B35" s="126"/>
      <c r="C35" s="126"/>
      <c r="D35" s="251">
        <v>0.85</v>
      </c>
      <c r="E35" s="66" t="s">
        <v>4</v>
      </c>
      <c r="F35" s="67"/>
      <c r="G35" s="67"/>
      <c r="H35" s="233"/>
      <c r="I35" s="68">
        <f>'За НПП'!K516</f>
        <v>98</v>
      </c>
      <c r="J35" s="68">
        <f>'За НПП'!L516</f>
        <v>36</v>
      </c>
      <c r="K35" s="68">
        <f>'За НПП'!M516</f>
        <v>61.400000000000006</v>
      </c>
      <c r="L35" s="68">
        <f>'За НПП'!N516</f>
        <v>12</v>
      </c>
      <c r="M35" s="68">
        <f>'За НПП'!O516</f>
        <v>5</v>
      </c>
      <c r="N35" s="68">
        <f>'За НПП'!P516</f>
        <v>0</v>
      </c>
      <c r="O35" s="68">
        <f>'За НПП'!Q516</f>
        <v>3</v>
      </c>
      <c r="P35" s="68">
        <f>'За НПП'!R516</f>
        <v>0</v>
      </c>
      <c r="Q35" s="68">
        <f>'За НПП'!S516</f>
        <v>0</v>
      </c>
      <c r="R35" s="68">
        <f>'За НПП'!T516</f>
        <v>14</v>
      </c>
      <c r="S35" s="68">
        <f>'За НПП'!U516</f>
        <v>8</v>
      </c>
      <c r="T35" s="68">
        <f>'За НПП'!V516</f>
        <v>0</v>
      </c>
      <c r="U35" s="68">
        <f>'За НПП'!W516</f>
        <v>14</v>
      </c>
      <c r="V35" s="68">
        <f>'За НПП'!X516</f>
        <v>0</v>
      </c>
      <c r="W35" s="68">
        <f>'За НПП'!Y516</f>
        <v>0</v>
      </c>
      <c r="X35" s="68"/>
      <c r="Y35" s="68"/>
      <c r="Z35" s="68"/>
      <c r="AA35" s="68"/>
      <c r="AB35" s="234">
        <f t="shared" si="0"/>
        <v>251.4</v>
      </c>
      <c r="AC35" s="71"/>
      <c r="AD35" s="71"/>
      <c r="AE35" s="71"/>
      <c r="AF35" s="235"/>
    </row>
    <row r="36" spans="1:36" s="236" customFormat="1" ht="40.5" customHeight="1" x14ac:dyDescent="0.35">
      <c r="A36" s="231"/>
      <c r="B36" s="126"/>
      <c r="C36" s="126"/>
      <c r="D36" s="251">
        <v>0.85</v>
      </c>
      <c r="E36" s="123" t="s">
        <v>47</v>
      </c>
      <c r="F36" s="67"/>
      <c r="G36" s="67"/>
      <c r="H36" s="233"/>
      <c r="I36" s="68">
        <f>'За НПП'!K517</f>
        <v>174</v>
      </c>
      <c r="J36" s="68">
        <f>'За НПП'!L517</f>
        <v>54</v>
      </c>
      <c r="K36" s="68">
        <f>'За НПП'!M517</f>
        <v>161.4</v>
      </c>
      <c r="L36" s="68">
        <f>'За НПП'!N517</f>
        <v>13</v>
      </c>
      <c r="M36" s="68">
        <f>'За НПП'!O517</f>
        <v>5.5</v>
      </c>
      <c r="N36" s="68">
        <f>'За НПП'!P517</f>
        <v>0</v>
      </c>
      <c r="O36" s="68">
        <f>'За НПП'!Q517</f>
        <v>3</v>
      </c>
      <c r="P36" s="68">
        <f>'За НПП'!R517</f>
        <v>0</v>
      </c>
      <c r="Q36" s="68">
        <f>'За НПП'!S517</f>
        <v>0</v>
      </c>
      <c r="R36" s="68">
        <f>'За НПП'!T517</f>
        <v>14</v>
      </c>
      <c r="S36" s="68">
        <f>'За НПП'!U517</f>
        <v>19</v>
      </c>
      <c r="T36" s="68">
        <f>'За НПП'!V517</f>
        <v>0</v>
      </c>
      <c r="U36" s="68">
        <f>'За НПП'!W517</f>
        <v>27</v>
      </c>
      <c r="V36" s="68">
        <f>'За НПП'!X517</f>
        <v>0.7</v>
      </c>
      <c r="W36" s="68">
        <f>'За НПП'!Y517</f>
        <v>0</v>
      </c>
      <c r="X36" s="68"/>
      <c r="Y36" s="68"/>
      <c r="Z36" s="68"/>
      <c r="AA36" s="68"/>
      <c r="AB36" s="234">
        <f t="shared" si="0"/>
        <v>471.59999999999997</v>
      </c>
      <c r="AC36" s="71"/>
      <c r="AD36" s="71"/>
      <c r="AE36" s="71"/>
      <c r="AF36" s="235"/>
    </row>
    <row r="37" spans="1:36" s="236" customFormat="1" ht="40.5" customHeight="1" x14ac:dyDescent="0.35">
      <c r="A37" s="231">
        <v>9</v>
      </c>
      <c r="B37" s="126" t="s">
        <v>76</v>
      </c>
      <c r="C37" s="242" t="s">
        <v>71</v>
      </c>
      <c r="D37" s="251">
        <v>0.85</v>
      </c>
      <c r="E37" s="66" t="s">
        <v>36</v>
      </c>
      <c r="F37" s="67"/>
      <c r="G37" s="67"/>
      <c r="H37" s="233"/>
      <c r="I37" s="68">
        <f>'За НПП'!K543</f>
        <v>80</v>
      </c>
      <c r="J37" s="68">
        <f>'За НПП'!L543</f>
        <v>16</v>
      </c>
      <c r="K37" s="68">
        <f>'За НПП'!M543</f>
        <v>60</v>
      </c>
      <c r="L37" s="68">
        <f>'За НПП'!N543</f>
        <v>14</v>
      </c>
      <c r="M37" s="68">
        <f>'За НПП'!O543</f>
        <v>5.5</v>
      </c>
      <c r="N37" s="68">
        <f>'За НПП'!P543</f>
        <v>0</v>
      </c>
      <c r="O37" s="68">
        <f>'За НПП'!Q543</f>
        <v>0</v>
      </c>
      <c r="P37" s="68">
        <f>'За НПП'!R543</f>
        <v>0</v>
      </c>
      <c r="Q37" s="68">
        <f>'За НПП'!S543</f>
        <v>0</v>
      </c>
      <c r="R37" s="68">
        <f>'За НПП'!T543</f>
        <v>0</v>
      </c>
      <c r="S37" s="68">
        <f>'За НПП'!U543</f>
        <v>8</v>
      </c>
      <c r="T37" s="68">
        <f>'За НПП'!V543</f>
        <v>0</v>
      </c>
      <c r="U37" s="68">
        <f>'За НПП'!W543</f>
        <v>3</v>
      </c>
      <c r="V37" s="68">
        <f>'За НПП'!X543</f>
        <v>0</v>
      </c>
      <c r="W37" s="68">
        <f>'За НПП'!Y543</f>
        <v>0</v>
      </c>
      <c r="X37" s="68"/>
      <c r="Y37" s="68"/>
      <c r="Z37" s="68"/>
      <c r="AA37" s="68"/>
      <c r="AB37" s="234">
        <f t="shared" si="0"/>
        <v>186.5</v>
      </c>
      <c r="AC37" s="71"/>
      <c r="AD37" s="71"/>
      <c r="AE37" s="71"/>
      <c r="AF37" s="235"/>
    </row>
    <row r="38" spans="1:36" s="236" customFormat="1" ht="40.5" customHeight="1" x14ac:dyDescent="0.35">
      <c r="A38" s="231"/>
      <c r="B38" s="126"/>
      <c r="C38" s="126"/>
      <c r="D38" s="251">
        <v>0.85</v>
      </c>
      <c r="E38" s="66" t="s">
        <v>4</v>
      </c>
      <c r="F38" s="67"/>
      <c r="G38" s="67"/>
      <c r="H38" s="233"/>
      <c r="I38" s="68">
        <f>'За НПП'!K588</f>
        <v>112</v>
      </c>
      <c r="J38" s="68">
        <f>'За НПП'!L588</f>
        <v>32</v>
      </c>
      <c r="K38" s="68">
        <f>'За НПП'!M588</f>
        <v>80</v>
      </c>
      <c r="L38" s="68">
        <f>'За НПП'!N588</f>
        <v>20</v>
      </c>
      <c r="M38" s="68">
        <f>'За НПП'!O588</f>
        <v>4.5</v>
      </c>
      <c r="N38" s="68">
        <f>'За НПП'!P588</f>
        <v>0</v>
      </c>
      <c r="O38" s="68">
        <f>'За НПП'!Q588</f>
        <v>4</v>
      </c>
      <c r="P38" s="68">
        <f>'За НПП'!R588</f>
        <v>0</v>
      </c>
      <c r="Q38" s="68">
        <f>'За НПП'!S588</f>
        <v>0</v>
      </c>
      <c r="R38" s="68">
        <f>'За НПП'!T588</f>
        <v>10</v>
      </c>
      <c r="S38" s="68">
        <f>'За НПП'!U588</f>
        <v>11</v>
      </c>
      <c r="T38" s="68">
        <f>'За НПП'!V588</f>
        <v>0</v>
      </c>
      <c r="U38" s="68">
        <f>'За НПП'!W588</f>
        <v>20</v>
      </c>
      <c r="V38" s="68">
        <f>'За НПП'!X588</f>
        <v>0</v>
      </c>
      <c r="W38" s="68">
        <f>'За НПП'!Y588</f>
        <v>0</v>
      </c>
      <c r="X38" s="68"/>
      <c r="Y38" s="68"/>
      <c r="Z38" s="68"/>
      <c r="AA38" s="68"/>
      <c r="AB38" s="234">
        <f t="shared" si="0"/>
        <v>293.5</v>
      </c>
      <c r="AC38" s="71"/>
      <c r="AD38" s="71"/>
      <c r="AE38" s="71"/>
      <c r="AF38" s="235"/>
    </row>
    <row r="39" spans="1:36" s="236" customFormat="1" ht="40.5" customHeight="1" x14ac:dyDescent="0.35">
      <c r="A39" s="231"/>
      <c r="B39" s="126"/>
      <c r="C39" s="126"/>
      <c r="D39" s="251">
        <v>0.85</v>
      </c>
      <c r="E39" s="123" t="s">
        <v>47</v>
      </c>
      <c r="F39" s="67"/>
      <c r="G39" s="67"/>
      <c r="H39" s="233"/>
      <c r="I39" s="68">
        <f>'За НПП'!K589</f>
        <v>192</v>
      </c>
      <c r="J39" s="68">
        <f>'За НПП'!L589</f>
        <v>48</v>
      </c>
      <c r="K39" s="68">
        <f>'За НПП'!M589</f>
        <v>140</v>
      </c>
      <c r="L39" s="68">
        <f>'За НПП'!N589</f>
        <v>34</v>
      </c>
      <c r="M39" s="68">
        <f>'За НПП'!O589</f>
        <v>10</v>
      </c>
      <c r="N39" s="68">
        <f>'За НПП'!P589</f>
        <v>0</v>
      </c>
      <c r="O39" s="68">
        <f>'За НПП'!Q589</f>
        <v>4</v>
      </c>
      <c r="P39" s="68">
        <f>'За НПП'!R589</f>
        <v>0</v>
      </c>
      <c r="Q39" s="68">
        <f>'За НПП'!S589</f>
        <v>0</v>
      </c>
      <c r="R39" s="68">
        <f>'За НПП'!T589</f>
        <v>10</v>
      </c>
      <c r="S39" s="68">
        <f>'За НПП'!U589</f>
        <v>19</v>
      </c>
      <c r="T39" s="68">
        <f>'За НПП'!V589</f>
        <v>0</v>
      </c>
      <c r="U39" s="68">
        <f>'За НПП'!W589</f>
        <v>23</v>
      </c>
      <c r="V39" s="68">
        <f>'За НПП'!X589</f>
        <v>0</v>
      </c>
      <c r="W39" s="68">
        <f>'За НПП'!Y589</f>
        <v>0</v>
      </c>
      <c r="X39" s="68"/>
      <c r="Y39" s="68"/>
      <c r="Z39" s="68"/>
      <c r="AA39" s="68"/>
      <c r="AB39" s="234">
        <f t="shared" si="0"/>
        <v>480</v>
      </c>
      <c r="AC39" s="234"/>
      <c r="AD39" s="234"/>
      <c r="AE39" s="234"/>
      <c r="AF39" s="235"/>
    </row>
    <row r="40" spans="1:36" s="240" customFormat="1" ht="40.5" customHeight="1" x14ac:dyDescent="0.35">
      <c r="A40" s="237"/>
      <c r="B40" s="252" t="s">
        <v>50</v>
      </c>
      <c r="C40" s="125"/>
      <c r="D40" s="253">
        <f>SUM(D22:D39)</f>
        <v>13.949999999999996</v>
      </c>
      <c r="E40" s="69" t="s">
        <v>36</v>
      </c>
      <c r="F40" s="70"/>
      <c r="G40" s="70"/>
      <c r="H40" s="124"/>
      <c r="I40" s="71">
        <f>I22+I25+I28+I31+I34+I37</f>
        <v>434</v>
      </c>
      <c r="J40" s="71">
        <f t="shared" ref="J40:W40" si="9">J22+J25+J28+J31+J34+J37</f>
        <v>186</v>
      </c>
      <c r="K40" s="71">
        <f t="shared" si="9"/>
        <v>396</v>
      </c>
      <c r="L40" s="71">
        <f t="shared" si="9"/>
        <v>51</v>
      </c>
      <c r="M40" s="71">
        <f t="shared" si="9"/>
        <v>19</v>
      </c>
      <c r="N40" s="71">
        <f t="shared" si="9"/>
        <v>0</v>
      </c>
      <c r="O40" s="71">
        <f t="shared" si="9"/>
        <v>0</v>
      </c>
      <c r="P40" s="71">
        <f t="shared" si="9"/>
        <v>0</v>
      </c>
      <c r="Q40" s="71">
        <f t="shared" si="9"/>
        <v>0</v>
      </c>
      <c r="R40" s="71">
        <f t="shared" si="9"/>
        <v>0</v>
      </c>
      <c r="S40" s="71">
        <f t="shared" si="9"/>
        <v>39</v>
      </c>
      <c r="T40" s="71">
        <f t="shared" si="9"/>
        <v>0</v>
      </c>
      <c r="U40" s="71">
        <f t="shared" si="9"/>
        <v>73</v>
      </c>
      <c r="V40" s="71">
        <f t="shared" si="9"/>
        <v>5.4</v>
      </c>
      <c r="W40" s="71">
        <f t="shared" si="9"/>
        <v>0</v>
      </c>
      <c r="X40" s="71"/>
      <c r="Y40" s="71"/>
      <c r="Z40" s="71"/>
      <c r="AA40" s="71"/>
      <c r="AB40" s="234">
        <f t="shared" si="0"/>
        <v>1203.4000000000001</v>
      </c>
      <c r="AC40" s="71"/>
      <c r="AD40" s="71"/>
      <c r="AE40" s="71"/>
      <c r="AF40" s="239"/>
    </row>
    <row r="41" spans="1:36" s="240" customFormat="1" ht="40.5" customHeight="1" x14ac:dyDescent="0.35">
      <c r="A41" s="237"/>
      <c r="B41" s="125"/>
      <c r="C41" s="125"/>
      <c r="D41" s="253">
        <v>13.949999999999996</v>
      </c>
      <c r="E41" s="69" t="s">
        <v>4</v>
      </c>
      <c r="F41" s="70"/>
      <c r="G41" s="70"/>
      <c r="H41" s="124"/>
      <c r="I41" s="71">
        <f>I23+I26+I29+I32+I35+I38</f>
        <v>548</v>
      </c>
      <c r="J41" s="71">
        <f t="shared" ref="J41:W41" si="10">J23+J26+J29+J32+J35+J38</f>
        <v>144</v>
      </c>
      <c r="K41" s="71">
        <f t="shared" si="10"/>
        <v>427.4</v>
      </c>
      <c r="L41" s="71">
        <f t="shared" si="10"/>
        <v>51</v>
      </c>
      <c r="M41" s="71">
        <f t="shared" si="10"/>
        <v>17</v>
      </c>
      <c r="N41" s="71">
        <f t="shared" si="10"/>
        <v>0</v>
      </c>
      <c r="O41" s="71">
        <f t="shared" si="10"/>
        <v>27</v>
      </c>
      <c r="P41" s="71">
        <f t="shared" si="10"/>
        <v>2</v>
      </c>
      <c r="Q41" s="71">
        <f t="shared" si="10"/>
        <v>19</v>
      </c>
      <c r="R41" s="71">
        <f t="shared" si="10"/>
        <v>58</v>
      </c>
      <c r="S41" s="71">
        <f t="shared" si="10"/>
        <v>40.5</v>
      </c>
      <c r="T41" s="71">
        <f t="shared" si="10"/>
        <v>0</v>
      </c>
      <c r="U41" s="71">
        <f t="shared" si="10"/>
        <v>42</v>
      </c>
      <c r="V41" s="71">
        <f t="shared" si="10"/>
        <v>0</v>
      </c>
      <c r="W41" s="71">
        <f t="shared" si="10"/>
        <v>0</v>
      </c>
      <c r="X41" s="71"/>
      <c r="Y41" s="71"/>
      <c r="Z41" s="71"/>
      <c r="AA41" s="71"/>
      <c r="AB41" s="234">
        <f t="shared" si="0"/>
        <v>1375.9</v>
      </c>
      <c r="AC41" s="71"/>
      <c r="AD41" s="71"/>
      <c r="AE41" s="71"/>
      <c r="AF41" s="239"/>
    </row>
    <row r="42" spans="1:36" s="240" customFormat="1" ht="40.5" customHeight="1" x14ac:dyDescent="0.35">
      <c r="A42" s="237"/>
      <c r="B42" s="125"/>
      <c r="C42" s="125"/>
      <c r="D42" s="253">
        <v>13.949999999999996</v>
      </c>
      <c r="E42" s="122" t="s">
        <v>47</v>
      </c>
      <c r="F42" s="70"/>
      <c r="G42" s="70"/>
      <c r="H42" s="124"/>
      <c r="I42" s="71">
        <f>I24+I27+I30+I33+I36+I39</f>
        <v>982</v>
      </c>
      <c r="J42" s="71">
        <f t="shared" ref="J42:W42" si="11">J24+J27+J30+J33+J36+J39</f>
        <v>330</v>
      </c>
      <c r="K42" s="71">
        <f t="shared" si="11"/>
        <v>823.4</v>
      </c>
      <c r="L42" s="71">
        <f t="shared" si="11"/>
        <v>102</v>
      </c>
      <c r="M42" s="71">
        <f t="shared" si="11"/>
        <v>36</v>
      </c>
      <c r="N42" s="71">
        <f t="shared" si="11"/>
        <v>0</v>
      </c>
      <c r="O42" s="71">
        <f t="shared" si="11"/>
        <v>27</v>
      </c>
      <c r="P42" s="71">
        <f t="shared" si="11"/>
        <v>2</v>
      </c>
      <c r="Q42" s="71">
        <f t="shared" si="11"/>
        <v>19</v>
      </c>
      <c r="R42" s="71">
        <f t="shared" si="11"/>
        <v>58</v>
      </c>
      <c r="S42" s="71">
        <f t="shared" si="11"/>
        <v>79.5</v>
      </c>
      <c r="T42" s="71">
        <f t="shared" si="11"/>
        <v>0</v>
      </c>
      <c r="U42" s="71">
        <f t="shared" si="11"/>
        <v>115</v>
      </c>
      <c r="V42" s="71">
        <f t="shared" si="11"/>
        <v>5.4</v>
      </c>
      <c r="W42" s="71">
        <f t="shared" si="11"/>
        <v>0</v>
      </c>
      <c r="X42" s="71"/>
      <c r="Y42" s="71"/>
      <c r="Z42" s="71"/>
      <c r="AA42" s="71"/>
      <c r="AB42" s="234">
        <f t="shared" si="0"/>
        <v>2579.3000000000002</v>
      </c>
      <c r="AC42" s="71"/>
      <c r="AD42" s="71"/>
      <c r="AE42" s="71"/>
      <c r="AF42" s="239"/>
    </row>
    <row r="43" spans="1:36" s="255" customFormat="1" ht="40.5" customHeight="1" x14ac:dyDescent="0.35">
      <c r="A43" s="237"/>
      <c r="B43" s="125" t="s">
        <v>51</v>
      </c>
      <c r="C43" s="125"/>
      <c r="D43" s="237">
        <f>D40+D10+D19</f>
        <v>15.799999999999995</v>
      </c>
      <c r="E43" s="69" t="s">
        <v>36</v>
      </c>
      <c r="F43" s="70"/>
      <c r="G43" s="70"/>
      <c r="H43" s="124"/>
      <c r="I43" s="113">
        <f t="shared" ref="I43:W43" si="12">I10+I19+I40</f>
        <v>742</v>
      </c>
      <c r="J43" s="113">
        <f t="shared" si="12"/>
        <v>250</v>
      </c>
      <c r="K43" s="71">
        <f t="shared" si="12"/>
        <v>472</v>
      </c>
      <c r="L43" s="71">
        <f t="shared" si="12"/>
        <v>69</v>
      </c>
      <c r="M43" s="234">
        <f t="shared" si="12"/>
        <v>26</v>
      </c>
      <c r="N43" s="71">
        <f t="shared" si="12"/>
        <v>0</v>
      </c>
      <c r="O43" s="71">
        <f t="shared" si="12"/>
        <v>0</v>
      </c>
      <c r="P43" s="71">
        <f t="shared" si="12"/>
        <v>0</v>
      </c>
      <c r="Q43" s="71">
        <f t="shared" si="12"/>
        <v>0</v>
      </c>
      <c r="R43" s="71">
        <f t="shared" si="12"/>
        <v>0</v>
      </c>
      <c r="S43" s="71">
        <f t="shared" si="12"/>
        <v>52</v>
      </c>
      <c r="T43" s="71">
        <f t="shared" si="12"/>
        <v>0</v>
      </c>
      <c r="U43" s="71">
        <f t="shared" si="12"/>
        <v>108</v>
      </c>
      <c r="V43" s="71">
        <f t="shared" si="12"/>
        <v>9</v>
      </c>
      <c r="W43" s="71">
        <f t="shared" si="12"/>
        <v>0</v>
      </c>
      <c r="X43" s="71"/>
      <c r="Y43" s="71"/>
      <c r="Z43" s="71"/>
      <c r="AA43" s="71"/>
      <c r="AB43" s="234">
        <f t="shared" si="0"/>
        <v>1728</v>
      </c>
      <c r="AC43" s="71"/>
      <c r="AD43" s="71"/>
      <c r="AE43" s="71"/>
      <c r="AF43" s="254"/>
    </row>
    <row r="44" spans="1:36" s="255" customFormat="1" ht="40.5" customHeight="1" x14ac:dyDescent="0.35">
      <c r="A44" s="237"/>
      <c r="B44" s="125"/>
      <c r="C44" s="125"/>
      <c r="D44" s="128"/>
      <c r="E44" s="69" t="s">
        <v>4</v>
      </c>
      <c r="F44" s="70"/>
      <c r="G44" s="70"/>
      <c r="H44" s="124"/>
      <c r="I44" s="71">
        <f>I11+I20+I41</f>
        <v>794</v>
      </c>
      <c r="J44" s="113">
        <f t="shared" ref="J44:W44" si="13">J11+J20+J41</f>
        <v>160</v>
      </c>
      <c r="K44" s="71">
        <f t="shared" si="13"/>
        <v>547.4</v>
      </c>
      <c r="L44" s="71">
        <f t="shared" si="13"/>
        <v>54</v>
      </c>
      <c r="M44" s="71">
        <f t="shared" si="13"/>
        <v>18</v>
      </c>
      <c r="N44" s="71">
        <f t="shared" si="13"/>
        <v>0</v>
      </c>
      <c r="O44" s="71">
        <f t="shared" si="13"/>
        <v>41</v>
      </c>
      <c r="P44" s="71">
        <f t="shared" si="13"/>
        <v>7</v>
      </c>
      <c r="Q44" s="71">
        <f t="shared" si="13"/>
        <v>19</v>
      </c>
      <c r="R44" s="71">
        <f t="shared" si="13"/>
        <v>88</v>
      </c>
      <c r="S44" s="71">
        <f t="shared" si="13"/>
        <v>50.5</v>
      </c>
      <c r="T44" s="71">
        <f t="shared" si="13"/>
        <v>0</v>
      </c>
      <c r="U44" s="71">
        <f t="shared" si="13"/>
        <v>42</v>
      </c>
      <c r="V44" s="71">
        <f t="shared" si="13"/>
        <v>0</v>
      </c>
      <c r="W44" s="71">
        <f t="shared" si="13"/>
        <v>0</v>
      </c>
      <c r="X44" s="71"/>
      <c r="Y44" s="71"/>
      <c r="Z44" s="71"/>
      <c r="AA44" s="71"/>
      <c r="AB44" s="234">
        <f t="shared" si="0"/>
        <v>1820.9</v>
      </c>
      <c r="AC44" s="71"/>
      <c r="AD44" s="71"/>
      <c r="AE44" s="71"/>
      <c r="AF44" s="254"/>
    </row>
    <row r="45" spans="1:36" s="255" customFormat="1" ht="40.5" customHeight="1" x14ac:dyDescent="0.35">
      <c r="A45" s="237"/>
      <c r="B45" s="125"/>
      <c r="C45" s="125"/>
      <c r="D45" s="128"/>
      <c r="E45" s="122" t="s">
        <v>47</v>
      </c>
      <c r="F45" s="70"/>
      <c r="G45" s="70"/>
      <c r="H45" s="124"/>
      <c r="I45" s="71">
        <f t="shared" ref="I45:W45" si="14">I12+I21+I42</f>
        <v>1536</v>
      </c>
      <c r="J45" s="113">
        <f t="shared" si="14"/>
        <v>410</v>
      </c>
      <c r="K45" s="71">
        <f t="shared" si="14"/>
        <v>1019.4</v>
      </c>
      <c r="L45" s="71">
        <f t="shared" si="14"/>
        <v>123</v>
      </c>
      <c r="M45" s="71">
        <f t="shared" si="14"/>
        <v>44</v>
      </c>
      <c r="N45" s="71">
        <f t="shared" si="14"/>
        <v>0</v>
      </c>
      <c r="O45" s="71">
        <f t="shared" si="14"/>
        <v>41</v>
      </c>
      <c r="P45" s="71">
        <f t="shared" si="14"/>
        <v>7</v>
      </c>
      <c r="Q45" s="71">
        <f t="shared" si="14"/>
        <v>19</v>
      </c>
      <c r="R45" s="71">
        <f t="shared" si="14"/>
        <v>88</v>
      </c>
      <c r="S45" s="71">
        <f t="shared" si="14"/>
        <v>102.5</v>
      </c>
      <c r="T45" s="71">
        <f t="shared" si="14"/>
        <v>0</v>
      </c>
      <c r="U45" s="71">
        <f t="shared" si="14"/>
        <v>150</v>
      </c>
      <c r="V45" s="71">
        <f t="shared" si="14"/>
        <v>9</v>
      </c>
      <c r="W45" s="256">
        <f t="shared" si="14"/>
        <v>0</v>
      </c>
      <c r="X45" s="256"/>
      <c r="Y45" s="256"/>
      <c r="Z45" s="256"/>
      <c r="AA45" s="256"/>
      <c r="AB45" s="234">
        <f t="shared" si="0"/>
        <v>3548.9</v>
      </c>
      <c r="AC45" s="71"/>
      <c r="AD45" s="71"/>
      <c r="AE45" s="71"/>
      <c r="AF45" s="254"/>
    </row>
    <row r="46" spans="1:36" s="261" customFormat="1" x14ac:dyDescent="0.45">
      <c r="A46" s="257"/>
      <c r="B46" s="257"/>
      <c r="C46" s="257"/>
      <c r="D46" s="257"/>
      <c r="E46" s="258"/>
      <c r="F46" s="259"/>
      <c r="G46" s="259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60"/>
    </row>
    <row r="47" spans="1:36" s="263" customFormat="1" ht="13.9" x14ac:dyDescent="0.4">
      <c r="A47" s="262" t="s">
        <v>183</v>
      </c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</row>
    <row r="48" spans="1:36" s="263" customFormat="1" ht="13.9" x14ac:dyDescent="0.4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5" t="s">
        <v>98</v>
      </c>
      <c r="P48" s="266"/>
      <c r="Q48" s="266"/>
      <c r="R48" s="266"/>
      <c r="S48" s="266"/>
      <c r="T48" s="266"/>
      <c r="U48" s="266"/>
      <c r="V48" s="266"/>
      <c r="AG48" s="264"/>
      <c r="AH48" s="267"/>
      <c r="AI48" s="267"/>
      <c r="AJ48" s="267"/>
    </row>
    <row r="49" spans="1:36" s="263" customFormat="1" ht="13.9" x14ac:dyDescent="0.4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8"/>
      <c r="P49" s="268"/>
      <c r="Q49" s="268"/>
      <c r="R49" s="268"/>
      <c r="S49" s="268"/>
      <c r="T49" s="269" t="s">
        <v>2</v>
      </c>
      <c r="U49" s="268"/>
      <c r="V49" s="268"/>
      <c r="AG49" s="264"/>
      <c r="AH49" s="267"/>
      <c r="AI49" s="267"/>
      <c r="AJ49" s="267"/>
    </row>
    <row r="50" spans="1:36" s="263" customFormat="1" ht="13.9" x14ac:dyDescent="0.4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70"/>
      <c r="P50" s="270"/>
      <c r="Q50" s="271" t="s">
        <v>184</v>
      </c>
      <c r="R50" s="272"/>
      <c r="S50" s="272"/>
      <c r="T50" s="272"/>
      <c r="U50" s="272"/>
      <c r="V50" s="270"/>
      <c r="AG50" s="264"/>
      <c r="AH50" s="267"/>
      <c r="AI50" s="267"/>
      <c r="AJ50" s="267"/>
    </row>
    <row r="51" spans="1:36" s="263" customFormat="1" ht="13.9" x14ac:dyDescent="0.4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70"/>
      <c r="P51" s="270"/>
      <c r="Q51" s="270"/>
      <c r="R51" s="270"/>
      <c r="S51" s="270"/>
      <c r="T51" s="270"/>
      <c r="U51" s="270"/>
      <c r="V51" s="270"/>
      <c r="AG51" s="264"/>
      <c r="AH51" s="267"/>
      <c r="AI51" s="267"/>
      <c r="AJ51" s="267"/>
    </row>
    <row r="52" spans="1:36" s="263" customFormat="1" ht="13.9" x14ac:dyDescent="0.4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70"/>
      <c r="P52" s="270"/>
      <c r="Q52" s="270"/>
      <c r="R52" s="270"/>
      <c r="S52" s="270"/>
      <c r="T52" s="270"/>
      <c r="U52" s="270"/>
      <c r="V52" s="270"/>
      <c r="AG52" s="264"/>
      <c r="AH52" s="267"/>
      <c r="AI52" s="267"/>
      <c r="AJ52" s="267"/>
    </row>
    <row r="53" spans="1:36" s="263" customFormat="1" ht="13.9" x14ac:dyDescent="0.4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73" t="s">
        <v>119</v>
      </c>
      <c r="P53" s="274"/>
      <c r="Q53" s="274"/>
      <c r="R53" s="274"/>
      <c r="S53" s="274"/>
      <c r="T53" s="274"/>
      <c r="U53" s="274"/>
      <c r="V53" s="274"/>
      <c r="AG53" s="264"/>
      <c r="AH53" s="267"/>
      <c r="AI53" s="267"/>
      <c r="AJ53" s="267"/>
    </row>
    <row r="54" spans="1:36" s="263" customFormat="1" ht="13.9" x14ac:dyDescent="0.4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74"/>
      <c r="P54" s="274"/>
      <c r="Q54" s="274"/>
      <c r="R54" s="274"/>
      <c r="S54" s="269" t="s">
        <v>2</v>
      </c>
      <c r="T54" s="269"/>
      <c r="U54" s="274"/>
      <c r="V54" s="274"/>
      <c r="AG54" s="264"/>
      <c r="AH54" s="267"/>
      <c r="AI54" s="267"/>
      <c r="AJ54" s="267"/>
    </row>
    <row r="55" spans="1:36" s="263" customFormat="1" ht="13.9" x14ac:dyDescent="0.4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74"/>
      <c r="P55" s="274"/>
      <c r="Q55" s="274"/>
      <c r="R55" s="274"/>
      <c r="S55" s="269"/>
      <c r="T55" s="269"/>
      <c r="U55" s="274"/>
      <c r="V55" s="274"/>
      <c r="AG55" s="264"/>
      <c r="AH55" s="267"/>
      <c r="AI55" s="267"/>
      <c r="AJ55" s="267"/>
    </row>
    <row r="56" spans="1:36" s="263" customFormat="1" x14ac:dyDescent="0.45">
      <c r="O56" s="257"/>
      <c r="P56" s="261"/>
      <c r="Q56" s="272" t="s">
        <v>5</v>
      </c>
      <c r="R56" s="272"/>
      <c r="S56" s="272"/>
      <c r="T56" s="272"/>
      <c r="U56" s="269"/>
      <c r="V56" s="257"/>
      <c r="AH56" s="267"/>
      <c r="AI56" s="267"/>
      <c r="AJ56" s="267"/>
    </row>
    <row r="57" spans="1:36" s="263" customFormat="1" x14ac:dyDescent="0.45"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H57" s="267"/>
      <c r="AI57" s="267"/>
      <c r="AJ57" s="267"/>
    </row>
    <row r="58" spans="1:36" s="263" customFormat="1" x14ac:dyDescent="0.45">
      <c r="A58" s="270"/>
      <c r="B58" s="270"/>
      <c r="C58" s="270"/>
      <c r="D58" s="270"/>
      <c r="E58" s="275"/>
      <c r="F58" s="276"/>
      <c r="G58" s="276"/>
      <c r="H58" s="276"/>
      <c r="I58" s="270"/>
      <c r="J58" s="270"/>
      <c r="K58" s="270"/>
      <c r="L58" s="270"/>
      <c r="M58" s="270"/>
      <c r="N58" s="270"/>
      <c r="O58" s="270"/>
      <c r="P58" s="270"/>
      <c r="Q58" s="270"/>
      <c r="R58" s="257"/>
      <c r="S58" s="257"/>
      <c r="T58" s="257"/>
      <c r="U58" s="257"/>
      <c r="V58" s="277"/>
      <c r="W58" s="277"/>
      <c r="X58" s="277"/>
      <c r="Y58" s="277"/>
      <c r="Z58" s="277"/>
      <c r="AA58" s="277"/>
      <c r="AB58" s="277"/>
      <c r="AC58" s="277"/>
      <c r="AD58" s="272"/>
      <c r="AE58" s="272"/>
      <c r="AF58" s="257"/>
      <c r="AG58" s="270"/>
      <c r="AH58" s="267"/>
      <c r="AI58" s="267"/>
      <c r="AJ58" s="267"/>
    </row>
    <row r="59" spans="1:36" s="263" customFormat="1" ht="13.9" x14ac:dyDescent="0.4">
      <c r="A59" s="270"/>
      <c r="B59" s="270"/>
      <c r="C59" s="270"/>
      <c r="D59" s="270"/>
      <c r="E59" s="275"/>
      <c r="F59" s="276"/>
      <c r="G59" s="276"/>
      <c r="H59" s="276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67"/>
      <c r="AI59" s="267"/>
      <c r="AJ59" s="267"/>
    </row>
    <row r="60" spans="1:36" s="263" customFormat="1" ht="13.9" x14ac:dyDescent="0.4">
      <c r="A60" s="270"/>
      <c r="B60" s="270"/>
      <c r="C60" s="270"/>
      <c r="D60" s="270"/>
      <c r="E60" s="275"/>
      <c r="F60" s="276"/>
      <c r="G60" s="276"/>
      <c r="H60" s="276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67"/>
      <c r="AI60" s="267"/>
      <c r="AJ60" s="267"/>
    </row>
    <row r="61" spans="1:36" s="261" customFormat="1" x14ac:dyDescent="0.45">
      <c r="A61" s="257"/>
      <c r="B61" s="257"/>
      <c r="C61" s="257"/>
      <c r="D61" s="257"/>
      <c r="E61" s="258"/>
      <c r="F61" s="259"/>
      <c r="G61" s="259"/>
      <c r="H61" s="259"/>
      <c r="I61" s="257"/>
      <c r="J61" s="257"/>
      <c r="K61" s="257"/>
      <c r="L61" s="257"/>
      <c r="M61" s="257"/>
      <c r="N61" s="257"/>
      <c r="O61" s="257"/>
      <c r="P61" s="257"/>
      <c r="Q61" s="257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57"/>
      <c r="AH61" s="260"/>
      <c r="AI61" s="260"/>
      <c r="AJ61" s="260"/>
    </row>
    <row r="62" spans="1:36" s="261" customFormat="1" x14ac:dyDescent="0.45">
      <c r="A62" s="257"/>
      <c r="B62" s="257"/>
      <c r="C62" s="257"/>
      <c r="D62" s="257"/>
      <c r="E62" s="258"/>
      <c r="F62" s="259"/>
      <c r="G62" s="259"/>
      <c r="H62" s="259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U62" s="269"/>
      <c r="V62" s="279"/>
      <c r="W62" s="279"/>
      <c r="X62" s="269"/>
      <c r="Y62" s="269"/>
      <c r="Z62" s="269"/>
      <c r="AA62" s="269"/>
      <c r="AB62" s="269"/>
      <c r="AC62" s="269"/>
      <c r="AD62" s="269"/>
      <c r="AE62" s="269"/>
      <c r="AF62" s="257"/>
      <c r="AG62" s="257"/>
      <c r="AH62" s="260"/>
      <c r="AI62" s="260"/>
      <c r="AJ62" s="260"/>
    </row>
    <row r="63" spans="1:36" s="261" customFormat="1" x14ac:dyDescent="0.45">
      <c r="A63" s="257"/>
      <c r="B63" s="257"/>
      <c r="C63" s="257"/>
      <c r="D63" s="257"/>
      <c r="E63" s="258"/>
      <c r="F63" s="259"/>
      <c r="G63" s="259"/>
      <c r="H63" s="259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60"/>
      <c r="AI63" s="260"/>
      <c r="AJ63" s="260"/>
    </row>
    <row r="64" spans="1:36" s="261" customFormat="1" x14ac:dyDescent="0.45">
      <c r="A64" s="257"/>
      <c r="B64" s="257"/>
      <c r="C64" s="257"/>
      <c r="D64" s="257"/>
      <c r="E64" s="258"/>
      <c r="F64" s="259"/>
      <c r="G64" s="259"/>
      <c r="H64" s="259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77"/>
      <c r="W64" s="277"/>
      <c r="X64" s="277"/>
      <c r="Y64" s="277"/>
      <c r="Z64" s="277"/>
      <c r="AA64" s="277"/>
      <c r="AB64" s="277"/>
      <c r="AC64" s="277"/>
      <c r="AD64" s="272"/>
      <c r="AE64" s="272"/>
      <c r="AF64" s="257"/>
      <c r="AG64" s="257"/>
      <c r="AH64" s="260"/>
      <c r="AI64" s="260"/>
      <c r="AJ64" s="260"/>
    </row>
    <row r="65" spans="1:32" s="261" customFormat="1" x14ac:dyDescent="0.45">
      <c r="A65" s="257"/>
      <c r="B65" s="257"/>
      <c r="C65" s="257"/>
      <c r="D65" s="257"/>
      <c r="E65" s="258"/>
      <c r="F65" s="259"/>
      <c r="G65" s="259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60"/>
    </row>
    <row r="66" spans="1:32" s="261" customFormat="1" x14ac:dyDescent="0.45">
      <c r="A66" s="257"/>
      <c r="B66" s="257"/>
      <c r="C66" s="257"/>
      <c r="D66" s="257"/>
      <c r="E66" s="258"/>
      <c r="F66" s="259"/>
      <c r="G66" s="259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60"/>
    </row>
    <row r="67" spans="1:32" s="261" customFormat="1" x14ac:dyDescent="0.45">
      <c r="A67" s="257"/>
      <c r="B67" s="257"/>
      <c r="C67" s="257"/>
      <c r="D67" s="257"/>
      <c r="E67" s="258"/>
      <c r="F67" s="259"/>
      <c r="G67" s="259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60"/>
    </row>
    <row r="68" spans="1:32" s="261" customFormat="1" x14ac:dyDescent="0.45">
      <c r="A68" s="257"/>
      <c r="B68" s="257"/>
      <c r="C68" s="257"/>
      <c r="D68" s="257"/>
      <c r="E68" s="258"/>
      <c r="F68" s="259"/>
      <c r="G68" s="259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60"/>
    </row>
    <row r="69" spans="1:32" s="261" customFormat="1" x14ac:dyDescent="0.45">
      <c r="A69" s="257"/>
      <c r="B69" s="257"/>
      <c r="C69" s="257"/>
      <c r="D69" s="257"/>
      <c r="E69" s="258"/>
      <c r="F69" s="259"/>
      <c r="G69" s="259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60"/>
    </row>
    <row r="70" spans="1:32" s="261" customFormat="1" x14ac:dyDescent="0.45">
      <c r="A70" s="257"/>
      <c r="B70" s="257"/>
      <c r="C70" s="257"/>
      <c r="D70" s="257"/>
      <c r="E70" s="258"/>
      <c r="F70" s="259"/>
      <c r="G70" s="259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60"/>
    </row>
    <row r="71" spans="1:32" s="261" customFormat="1" x14ac:dyDescent="0.45">
      <c r="A71" s="257"/>
      <c r="B71" s="257"/>
      <c r="C71" s="257"/>
      <c r="D71" s="257"/>
      <c r="E71" s="258"/>
      <c r="F71" s="259"/>
      <c r="G71" s="259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60"/>
    </row>
    <row r="72" spans="1:32" s="261" customFormat="1" x14ac:dyDescent="0.45">
      <c r="A72" s="257"/>
      <c r="B72" s="257"/>
      <c r="C72" s="257"/>
      <c r="D72" s="257"/>
      <c r="E72" s="258"/>
      <c r="F72" s="259"/>
      <c r="G72" s="259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60"/>
    </row>
    <row r="73" spans="1:32" s="261" customFormat="1" x14ac:dyDescent="0.45">
      <c r="A73" s="257"/>
      <c r="B73" s="257"/>
      <c r="C73" s="257"/>
      <c r="D73" s="257"/>
      <c r="E73" s="258"/>
      <c r="F73" s="259"/>
      <c r="G73" s="259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60"/>
    </row>
    <row r="74" spans="1:32" s="261" customFormat="1" x14ac:dyDescent="0.45">
      <c r="A74" s="257"/>
      <c r="B74" s="257"/>
      <c r="C74" s="257"/>
      <c r="D74" s="257"/>
      <c r="E74" s="258"/>
      <c r="F74" s="259"/>
      <c r="G74" s="259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60"/>
    </row>
    <row r="75" spans="1:32" s="261" customFormat="1" x14ac:dyDescent="0.45">
      <c r="A75" s="257"/>
      <c r="B75" s="257"/>
      <c r="C75" s="257"/>
      <c r="D75" s="257"/>
      <c r="E75" s="258"/>
      <c r="F75" s="259"/>
      <c r="G75" s="259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60"/>
    </row>
    <row r="76" spans="1:32" s="261" customFormat="1" x14ac:dyDescent="0.45">
      <c r="A76" s="257"/>
      <c r="B76" s="257"/>
      <c r="C76" s="257"/>
      <c r="D76" s="257"/>
      <c r="E76" s="258"/>
      <c r="F76" s="259"/>
      <c r="G76" s="259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60"/>
    </row>
    <row r="77" spans="1:32" s="261" customFormat="1" x14ac:dyDescent="0.45">
      <c r="A77" s="257"/>
      <c r="B77" s="257"/>
      <c r="C77" s="257"/>
      <c r="D77" s="257"/>
      <c r="E77" s="258"/>
      <c r="F77" s="259"/>
      <c r="G77" s="259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60"/>
    </row>
    <row r="78" spans="1:32" s="261" customFormat="1" x14ac:dyDescent="0.45">
      <c r="A78" s="257"/>
      <c r="B78" s="257"/>
      <c r="C78" s="257"/>
      <c r="D78" s="257"/>
      <c r="E78" s="258"/>
      <c r="F78" s="259"/>
      <c r="G78" s="259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60"/>
    </row>
    <row r="79" spans="1:32" s="261" customFormat="1" x14ac:dyDescent="0.45">
      <c r="A79" s="257"/>
      <c r="B79" s="257"/>
      <c r="C79" s="257"/>
      <c r="D79" s="257"/>
      <c r="E79" s="258"/>
      <c r="F79" s="259"/>
      <c r="G79" s="259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60"/>
    </row>
    <row r="80" spans="1:32" s="261" customFormat="1" x14ac:dyDescent="0.45">
      <c r="A80" s="257"/>
      <c r="B80" s="257"/>
      <c r="C80" s="257"/>
      <c r="D80" s="257"/>
      <c r="E80" s="258"/>
      <c r="F80" s="259"/>
      <c r="G80" s="259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60"/>
    </row>
    <row r="81" spans="1:32" s="261" customFormat="1" x14ac:dyDescent="0.45">
      <c r="A81" s="257"/>
      <c r="B81" s="257"/>
      <c r="C81" s="257"/>
      <c r="D81" s="257"/>
      <c r="E81" s="258"/>
      <c r="F81" s="259"/>
      <c r="G81" s="259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60"/>
    </row>
    <row r="82" spans="1:32" s="261" customFormat="1" x14ac:dyDescent="0.45">
      <c r="A82" s="257"/>
      <c r="B82" s="257"/>
      <c r="C82" s="257"/>
      <c r="D82" s="257"/>
      <c r="E82" s="258"/>
      <c r="F82" s="259"/>
      <c r="G82" s="259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60"/>
    </row>
    <row r="83" spans="1:32" s="261" customFormat="1" x14ac:dyDescent="0.45">
      <c r="A83" s="257"/>
      <c r="B83" s="257"/>
      <c r="C83" s="257"/>
      <c r="D83" s="257"/>
      <c r="E83" s="258"/>
      <c r="F83" s="259"/>
      <c r="G83" s="259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60"/>
    </row>
    <row r="84" spans="1:32" s="261" customFormat="1" x14ac:dyDescent="0.45">
      <c r="A84" s="257"/>
      <c r="B84" s="257"/>
      <c r="C84" s="257"/>
      <c r="D84" s="257"/>
      <c r="E84" s="258"/>
      <c r="F84" s="259"/>
      <c r="G84" s="259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60"/>
    </row>
    <row r="85" spans="1:32" s="261" customFormat="1" x14ac:dyDescent="0.45">
      <c r="A85" s="257"/>
      <c r="B85" s="257"/>
      <c r="C85" s="257"/>
      <c r="D85" s="257"/>
      <c r="E85" s="258"/>
      <c r="F85" s="259"/>
      <c r="G85" s="259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60"/>
    </row>
    <row r="86" spans="1:32" s="261" customFormat="1" x14ac:dyDescent="0.45">
      <c r="A86" s="257"/>
      <c r="B86" s="257"/>
      <c r="C86" s="257"/>
      <c r="D86" s="257"/>
      <c r="E86" s="258"/>
      <c r="F86" s="259"/>
      <c r="G86" s="259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60"/>
    </row>
    <row r="87" spans="1:32" s="261" customFormat="1" x14ac:dyDescent="0.45">
      <c r="A87" s="257"/>
      <c r="B87" s="257"/>
      <c r="C87" s="257"/>
      <c r="D87" s="257"/>
      <c r="E87" s="258"/>
      <c r="F87" s="259"/>
      <c r="G87" s="259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60"/>
    </row>
    <row r="88" spans="1:32" s="261" customFormat="1" x14ac:dyDescent="0.45">
      <c r="A88" s="257"/>
      <c r="B88" s="257"/>
      <c r="C88" s="257"/>
      <c r="D88" s="257"/>
      <c r="E88" s="258"/>
      <c r="F88" s="259"/>
      <c r="G88" s="259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60"/>
    </row>
    <row r="89" spans="1:32" s="261" customFormat="1" x14ac:dyDescent="0.45">
      <c r="A89" s="257"/>
      <c r="B89" s="257"/>
      <c r="C89" s="257"/>
      <c r="D89" s="257"/>
      <c r="E89" s="258"/>
      <c r="F89" s="259"/>
      <c r="G89" s="259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60"/>
    </row>
    <row r="90" spans="1:32" s="261" customFormat="1" x14ac:dyDescent="0.45">
      <c r="A90" s="257"/>
      <c r="B90" s="257"/>
      <c r="C90" s="257"/>
      <c r="D90" s="257"/>
      <c r="E90" s="258"/>
      <c r="F90" s="259"/>
      <c r="G90" s="259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60"/>
    </row>
    <row r="91" spans="1:32" s="261" customFormat="1" x14ac:dyDescent="0.45">
      <c r="A91" s="257"/>
      <c r="B91" s="257"/>
      <c r="C91" s="257"/>
      <c r="D91" s="257"/>
      <c r="E91" s="258"/>
      <c r="F91" s="259"/>
      <c r="G91" s="259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60"/>
    </row>
    <row r="92" spans="1:32" s="261" customFormat="1" x14ac:dyDescent="0.45">
      <c r="A92" s="257"/>
      <c r="B92" s="257"/>
      <c r="C92" s="257"/>
      <c r="D92" s="257"/>
      <c r="E92" s="258"/>
      <c r="F92" s="259"/>
      <c r="G92" s="259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60"/>
    </row>
    <row r="93" spans="1:32" s="261" customFormat="1" x14ac:dyDescent="0.45">
      <c r="A93" s="257"/>
      <c r="B93" s="257"/>
      <c r="C93" s="257"/>
      <c r="D93" s="257"/>
      <c r="E93" s="258"/>
      <c r="F93" s="259"/>
      <c r="G93" s="259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60"/>
    </row>
    <row r="94" spans="1:32" s="261" customFormat="1" x14ac:dyDescent="0.45">
      <c r="A94" s="257"/>
      <c r="B94" s="257"/>
      <c r="C94" s="257"/>
      <c r="D94" s="257"/>
      <c r="E94" s="258"/>
      <c r="F94" s="259"/>
      <c r="G94" s="259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60"/>
    </row>
    <row r="95" spans="1:32" s="261" customFormat="1" x14ac:dyDescent="0.45">
      <c r="A95" s="257"/>
      <c r="B95" s="257"/>
      <c r="C95" s="257"/>
      <c r="D95" s="257"/>
      <c r="E95" s="258"/>
      <c r="F95" s="259"/>
      <c r="G95" s="259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60"/>
    </row>
    <row r="96" spans="1:32" s="261" customFormat="1" x14ac:dyDescent="0.45">
      <c r="A96" s="257"/>
      <c r="B96" s="257"/>
      <c r="C96" s="257"/>
      <c r="D96" s="257"/>
      <c r="E96" s="258"/>
      <c r="F96" s="259"/>
      <c r="G96" s="259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60"/>
    </row>
    <row r="97" spans="1:32" s="261" customFormat="1" x14ac:dyDescent="0.45">
      <c r="A97" s="257"/>
      <c r="B97" s="257"/>
      <c r="C97" s="257"/>
      <c r="D97" s="257"/>
      <c r="E97" s="258"/>
      <c r="F97" s="259"/>
      <c r="G97" s="259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60"/>
    </row>
    <row r="98" spans="1:32" s="261" customFormat="1" x14ac:dyDescent="0.45">
      <c r="A98" s="257"/>
      <c r="B98" s="257"/>
      <c r="C98" s="257"/>
      <c r="D98" s="257"/>
      <c r="E98" s="258"/>
      <c r="F98" s="259"/>
      <c r="G98" s="259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60"/>
    </row>
    <row r="99" spans="1:32" s="261" customFormat="1" x14ac:dyDescent="0.45">
      <c r="A99" s="257"/>
      <c r="B99" s="257"/>
      <c r="C99" s="257"/>
      <c r="D99" s="257"/>
      <c r="E99" s="258"/>
      <c r="F99" s="259"/>
      <c r="G99" s="259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60"/>
    </row>
    <row r="100" spans="1:32" s="261" customFormat="1" x14ac:dyDescent="0.45">
      <c r="A100" s="257"/>
      <c r="B100" s="257"/>
      <c r="C100" s="257"/>
      <c r="D100" s="257"/>
      <c r="E100" s="258"/>
      <c r="F100" s="259"/>
      <c r="G100" s="259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60"/>
    </row>
    <row r="101" spans="1:32" s="261" customFormat="1" x14ac:dyDescent="0.45">
      <c r="A101" s="257"/>
      <c r="B101" s="257"/>
      <c r="C101" s="257"/>
      <c r="D101" s="257"/>
      <c r="E101" s="258"/>
      <c r="F101" s="259"/>
      <c r="G101" s="259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60"/>
    </row>
    <row r="102" spans="1:32" s="261" customFormat="1" x14ac:dyDescent="0.45">
      <c r="A102" s="257"/>
      <c r="B102" s="257"/>
      <c r="C102" s="257"/>
      <c r="D102" s="257"/>
      <c r="E102" s="258"/>
      <c r="F102" s="259"/>
      <c r="G102" s="259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60"/>
    </row>
    <row r="103" spans="1:32" s="261" customFormat="1" x14ac:dyDescent="0.45">
      <c r="A103" s="257"/>
      <c r="B103" s="257"/>
      <c r="C103" s="257"/>
      <c r="D103" s="257"/>
      <c r="E103" s="258"/>
      <c r="F103" s="259"/>
      <c r="G103" s="259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60"/>
    </row>
    <row r="104" spans="1:32" s="261" customFormat="1" x14ac:dyDescent="0.45">
      <c r="A104" s="257"/>
      <c r="B104" s="257"/>
      <c r="C104" s="257"/>
      <c r="D104" s="257"/>
      <c r="E104" s="258"/>
      <c r="F104" s="259"/>
      <c r="G104" s="259"/>
      <c r="H104" s="257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60"/>
    </row>
    <row r="105" spans="1:32" s="261" customFormat="1" x14ac:dyDescent="0.45">
      <c r="A105" s="257"/>
      <c r="B105" s="257"/>
      <c r="C105" s="257"/>
      <c r="D105" s="257"/>
      <c r="E105" s="258"/>
      <c r="F105" s="259"/>
      <c r="G105" s="259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60"/>
    </row>
    <row r="106" spans="1:32" s="261" customFormat="1" x14ac:dyDescent="0.45">
      <c r="A106" s="257"/>
      <c r="B106" s="257"/>
      <c r="C106" s="257"/>
      <c r="D106" s="257"/>
      <c r="E106" s="258"/>
      <c r="F106" s="259"/>
      <c r="G106" s="259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60"/>
    </row>
    <row r="107" spans="1:32" s="261" customFormat="1" x14ac:dyDescent="0.45">
      <c r="A107" s="257"/>
      <c r="B107" s="257"/>
      <c r="C107" s="257"/>
      <c r="D107" s="257"/>
      <c r="E107" s="258"/>
      <c r="F107" s="259"/>
      <c r="G107" s="259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60"/>
    </row>
    <row r="108" spans="1:32" s="261" customFormat="1" x14ac:dyDescent="0.45">
      <c r="A108" s="257"/>
      <c r="B108" s="257"/>
      <c r="C108" s="257"/>
      <c r="D108" s="257"/>
      <c r="E108" s="258"/>
      <c r="F108" s="259"/>
      <c r="G108" s="259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60"/>
    </row>
    <row r="109" spans="1:32" s="261" customFormat="1" x14ac:dyDescent="0.45">
      <c r="A109" s="257"/>
      <c r="B109" s="257"/>
      <c r="C109" s="257"/>
      <c r="D109" s="257"/>
      <c r="E109" s="258"/>
      <c r="F109" s="259"/>
      <c r="G109" s="259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60"/>
    </row>
    <row r="110" spans="1:32" s="261" customFormat="1" x14ac:dyDescent="0.45">
      <c r="A110" s="257"/>
      <c r="B110" s="257"/>
      <c r="C110" s="257"/>
      <c r="D110" s="257"/>
      <c r="E110" s="258"/>
      <c r="F110" s="259"/>
      <c r="G110" s="259"/>
      <c r="H110" s="257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60"/>
    </row>
    <row r="111" spans="1:32" s="261" customFormat="1" x14ac:dyDescent="0.45">
      <c r="A111" s="257"/>
      <c r="B111" s="257"/>
      <c r="C111" s="257"/>
      <c r="D111" s="257"/>
      <c r="E111" s="258"/>
      <c r="F111" s="259"/>
      <c r="G111" s="259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60"/>
    </row>
    <row r="112" spans="1:32" s="261" customFormat="1" x14ac:dyDescent="0.45">
      <c r="A112" s="257"/>
      <c r="B112" s="257"/>
      <c r="C112" s="257"/>
      <c r="D112" s="257"/>
      <c r="E112" s="258"/>
      <c r="F112" s="259"/>
      <c r="G112" s="259"/>
      <c r="H112" s="257"/>
      <c r="I112" s="257"/>
      <c r="J112" s="257"/>
      <c r="K112" s="257"/>
      <c r="L112" s="257"/>
      <c r="M112" s="257"/>
      <c r="N112" s="257"/>
      <c r="O112" s="257"/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60"/>
    </row>
    <row r="113" spans="1:32" s="261" customFormat="1" x14ac:dyDescent="0.45">
      <c r="A113" s="257"/>
      <c r="B113" s="257"/>
      <c r="C113" s="257"/>
      <c r="D113" s="257"/>
      <c r="E113" s="258"/>
      <c r="F113" s="259"/>
      <c r="G113" s="259"/>
      <c r="H113" s="257"/>
      <c r="I113" s="257"/>
      <c r="J113" s="257"/>
      <c r="K113" s="257"/>
      <c r="L113" s="257"/>
      <c r="M113" s="257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60"/>
    </row>
    <row r="114" spans="1:32" s="261" customFormat="1" x14ac:dyDescent="0.45">
      <c r="A114" s="257"/>
      <c r="B114" s="257"/>
      <c r="C114" s="257"/>
      <c r="D114" s="257"/>
      <c r="E114" s="258"/>
      <c r="F114" s="259"/>
      <c r="G114" s="259"/>
      <c r="H114" s="257"/>
      <c r="I114" s="257"/>
      <c r="J114" s="257"/>
      <c r="K114" s="257"/>
      <c r="L114" s="257"/>
      <c r="M114" s="257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60"/>
    </row>
    <row r="115" spans="1:32" s="261" customFormat="1" x14ac:dyDescent="0.45">
      <c r="A115" s="257"/>
      <c r="B115" s="257"/>
      <c r="C115" s="257"/>
      <c r="D115" s="257"/>
      <c r="E115" s="258"/>
      <c r="F115" s="259"/>
      <c r="G115" s="259"/>
      <c r="H115" s="257"/>
      <c r="I115" s="257"/>
      <c r="J115" s="257"/>
      <c r="K115" s="257"/>
      <c r="L115" s="257"/>
      <c r="M115" s="257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60"/>
    </row>
    <row r="116" spans="1:32" s="261" customFormat="1" x14ac:dyDescent="0.45">
      <c r="A116" s="257"/>
      <c r="B116" s="257"/>
      <c r="C116" s="257"/>
      <c r="D116" s="257"/>
      <c r="E116" s="258"/>
      <c r="F116" s="259"/>
      <c r="G116" s="259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60"/>
    </row>
    <row r="117" spans="1:32" s="261" customFormat="1" x14ac:dyDescent="0.45">
      <c r="A117" s="257"/>
      <c r="B117" s="257"/>
      <c r="C117" s="257"/>
      <c r="D117" s="257"/>
      <c r="E117" s="258"/>
      <c r="F117" s="259"/>
      <c r="G117" s="259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60"/>
    </row>
    <row r="118" spans="1:32" s="261" customFormat="1" x14ac:dyDescent="0.45">
      <c r="A118" s="257"/>
      <c r="B118" s="257"/>
      <c r="C118" s="257"/>
      <c r="D118" s="257"/>
      <c r="E118" s="258"/>
      <c r="F118" s="259"/>
      <c r="G118" s="259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60"/>
    </row>
    <row r="119" spans="1:32" s="261" customFormat="1" x14ac:dyDescent="0.45">
      <c r="A119" s="257"/>
      <c r="B119" s="257"/>
      <c r="C119" s="257"/>
      <c r="D119" s="257"/>
      <c r="E119" s="258"/>
      <c r="F119" s="259"/>
      <c r="G119" s="259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</row>
    <row r="120" spans="1:32" s="261" customFormat="1" x14ac:dyDescent="0.45">
      <c r="A120" s="257"/>
      <c r="B120" s="257"/>
      <c r="C120" s="257"/>
      <c r="D120" s="257"/>
      <c r="E120" s="258"/>
      <c r="F120" s="259"/>
      <c r="G120" s="259"/>
      <c r="H120" s="257"/>
      <c r="I120" s="257"/>
      <c r="J120" s="257"/>
      <c r="K120" s="257"/>
      <c r="L120" s="257"/>
      <c r="M120" s="257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60"/>
    </row>
    <row r="121" spans="1:32" s="261" customFormat="1" x14ac:dyDescent="0.45">
      <c r="A121" s="257"/>
      <c r="B121" s="257"/>
      <c r="C121" s="257"/>
      <c r="D121" s="257"/>
      <c r="E121" s="258"/>
      <c r="F121" s="259"/>
      <c r="G121" s="259"/>
      <c r="H121" s="257"/>
      <c r="I121" s="257"/>
      <c r="J121" s="257"/>
      <c r="K121" s="257"/>
      <c r="L121" s="257"/>
      <c r="M121" s="257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60"/>
    </row>
    <row r="122" spans="1:32" s="261" customFormat="1" x14ac:dyDescent="0.45">
      <c r="A122" s="257"/>
      <c r="B122" s="257"/>
      <c r="C122" s="257"/>
      <c r="D122" s="257"/>
      <c r="E122" s="258"/>
      <c r="F122" s="259"/>
      <c r="G122" s="259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60"/>
    </row>
    <row r="123" spans="1:32" s="261" customFormat="1" x14ac:dyDescent="0.45">
      <c r="A123" s="257"/>
      <c r="B123" s="257"/>
      <c r="C123" s="257"/>
      <c r="D123" s="257"/>
      <c r="E123" s="258"/>
      <c r="F123" s="259"/>
      <c r="G123" s="259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60"/>
    </row>
    <row r="124" spans="1:32" s="261" customFormat="1" x14ac:dyDescent="0.45">
      <c r="A124" s="257"/>
      <c r="B124" s="257"/>
      <c r="C124" s="257"/>
      <c r="D124" s="257"/>
      <c r="E124" s="258"/>
      <c r="F124" s="259"/>
      <c r="G124" s="259"/>
      <c r="H124" s="257"/>
      <c r="I124" s="257"/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60"/>
    </row>
    <row r="125" spans="1:32" s="261" customFormat="1" x14ac:dyDescent="0.45">
      <c r="A125" s="257"/>
      <c r="B125" s="257"/>
      <c r="C125" s="257"/>
      <c r="D125" s="257"/>
      <c r="E125" s="258"/>
      <c r="F125" s="259"/>
      <c r="G125" s="259"/>
      <c r="H125" s="257"/>
      <c r="I125" s="257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60"/>
    </row>
    <row r="126" spans="1:32" s="261" customFormat="1" x14ac:dyDescent="0.45">
      <c r="A126" s="257"/>
      <c r="B126" s="257"/>
      <c r="C126" s="257"/>
      <c r="D126" s="257"/>
      <c r="E126" s="258"/>
      <c r="F126" s="259"/>
      <c r="G126" s="259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60"/>
    </row>
    <row r="127" spans="1:32" s="261" customFormat="1" x14ac:dyDescent="0.45">
      <c r="A127" s="257"/>
      <c r="B127" s="257"/>
      <c r="C127" s="257"/>
      <c r="D127" s="257"/>
      <c r="E127" s="258"/>
      <c r="F127" s="259"/>
      <c r="G127" s="259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60"/>
    </row>
    <row r="128" spans="1:32" s="261" customFormat="1" x14ac:dyDescent="0.45">
      <c r="A128" s="257"/>
      <c r="B128" s="257"/>
      <c r="C128" s="257"/>
      <c r="D128" s="257"/>
      <c r="E128" s="258"/>
      <c r="F128" s="259"/>
      <c r="G128" s="259"/>
      <c r="H128" s="257"/>
      <c r="I128" s="257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60"/>
    </row>
    <row r="129" spans="1:32" s="261" customFormat="1" x14ac:dyDescent="0.45">
      <c r="A129" s="257"/>
      <c r="B129" s="257"/>
      <c r="C129" s="257"/>
      <c r="D129" s="257"/>
      <c r="E129" s="258"/>
      <c r="F129" s="259"/>
      <c r="G129" s="259"/>
      <c r="H129" s="257"/>
      <c r="I129" s="257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60"/>
    </row>
    <row r="130" spans="1:32" s="261" customFormat="1" x14ac:dyDescent="0.45">
      <c r="A130" s="257"/>
      <c r="B130" s="257"/>
      <c r="C130" s="257"/>
      <c r="D130" s="257"/>
      <c r="E130" s="258"/>
      <c r="F130" s="259"/>
      <c r="G130" s="259"/>
      <c r="H130" s="257"/>
      <c r="I130" s="257"/>
      <c r="J130" s="257"/>
      <c r="K130" s="257"/>
      <c r="L130" s="257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60"/>
    </row>
    <row r="131" spans="1:32" s="261" customFormat="1" x14ac:dyDescent="0.45">
      <c r="A131" s="257"/>
      <c r="B131" s="257"/>
      <c r="C131" s="257"/>
      <c r="D131" s="257"/>
      <c r="E131" s="258"/>
      <c r="F131" s="259"/>
      <c r="G131" s="259"/>
      <c r="H131" s="257"/>
      <c r="I131" s="257"/>
      <c r="J131" s="257"/>
      <c r="K131" s="257"/>
      <c r="L131" s="257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60"/>
    </row>
    <row r="132" spans="1:32" s="261" customFormat="1" x14ac:dyDescent="0.45">
      <c r="A132" s="257"/>
      <c r="B132" s="257"/>
      <c r="C132" s="257"/>
      <c r="D132" s="257"/>
      <c r="E132" s="258"/>
      <c r="F132" s="259"/>
      <c r="G132" s="259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60"/>
    </row>
    <row r="133" spans="1:32" s="261" customFormat="1" x14ac:dyDescent="0.45">
      <c r="A133" s="257"/>
      <c r="B133" s="257"/>
      <c r="C133" s="257"/>
      <c r="D133" s="257"/>
      <c r="E133" s="258"/>
      <c r="F133" s="259"/>
      <c r="G133" s="259"/>
      <c r="H133" s="257"/>
      <c r="I133" s="257"/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60"/>
    </row>
    <row r="134" spans="1:32" s="261" customFormat="1" x14ac:dyDescent="0.45">
      <c r="A134" s="257"/>
      <c r="B134" s="257"/>
      <c r="C134" s="257"/>
      <c r="D134" s="257"/>
      <c r="E134" s="258"/>
      <c r="F134" s="259"/>
      <c r="G134" s="259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60"/>
    </row>
    <row r="135" spans="1:32" s="261" customFormat="1" x14ac:dyDescent="0.45">
      <c r="A135" s="257"/>
      <c r="B135" s="257"/>
      <c r="C135" s="257"/>
      <c r="D135" s="257"/>
      <c r="E135" s="258"/>
      <c r="F135" s="259"/>
      <c r="G135" s="259"/>
      <c r="H135" s="257"/>
      <c r="I135" s="257"/>
      <c r="J135" s="257"/>
      <c r="K135" s="257"/>
      <c r="L135" s="257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  <c r="AA135" s="257"/>
      <c r="AB135" s="257"/>
      <c r="AC135" s="257"/>
      <c r="AD135" s="257"/>
      <c r="AE135" s="257"/>
      <c r="AF135" s="260"/>
    </row>
    <row r="136" spans="1:32" s="261" customFormat="1" x14ac:dyDescent="0.45">
      <c r="A136" s="257"/>
      <c r="B136" s="257"/>
      <c r="C136" s="257"/>
      <c r="D136" s="257"/>
      <c r="E136" s="258"/>
      <c r="F136" s="259"/>
      <c r="G136" s="259"/>
      <c r="H136" s="257"/>
      <c r="I136" s="257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  <c r="AF136" s="260"/>
    </row>
    <row r="137" spans="1:32" s="261" customFormat="1" x14ac:dyDescent="0.45">
      <c r="A137" s="257"/>
      <c r="B137" s="257"/>
      <c r="C137" s="257"/>
      <c r="D137" s="257"/>
      <c r="E137" s="258"/>
      <c r="F137" s="259"/>
      <c r="G137" s="259"/>
      <c r="H137" s="257"/>
      <c r="I137" s="257"/>
      <c r="J137" s="257"/>
      <c r="K137" s="257"/>
      <c r="L137" s="257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60"/>
    </row>
    <row r="138" spans="1:32" s="261" customFormat="1" x14ac:dyDescent="0.45">
      <c r="A138" s="257"/>
      <c r="B138" s="257"/>
      <c r="C138" s="257"/>
      <c r="D138" s="257"/>
      <c r="E138" s="258"/>
      <c r="F138" s="259"/>
      <c r="G138" s="259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60"/>
    </row>
    <row r="139" spans="1:32" s="261" customFormat="1" x14ac:dyDescent="0.45">
      <c r="A139" s="257"/>
      <c r="B139" s="257"/>
      <c r="C139" s="257"/>
      <c r="D139" s="257"/>
      <c r="E139" s="258"/>
      <c r="F139" s="259"/>
      <c r="G139" s="259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60"/>
    </row>
    <row r="140" spans="1:32" s="261" customFormat="1" x14ac:dyDescent="0.45">
      <c r="A140" s="257"/>
      <c r="B140" s="257"/>
      <c r="C140" s="257"/>
      <c r="D140" s="257"/>
      <c r="E140" s="258"/>
      <c r="F140" s="259"/>
      <c r="G140" s="259"/>
      <c r="H140" s="257"/>
      <c r="I140" s="257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60"/>
    </row>
    <row r="141" spans="1:32" s="261" customFormat="1" x14ac:dyDescent="0.45">
      <c r="A141" s="257"/>
      <c r="B141" s="257"/>
      <c r="C141" s="257"/>
      <c r="D141" s="257"/>
      <c r="E141" s="258"/>
      <c r="F141" s="259"/>
      <c r="G141" s="259"/>
      <c r="H141" s="257"/>
      <c r="I141" s="257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60"/>
    </row>
    <row r="142" spans="1:32" s="261" customFormat="1" x14ac:dyDescent="0.45">
      <c r="A142" s="257"/>
      <c r="B142" s="257"/>
      <c r="C142" s="257"/>
      <c r="D142" s="257"/>
      <c r="E142" s="258"/>
      <c r="F142" s="259"/>
      <c r="G142" s="259"/>
      <c r="H142" s="257"/>
      <c r="I142" s="257"/>
      <c r="J142" s="257"/>
      <c r="K142" s="257"/>
      <c r="L142" s="257"/>
      <c r="M142" s="257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60"/>
    </row>
    <row r="143" spans="1:32" s="261" customFormat="1" x14ac:dyDescent="0.45">
      <c r="A143" s="257"/>
      <c r="B143" s="257"/>
      <c r="C143" s="257"/>
      <c r="D143" s="257"/>
      <c r="E143" s="258"/>
      <c r="F143" s="259"/>
      <c r="G143" s="259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60"/>
    </row>
    <row r="144" spans="1:32" s="261" customFormat="1" x14ac:dyDescent="0.45">
      <c r="A144" s="257"/>
      <c r="B144" s="257"/>
      <c r="C144" s="257"/>
      <c r="D144" s="257"/>
      <c r="E144" s="258"/>
      <c r="F144" s="259"/>
      <c r="G144" s="259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60"/>
    </row>
    <row r="145" spans="1:32" s="261" customFormat="1" x14ac:dyDescent="0.45">
      <c r="A145" s="257"/>
      <c r="B145" s="257"/>
      <c r="C145" s="257"/>
      <c r="D145" s="257"/>
      <c r="E145" s="258"/>
      <c r="F145" s="259"/>
      <c r="G145" s="259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60"/>
    </row>
    <row r="146" spans="1:32" s="261" customFormat="1" x14ac:dyDescent="0.45">
      <c r="A146" s="257"/>
      <c r="B146" s="257"/>
      <c r="C146" s="257"/>
      <c r="D146" s="257"/>
      <c r="E146" s="258"/>
      <c r="F146" s="259"/>
      <c r="G146" s="259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60"/>
    </row>
    <row r="147" spans="1:32" s="261" customFormat="1" x14ac:dyDescent="0.45">
      <c r="A147" s="257"/>
      <c r="B147" s="257"/>
      <c r="C147" s="257"/>
      <c r="D147" s="257"/>
      <c r="E147" s="258"/>
      <c r="F147" s="259"/>
      <c r="G147" s="259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60"/>
    </row>
    <row r="148" spans="1:32" s="261" customFormat="1" x14ac:dyDescent="0.45">
      <c r="A148" s="257"/>
      <c r="B148" s="257"/>
      <c r="C148" s="257"/>
      <c r="D148" s="257"/>
      <c r="E148" s="258"/>
      <c r="F148" s="259"/>
      <c r="G148" s="259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60"/>
    </row>
    <row r="149" spans="1:32" s="261" customFormat="1" x14ac:dyDescent="0.45">
      <c r="A149" s="257"/>
      <c r="B149" s="257"/>
      <c r="C149" s="257"/>
      <c r="D149" s="257"/>
      <c r="E149" s="258"/>
      <c r="F149" s="259"/>
      <c r="G149" s="259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60"/>
    </row>
    <row r="150" spans="1:32" s="261" customFormat="1" x14ac:dyDescent="0.45">
      <c r="A150" s="257"/>
      <c r="B150" s="257"/>
      <c r="C150" s="257"/>
      <c r="D150" s="257"/>
      <c r="E150" s="258"/>
      <c r="F150" s="259"/>
      <c r="G150" s="259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60"/>
    </row>
    <row r="151" spans="1:32" s="261" customFormat="1" x14ac:dyDescent="0.45">
      <c r="A151" s="257"/>
      <c r="B151" s="257"/>
      <c r="C151" s="257"/>
      <c r="D151" s="257"/>
      <c r="E151" s="258"/>
      <c r="F151" s="259"/>
      <c r="G151" s="259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60"/>
    </row>
    <row r="152" spans="1:32" s="261" customFormat="1" x14ac:dyDescent="0.45">
      <c r="A152" s="257"/>
      <c r="B152" s="257"/>
      <c r="C152" s="257"/>
      <c r="D152" s="257"/>
      <c r="E152" s="258"/>
      <c r="F152" s="259"/>
      <c r="G152" s="259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60"/>
    </row>
    <row r="153" spans="1:32" s="261" customFormat="1" x14ac:dyDescent="0.45">
      <c r="A153" s="257"/>
      <c r="B153" s="257"/>
      <c r="C153" s="257"/>
      <c r="D153" s="257"/>
      <c r="E153" s="258"/>
      <c r="F153" s="259"/>
      <c r="G153" s="259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60"/>
    </row>
    <row r="154" spans="1:32" s="261" customFormat="1" x14ac:dyDescent="0.45">
      <c r="A154" s="257"/>
      <c r="B154" s="257"/>
      <c r="C154" s="257"/>
      <c r="D154" s="257"/>
      <c r="E154" s="258"/>
      <c r="F154" s="259"/>
      <c r="G154" s="259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60"/>
    </row>
    <row r="155" spans="1:32" s="261" customFormat="1" x14ac:dyDescent="0.45">
      <c r="A155" s="257"/>
      <c r="B155" s="257"/>
      <c r="C155" s="257"/>
      <c r="D155" s="257"/>
      <c r="E155" s="258"/>
      <c r="F155" s="259"/>
      <c r="G155" s="259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60"/>
    </row>
    <row r="156" spans="1:32" s="261" customFormat="1" x14ac:dyDescent="0.45">
      <c r="A156" s="257"/>
      <c r="B156" s="257"/>
      <c r="C156" s="257"/>
      <c r="D156" s="257"/>
      <c r="E156" s="258"/>
      <c r="F156" s="259"/>
      <c r="G156" s="259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60"/>
    </row>
    <row r="157" spans="1:32" s="261" customFormat="1" x14ac:dyDescent="0.45">
      <c r="A157" s="257"/>
      <c r="B157" s="257"/>
      <c r="C157" s="257"/>
      <c r="D157" s="257"/>
      <c r="E157" s="258"/>
      <c r="F157" s="259"/>
      <c r="G157" s="259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60"/>
    </row>
    <row r="158" spans="1:32" s="261" customFormat="1" x14ac:dyDescent="0.45">
      <c r="A158" s="257"/>
      <c r="B158" s="257"/>
      <c r="C158" s="257"/>
      <c r="D158" s="257"/>
      <c r="E158" s="258"/>
      <c r="F158" s="259"/>
      <c r="G158" s="259"/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60"/>
    </row>
    <row r="159" spans="1:32" s="261" customFormat="1" x14ac:dyDescent="0.45">
      <c r="A159" s="257"/>
      <c r="B159" s="257"/>
      <c r="C159" s="257"/>
      <c r="D159" s="257"/>
      <c r="E159" s="258"/>
      <c r="F159" s="259"/>
      <c r="G159" s="259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60"/>
    </row>
    <row r="160" spans="1:32" s="261" customFormat="1" x14ac:dyDescent="0.45">
      <c r="A160" s="257"/>
      <c r="B160" s="257"/>
      <c r="C160" s="257"/>
      <c r="D160" s="257"/>
      <c r="E160" s="258"/>
      <c r="F160" s="259"/>
      <c r="G160" s="259"/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60"/>
    </row>
    <row r="161" spans="1:32" s="261" customFormat="1" x14ac:dyDescent="0.45">
      <c r="A161" s="257"/>
      <c r="B161" s="257"/>
      <c r="C161" s="257"/>
      <c r="D161" s="257"/>
      <c r="E161" s="258"/>
      <c r="F161" s="259"/>
      <c r="G161" s="259"/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60"/>
    </row>
    <row r="162" spans="1:32" s="261" customFormat="1" x14ac:dyDescent="0.45">
      <c r="A162" s="257"/>
      <c r="B162" s="257"/>
      <c r="C162" s="257"/>
      <c r="D162" s="257"/>
      <c r="E162" s="258"/>
      <c r="F162" s="259"/>
      <c r="G162" s="259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60"/>
    </row>
    <row r="163" spans="1:32" s="261" customFormat="1" x14ac:dyDescent="0.45">
      <c r="A163" s="257"/>
      <c r="B163" s="257"/>
      <c r="C163" s="257"/>
      <c r="D163" s="257"/>
      <c r="E163" s="258"/>
      <c r="F163" s="259"/>
      <c r="G163" s="259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60"/>
    </row>
    <row r="164" spans="1:32" s="261" customFormat="1" x14ac:dyDescent="0.45">
      <c r="A164" s="257"/>
      <c r="B164" s="257"/>
      <c r="C164" s="257"/>
      <c r="D164" s="257"/>
      <c r="E164" s="258"/>
      <c r="F164" s="259"/>
      <c r="G164" s="259"/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60"/>
    </row>
    <row r="165" spans="1:32" s="261" customFormat="1" x14ac:dyDescent="0.45">
      <c r="A165" s="257"/>
      <c r="B165" s="257"/>
      <c r="C165" s="257"/>
      <c r="D165" s="257"/>
      <c r="E165" s="258"/>
      <c r="F165" s="259"/>
      <c r="G165" s="259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60"/>
    </row>
    <row r="166" spans="1:32" s="261" customFormat="1" x14ac:dyDescent="0.45">
      <c r="A166" s="257"/>
      <c r="B166" s="257"/>
      <c r="C166" s="257"/>
      <c r="D166" s="257"/>
      <c r="E166" s="258"/>
      <c r="F166" s="259"/>
      <c r="G166" s="259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60"/>
    </row>
    <row r="167" spans="1:32" s="261" customFormat="1" x14ac:dyDescent="0.45">
      <c r="A167" s="257"/>
      <c r="B167" s="257"/>
      <c r="C167" s="257"/>
      <c r="D167" s="257"/>
      <c r="E167" s="258"/>
      <c r="F167" s="259"/>
      <c r="G167" s="259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60"/>
    </row>
    <row r="168" spans="1:32" s="261" customFormat="1" x14ac:dyDescent="0.45">
      <c r="A168" s="257"/>
      <c r="B168" s="257"/>
      <c r="C168" s="257"/>
      <c r="D168" s="257"/>
      <c r="E168" s="258"/>
      <c r="F168" s="259"/>
      <c r="G168" s="259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60"/>
    </row>
    <row r="169" spans="1:32" s="261" customFormat="1" x14ac:dyDescent="0.45">
      <c r="A169" s="257"/>
      <c r="B169" s="257"/>
      <c r="C169" s="257"/>
      <c r="D169" s="257"/>
      <c r="E169" s="258"/>
      <c r="F169" s="259"/>
      <c r="G169" s="259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60"/>
    </row>
    <row r="170" spans="1:32" s="261" customFormat="1" x14ac:dyDescent="0.45">
      <c r="A170" s="257"/>
      <c r="B170" s="257"/>
      <c r="C170" s="257"/>
      <c r="D170" s="257"/>
      <c r="E170" s="258"/>
      <c r="F170" s="259"/>
      <c r="G170" s="259"/>
      <c r="H170" s="257"/>
      <c r="I170" s="257"/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60"/>
    </row>
    <row r="171" spans="1:32" s="261" customFormat="1" x14ac:dyDescent="0.45">
      <c r="A171" s="257"/>
      <c r="B171" s="257"/>
      <c r="C171" s="257"/>
      <c r="D171" s="257"/>
      <c r="E171" s="258"/>
      <c r="F171" s="259"/>
      <c r="G171" s="259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60"/>
    </row>
    <row r="172" spans="1:32" s="261" customFormat="1" x14ac:dyDescent="0.45">
      <c r="A172" s="257"/>
      <c r="B172" s="257"/>
      <c r="C172" s="257"/>
      <c r="D172" s="257"/>
      <c r="E172" s="258"/>
      <c r="F172" s="259"/>
      <c r="G172" s="259"/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60"/>
    </row>
    <row r="173" spans="1:32" s="261" customFormat="1" x14ac:dyDescent="0.45">
      <c r="A173" s="257"/>
      <c r="B173" s="257"/>
      <c r="C173" s="257"/>
      <c r="D173" s="257"/>
      <c r="E173" s="258"/>
      <c r="F173" s="259"/>
      <c r="G173" s="259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60"/>
    </row>
    <row r="174" spans="1:32" s="261" customFormat="1" x14ac:dyDescent="0.45">
      <c r="A174" s="257"/>
      <c r="B174" s="257"/>
      <c r="C174" s="257"/>
      <c r="D174" s="257"/>
      <c r="E174" s="258"/>
      <c r="F174" s="259"/>
      <c r="G174" s="259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60"/>
    </row>
    <row r="175" spans="1:32" s="261" customFormat="1" x14ac:dyDescent="0.45">
      <c r="A175" s="257"/>
      <c r="B175" s="257"/>
      <c r="C175" s="257"/>
      <c r="D175" s="257"/>
      <c r="E175" s="258"/>
      <c r="F175" s="259"/>
      <c r="G175" s="259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60"/>
    </row>
    <row r="176" spans="1:32" s="261" customFormat="1" x14ac:dyDescent="0.45">
      <c r="A176" s="257"/>
      <c r="B176" s="257"/>
      <c r="C176" s="257"/>
      <c r="D176" s="257"/>
      <c r="E176" s="258"/>
      <c r="F176" s="259"/>
      <c r="G176" s="259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60"/>
    </row>
    <row r="177" spans="1:32" s="261" customFormat="1" x14ac:dyDescent="0.45">
      <c r="A177" s="257"/>
      <c r="B177" s="257"/>
      <c r="C177" s="257"/>
      <c r="D177" s="257"/>
      <c r="E177" s="258"/>
      <c r="F177" s="259"/>
      <c r="G177" s="259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60"/>
    </row>
    <row r="178" spans="1:32" s="261" customFormat="1" x14ac:dyDescent="0.45">
      <c r="A178" s="257"/>
      <c r="B178" s="257"/>
      <c r="C178" s="257"/>
      <c r="D178" s="257"/>
      <c r="E178" s="258"/>
      <c r="F178" s="259"/>
      <c r="G178" s="259"/>
      <c r="H178" s="257"/>
      <c r="I178" s="257"/>
      <c r="J178" s="257"/>
      <c r="K178" s="257"/>
      <c r="L178" s="257"/>
      <c r="M178" s="257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60"/>
    </row>
    <row r="179" spans="1:32" s="261" customFormat="1" x14ac:dyDescent="0.45">
      <c r="A179" s="257"/>
      <c r="B179" s="257"/>
      <c r="C179" s="257"/>
      <c r="D179" s="257"/>
      <c r="E179" s="258"/>
      <c r="F179" s="259"/>
      <c r="G179" s="259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60"/>
    </row>
    <row r="180" spans="1:32" s="261" customFormat="1" x14ac:dyDescent="0.45">
      <c r="A180" s="257"/>
      <c r="B180" s="257"/>
      <c r="C180" s="257"/>
      <c r="D180" s="257"/>
      <c r="E180" s="258"/>
      <c r="F180" s="259"/>
      <c r="G180" s="259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60"/>
    </row>
    <row r="181" spans="1:32" s="261" customFormat="1" x14ac:dyDescent="0.45">
      <c r="A181" s="257"/>
      <c r="B181" s="257"/>
      <c r="C181" s="257"/>
      <c r="D181" s="257"/>
      <c r="E181" s="258"/>
      <c r="F181" s="259"/>
      <c r="G181" s="259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60"/>
    </row>
    <row r="182" spans="1:32" s="261" customFormat="1" x14ac:dyDescent="0.45">
      <c r="A182" s="257"/>
      <c r="B182" s="257"/>
      <c r="C182" s="257"/>
      <c r="D182" s="257"/>
      <c r="E182" s="258"/>
      <c r="F182" s="259"/>
      <c r="G182" s="259"/>
      <c r="H182" s="257"/>
      <c r="I182" s="257"/>
      <c r="J182" s="257"/>
      <c r="K182" s="257"/>
      <c r="L182" s="257"/>
      <c r="M182" s="257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60"/>
    </row>
    <row r="183" spans="1:32" s="261" customFormat="1" x14ac:dyDescent="0.45">
      <c r="A183" s="257"/>
      <c r="B183" s="257"/>
      <c r="C183" s="257"/>
      <c r="D183" s="257"/>
      <c r="E183" s="258"/>
      <c r="F183" s="259"/>
      <c r="G183" s="259"/>
      <c r="H183" s="257"/>
      <c r="I183" s="257"/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60"/>
    </row>
    <row r="184" spans="1:32" s="261" customFormat="1" x14ac:dyDescent="0.45">
      <c r="A184" s="257"/>
      <c r="B184" s="257"/>
      <c r="C184" s="257"/>
      <c r="D184" s="257"/>
      <c r="E184" s="258"/>
      <c r="F184" s="259"/>
      <c r="G184" s="259"/>
      <c r="H184" s="257"/>
      <c r="I184" s="257"/>
      <c r="J184" s="257"/>
      <c r="K184" s="257"/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60"/>
    </row>
    <row r="185" spans="1:32" s="261" customFormat="1" x14ac:dyDescent="0.45">
      <c r="A185" s="257"/>
      <c r="B185" s="257"/>
      <c r="C185" s="257"/>
      <c r="D185" s="257"/>
      <c r="E185" s="258"/>
      <c r="F185" s="259"/>
      <c r="G185" s="259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60"/>
    </row>
    <row r="186" spans="1:32" s="261" customFormat="1" x14ac:dyDescent="0.45">
      <c r="A186" s="257"/>
      <c r="B186" s="257"/>
      <c r="C186" s="257"/>
      <c r="D186" s="257"/>
      <c r="E186" s="258"/>
      <c r="F186" s="259"/>
      <c r="G186" s="259"/>
      <c r="H186" s="257"/>
      <c r="I186" s="257"/>
      <c r="J186" s="257"/>
      <c r="K186" s="257"/>
      <c r="L186" s="257"/>
      <c r="M186" s="257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60"/>
    </row>
    <row r="187" spans="1:32" s="261" customFormat="1" x14ac:dyDescent="0.45">
      <c r="A187" s="257"/>
      <c r="B187" s="257"/>
      <c r="C187" s="257"/>
      <c r="D187" s="257"/>
      <c r="E187" s="280"/>
      <c r="F187" s="281"/>
      <c r="G187" s="281"/>
      <c r="H187" s="282"/>
      <c r="I187" s="282"/>
      <c r="J187" s="282"/>
      <c r="K187" s="282"/>
      <c r="L187" s="282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  <c r="AC187" s="282"/>
      <c r="AD187" s="282"/>
      <c r="AE187" s="282"/>
      <c r="AF187" s="260"/>
    </row>
  </sheetData>
  <mergeCells count="56">
    <mergeCell ref="C25:C27"/>
    <mergeCell ref="C28:C30"/>
    <mergeCell ref="A37:A39"/>
    <mergeCell ref="A40:A42"/>
    <mergeCell ref="B37:B39"/>
    <mergeCell ref="B40:B42"/>
    <mergeCell ref="C40:C42"/>
    <mergeCell ref="C37:C39"/>
    <mergeCell ref="C34:C36"/>
    <mergeCell ref="A25:A27"/>
    <mergeCell ref="A28:A30"/>
    <mergeCell ref="B28:B30"/>
    <mergeCell ref="B25:B27"/>
    <mergeCell ref="B31:B33"/>
    <mergeCell ref="A13:A15"/>
    <mergeCell ref="B13:B15"/>
    <mergeCell ref="C13:C15"/>
    <mergeCell ref="B7:B9"/>
    <mergeCell ref="B22:B24"/>
    <mergeCell ref="C22:C24"/>
    <mergeCell ref="C10:C12"/>
    <mergeCell ref="C16:C18"/>
    <mergeCell ref="A19:A21"/>
    <mergeCell ref="B19:B21"/>
    <mergeCell ref="A16:A18"/>
    <mergeCell ref="B16:B18"/>
    <mergeCell ref="C19:C21"/>
    <mergeCell ref="A22:A24"/>
    <mergeCell ref="A2:AC2"/>
    <mergeCell ref="I4:AC4"/>
    <mergeCell ref="C4:C5"/>
    <mergeCell ref="D4:D5"/>
    <mergeCell ref="H4:H5"/>
    <mergeCell ref="F4:F5"/>
    <mergeCell ref="A3:AC3"/>
    <mergeCell ref="G4:G5"/>
    <mergeCell ref="A4:A5"/>
    <mergeCell ref="E4:E5"/>
    <mergeCell ref="B4:B5"/>
    <mergeCell ref="A7:A9"/>
    <mergeCell ref="C7:C9"/>
    <mergeCell ref="A10:A12"/>
    <mergeCell ref="B10:B12"/>
    <mergeCell ref="V62:W62"/>
    <mergeCell ref="V64:AC64"/>
    <mergeCell ref="C43:C45"/>
    <mergeCell ref="C31:C33"/>
    <mergeCell ref="A47:AJ47"/>
    <mergeCell ref="A34:A36"/>
    <mergeCell ref="D43:D45"/>
    <mergeCell ref="V58:AC58"/>
    <mergeCell ref="R61:AF61"/>
    <mergeCell ref="A43:A45"/>
    <mergeCell ref="A31:A33"/>
    <mergeCell ref="B43:B45"/>
    <mergeCell ref="B34:B36"/>
  </mergeCells>
  <phoneticPr fontId="16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04"/>
  <sheetViews>
    <sheetView view="pageBreakPreview" topLeftCell="A281" zoomScaleNormal="100" zoomScaleSheetLayoutView="100" workbookViewId="0">
      <selection activeCell="B307" sqref="B307"/>
    </sheetView>
  </sheetViews>
  <sheetFormatPr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" style="1" bestFit="1" customWidth="1"/>
    <col min="12" max="12" width="5.3984375" style="1" bestFit="1" customWidth="1"/>
    <col min="13" max="13" width="5" style="1" bestFit="1" customWidth="1"/>
    <col min="14" max="14" width="3.86328125" style="1" bestFit="1" customWidth="1"/>
    <col min="15" max="15" width="7.73046875" style="1" customWidth="1"/>
    <col min="16" max="16" width="3.59765625" style="1" bestFit="1" customWidth="1"/>
    <col min="17" max="17" width="4.265625" style="1" customWidth="1"/>
    <col min="18" max="18" width="3.3984375" style="1" customWidth="1"/>
    <col min="1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4" customFormat="1" ht="21" customHeight="1" x14ac:dyDescent="0.35">
      <c r="A1" s="191" t="s">
        <v>82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 spans="1:32" s="4" customFormat="1" ht="21" customHeight="1" thickBot="1" x14ac:dyDescent="0.4">
      <c r="A2" s="192" t="s">
        <v>139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</row>
    <row r="3" spans="1:32" ht="14.25" customHeight="1" x14ac:dyDescent="0.45">
      <c r="A3" s="162" t="s">
        <v>10</v>
      </c>
      <c r="B3" s="177" t="s">
        <v>11</v>
      </c>
      <c r="C3" s="177" t="s">
        <v>12</v>
      </c>
      <c r="D3" s="173" t="s">
        <v>13</v>
      </c>
      <c r="E3" s="171" t="s">
        <v>9</v>
      </c>
      <c r="F3" s="150" t="s">
        <v>0</v>
      </c>
      <c r="G3" s="152" t="s">
        <v>3</v>
      </c>
      <c r="H3" s="154" t="s">
        <v>14</v>
      </c>
      <c r="I3" s="150" t="s">
        <v>1</v>
      </c>
      <c r="J3" s="164" t="s">
        <v>15</v>
      </c>
      <c r="K3" s="175" t="s">
        <v>16</v>
      </c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36" t="s">
        <v>17</v>
      </c>
      <c r="AD3" s="6"/>
      <c r="AE3" s="6"/>
      <c r="AF3" s="6"/>
    </row>
    <row r="4" spans="1:32" s="10" customFormat="1" ht="116.25" customHeight="1" thickBot="1" x14ac:dyDescent="0.35">
      <c r="A4" s="163"/>
      <c r="B4" s="178"/>
      <c r="C4" s="178"/>
      <c r="D4" s="174"/>
      <c r="E4" s="172"/>
      <c r="F4" s="151"/>
      <c r="G4" s="153"/>
      <c r="H4" s="155"/>
      <c r="I4" s="151"/>
      <c r="J4" s="165"/>
      <c r="K4" s="7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33</v>
      </c>
      <c r="AA4" s="8" t="s">
        <v>34</v>
      </c>
      <c r="AB4" s="8" t="s">
        <v>35</v>
      </c>
      <c r="AC4" s="137"/>
      <c r="AD4" s="9"/>
      <c r="AE4" s="9"/>
      <c r="AF4" s="9"/>
    </row>
    <row r="5" spans="1:32" s="12" customFormat="1" ht="13.5" customHeight="1" x14ac:dyDescent="0.35">
      <c r="A5" s="144" t="s">
        <v>36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6"/>
      <c r="AD5" s="11"/>
      <c r="AE5" s="11"/>
      <c r="AF5" s="11"/>
    </row>
    <row r="6" spans="1:32" s="12" customFormat="1" ht="13.5" customHeight="1" x14ac:dyDescent="0.35">
      <c r="A6" s="169">
        <v>1</v>
      </c>
      <c r="B6" s="157" t="s">
        <v>68</v>
      </c>
      <c r="C6" s="160" t="s">
        <v>69</v>
      </c>
      <c r="D6" s="185">
        <v>0.85</v>
      </c>
      <c r="E6" s="60" t="s">
        <v>53</v>
      </c>
      <c r="F6" s="23" t="s">
        <v>6</v>
      </c>
      <c r="G6" s="23" t="s">
        <v>52</v>
      </c>
      <c r="H6" s="23" t="s">
        <v>52</v>
      </c>
      <c r="I6" s="23" t="s">
        <v>100</v>
      </c>
      <c r="J6" s="83">
        <v>9</v>
      </c>
      <c r="K6" s="5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>
        <f>SUM(K6:AB6)</f>
        <v>0</v>
      </c>
      <c r="AD6" s="11"/>
      <c r="AE6" s="11"/>
      <c r="AF6" s="11"/>
    </row>
    <row r="7" spans="1:32" s="12" customFormat="1" ht="13.9" x14ac:dyDescent="0.35">
      <c r="A7" s="169"/>
      <c r="B7" s="158"/>
      <c r="C7" s="160"/>
      <c r="D7" s="193"/>
      <c r="E7" s="54" t="s">
        <v>53</v>
      </c>
      <c r="F7" s="23" t="s">
        <v>6</v>
      </c>
      <c r="G7" s="23" t="s">
        <v>52</v>
      </c>
      <c r="H7" s="72" t="s">
        <v>83</v>
      </c>
      <c r="I7" s="23" t="s">
        <v>99</v>
      </c>
      <c r="J7" s="83">
        <v>3</v>
      </c>
      <c r="K7" s="59"/>
      <c r="L7" s="25"/>
      <c r="M7" s="25"/>
      <c r="N7" s="25"/>
      <c r="O7" s="73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74">
        <f t="shared" ref="AC7:AC16" si="0">SUM(K7:AB7)</f>
        <v>0</v>
      </c>
      <c r="AD7" s="11"/>
      <c r="AE7" s="11"/>
      <c r="AF7" s="11"/>
    </row>
    <row r="8" spans="1:32" s="12" customFormat="1" ht="13.9" x14ac:dyDescent="0.35">
      <c r="A8" s="169"/>
      <c r="B8" s="158"/>
      <c r="C8" s="160"/>
      <c r="D8" s="193"/>
      <c r="E8" s="54" t="s">
        <v>54</v>
      </c>
      <c r="F8" s="23" t="s">
        <v>6</v>
      </c>
      <c r="G8" s="23" t="s">
        <v>52</v>
      </c>
      <c r="H8" s="23" t="s">
        <v>52</v>
      </c>
      <c r="I8" s="23" t="s">
        <v>102</v>
      </c>
      <c r="J8" s="23" t="s">
        <v>103</v>
      </c>
      <c r="K8" s="59">
        <v>16</v>
      </c>
      <c r="L8" s="25"/>
      <c r="M8" s="25"/>
      <c r="N8" s="25">
        <v>1</v>
      </c>
      <c r="O8" s="73">
        <v>0.5</v>
      </c>
      <c r="P8" s="25"/>
      <c r="Q8" s="25"/>
      <c r="R8" s="25"/>
      <c r="S8" s="25"/>
      <c r="T8" s="25"/>
      <c r="U8" s="25">
        <v>1</v>
      </c>
      <c r="V8" s="25"/>
      <c r="W8" s="25"/>
      <c r="X8" s="25"/>
      <c r="Y8" s="25"/>
      <c r="Z8" s="25"/>
      <c r="AA8" s="25"/>
      <c r="AB8" s="25"/>
      <c r="AC8" s="17">
        <f t="shared" si="0"/>
        <v>18.5</v>
      </c>
      <c r="AD8" s="11"/>
      <c r="AE8" s="11"/>
      <c r="AF8" s="11"/>
    </row>
    <row r="9" spans="1:32" s="12" customFormat="1" ht="13.9" x14ac:dyDescent="0.35">
      <c r="A9" s="169"/>
      <c r="B9" s="158"/>
      <c r="C9" s="160"/>
      <c r="D9" s="193"/>
      <c r="E9" s="54" t="s">
        <v>54</v>
      </c>
      <c r="F9" s="23" t="s">
        <v>6</v>
      </c>
      <c r="G9" s="23" t="s">
        <v>52</v>
      </c>
      <c r="H9" s="23" t="s">
        <v>83</v>
      </c>
      <c r="I9" s="23" t="s">
        <v>100</v>
      </c>
      <c r="J9" s="23" t="s">
        <v>100</v>
      </c>
      <c r="K9" s="59">
        <v>16</v>
      </c>
      <c r="L9" s="25"/>
      <c r="M9" s="25"/>
      <c r="N9" s="25">
        <v>1</v>
      </c>
      <c r="O9" s="73">
        <v>0.5</v>
      </c>
      <c r="P9" s="25"/>
      <c r="Q9" s="25"/>
      <c r="R9" s="25"/>
      <c r="S9" s="25"/>
      <c r="T9" s="25"/>
      <c r="U9" s="25">
        <v>1</v>
      </c>
      <c r="V9" s="25"/>
      <c r="W9" s="25"/>
      <c r="X9" s="25"/>
      <c r="Y9" s="25"/>
      <c r="Z9" s="25"/>
      <c r="AA9" s="25"/>
      <c r="AB9" s="25"/>
      <c r="AC9" s="74">
        <f t="shared" si="0"/>
        <v>18.5</v>
      </c>
      <c r="AD9" s="11"/>
      <c r="AE9" s="11"/>
      <c r="AF9" s="11"/>
    </row>
    <row r="10" spans="1:32" s="12" customFormat="1" ht="13.9" x14ac:dyDescent="0.35">
      <c r="A10" s="169"/>
      <c r="B10" s="158"/>
      <c r="C10" s="160"/>
      <c r="D10" s="193"/>
      <c r="E10" s="54" t="s">
        <v>57</v>
      </c>
      <c r="F10" s="23" t="s">
        <v>6</v>
      </c>
      <c r="G10" s="23" t="s">
        <v>52</v>
      </c>
      <c r="H10" s="23" t="s">
        <v>52</v>
      </c>
      <c r="I10" s="23" t="s">
        <v>39</v>
      </c>
      <c r="J10" s="23" t="s">
        <v>103</v>
      </c>
      <c r="K10" s="59">
        <v>24</v>
      </c>
      <c r="L10" s="25"/>
      <c r="M10" s="25">
        <v>8</v>
      </c>
      <c r="N10" s="25"/>
      <c r="O10" s="25"/>
      <c r="P10" s="73"/>
      <c r="Q10" s="25"/>
      <c r="R10" s="25"/>
      <c r="S10" s="25"/>
      <c r="T10" s="25"/>
      <c r="U10" s="25">
        <v>1</v>
      </c>
      <c r="V10" s="25"/>
      <c r="W10" s="25"/>
      <c r="X10" s="25"/>
      <c r="Y10" s="25"/>
      <c r="Z10" s="25"/>
      <c r="AA10" s="25"/>
      <c r="AB10" s="25"/>
      <c r="AC10" s="17">
        <f t="shared" si="0"/>
        <v>33</v>
      </c>
      <c r="AD10" s="11"/>
      <c r="AE10" s="11"/>
      <c r="AF10" s="11"/>
    </row>
    <row r="11" spans="1:32" s="12" customFormat="1" ht="41.65" x14ac:dyDescent="0.35">
      <c r="A11" s="169"/>
      <c r="B11" s="158"/>
      <c r="C11" s="160"/>
      <c r="D11" s="193"/>
      <c r="E11" s="54" t="s">
        <v>124</v>
      </c>
      <c r="F11" s="23" t="s">
        <v>6</v>
      </c>
      <c r="G11" s="23" t="s">
        <v>52</v>
      </c>
      <c r="H11" s="23" t="s">
        <v>52</v>
      </c>
      <c r="I11" s="23" t="s">
        <v>39</v>
      </c>
      <c r="J11" s="23" t="s">
        <v>103</v>
      </c>
      <c r="K11" s="5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73">
        <v>2</v>
      </c>
      <c r="X11" s="25"/>
      <c r="Y11" s="25"/>
      <c r="Z11" s="25"/>
      <c r="AA11" s="25"/>
      <c r="AB11" s="25"/>
      <c r="AC11" s="17">
        <f t="shared" si="0"/>
        <v>2</v>
      </c>
      <c r="AD11" s="11"/>
      <c r="AE11" s="11"/>
      <c r="AF11" s="11"/>
    </row>
    <row r="12" spans="1:32" s="12" customFormat="1" ht="41.65" x14ac:dyDescent="0.35">
      <c r="A12" s="169"/>
      <c r="B12" s="158"/>
      <c r="C12" s="160"/>
      <c r="D12" s="193"/>
      <c r="E12" s="54" t="s">
        <v>124</v>
      </c>
      <c r="F12" s="23" t="s">
        <v>6</v>
      </c>
      <c r="G12" s="23" t="s">
        <v>52</v>
      </c>
      <c r="H12" s="23" t="s">
        <v>83</v>
      </c>
      <c r="I12" s="23" t="s">
        <v>39</v>
      </c>
      <c r="J12" s="23" t="s">
        <v>99</v>
      </c>
      <c r="K12" s="5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73">
        <v>1</v>
      </c>
      <c r="X12" s="25"/>
      <c r="Y12" s="25"/>
      <c r="Z12" s="25"/>
      <c r="AA12" s="25"/>
      <c r="AB12" s="25"/>
      <c r="AC12" s="17">
        <f t="shared" si="0"/>
        <v>1</v>
      </c>
      <c r="AD12" s="11"/>
      <c r="AE12" s="11"/>
      <c r="AF12" s="11"/>
    </row>
    <row r="13" spans="1:32" s="12" customFormat="1" ht="27.75" x14ac:dyDescent="0.35">
      <c r="A13" s="169"/>
      <c r="B13" s="158"/>
      <c r="C13" s="160"/>
      <c r="D13" s="193"/>
      <c r="E13" s="54" t="s">
        <v>123</v>
      </c>
      <c r="F13" s="23" t="s">
        <v>6</v>
      </c>
      <c r="G13" s="23" t="s">
        <v>55</v>
      </c>
      <c r="H13" s="23" t="s">
        <v>55</v>
      </c>
      <c r="I13" s="23" t="s">
        <v>102</v>
      </c>
      <c r="J13" s="23" t="s">
        <v>100</v>
      </c>
      <c r="K13" s="5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>
        <v>1</v>
      </c>
      <c r="X13" s="25"/>
      <c r="Y13" s="25"/>
      <c r="Z13" s="25"/>
      <c r="AA13" s="25"/>
      <c r="AB13" s="25"/>
      <c r="AC13" s="74">
        <f>SUM(K13:AB13)</f>
        <v>1</v>
      </c>
      <c r="AD13" s="11"/>
      <c r="AE13" s="11"/>
      <c r="AF13" s="11"/>
    </row>
    <row r="14" spans="1:32" s="12" customFormat="1" ht="27.75" x14ac:dyDescent="0.35">
      <c r="A14" s="169"/>
      <c r="B14" s="158"/>
      <c r="C14" s="160"/>
      <c r="D14" s="193"/>
      <c r="E14" s="54" t="s">
        <v>143</v>
      </c>
      <c r="F14" s="23" t="s">
        <v>6</v>
      </c>
      <c r="G14" s="23" t="s">
        <v>52</v>
      </c>
      <c r="H14" s="23" t="s">
        <v>92</v>
      </c>
      <c r="I14" s="23" t="s">
        <v>144</v>
      </c>
      <c r="J14" s="23" t="s">
        <v>46</v>
      </c>
      <c r="K14" s="59">
        <v>48</v>
      </c>
      <c r="L14" s="25">
        <v>22</v>
      </c>
      <c r="M14" s="25"/>
      <c r="N14" s="25">
        <v>2</v>
      </c>
      <c r="O14" s="25">
        <v>1</v>
      </c>
      <c r="P14" s="25"/>
      <c r="Q14" s="73"/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17">
        <f t="shared" si="0"/>
        <v>74</v>
      </c>
      <c r="AD14" s="11"/>
      <c r="AE14" s="11"/>
      <c r="AF14" s="11"/>
    </row>
    <row r="15" spans="1:32" s="12" customFormat="1" ht="55.5" x14ac:dyDescent="0.35">
      <c r="A15" s="169"/>
      <c r="B15" s="158"/>
      <c r="C15" s="160"/>
      <c r="D15" s="193"/>
      <c r="E15" s="54" t="s">
        <v>171</v>
      </c>
      <c r="F15" s="23" t="s">
        <v>6</v>
      </c>
      <c r="G15" s="23" t="s">
        <v>52</v>
      </c>
      <c r="H15" s="23" t="s">
        <v>92</v>
      </c>
      <c r="I15" s="23" t="s">
        <v>144</v>
      </c>
      <c r="J15" s="23" t="s">
        <v>46</v>
      </c>
      <c r="K15" s="5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14</v>
      </c>
      <c r="X15" s="25"/>
      <c r="Y15" s="25"/>
      <c r="Z15" s="25"/>
      <c r="AA15" s="25"/>
      <c r="AB15" s="25"/>
      <c r="AC15" s="17">
        <f t="shared" si="0"/>
        <v>14</v>
      </c>
      <c r="AD15" s="11"/>
      <c r="AE15" s="11"/>
      <c r="AF15" s="11"/>
    </row>
    <row r="16" spans="1:32" s="12" customFormat="1" ht="41.65" x14ac:dyDescent="0.35">
      <c r="A16" s="169"/>
      <c r="B16" s="158"/>
      <c r="C16" s="160"/>
      <c r="D16" s="193"/>
      <c r="E16" s="54" t="s">
        <v>172</v>
      </c>
      <c r="F16" s="23" t="s">
        <v>6</v>
      </c>
      <c r="G16" s="23" t="s">
        <v>52</v>
      </c>
      <c r="H16" s="23" t="s">
        <v>92</v>
      </c>
      <c r="I16" s="23" t="s">
        <v>144</v>
      </c>
      <c r="J16" s="23" t="s">
        <v>46</v>
      </c>
      <c r="K16" s="5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>
        <v>2</v>
      </c>
      <c r="X16" s="25"/>
      <c r="Y16" s="25"/>
      <c r="Z16" s="25"/>
      <c r="AA16" s="25"/>
      <c r="AB16" s="25"/>
      <c r="AC16" s="17">
        <f t="shared" si="0"/>
        <v>2</v>
      </c>
      <c r="AD16" s="11"/>
      <c r="AE16" s="11"/>
      <c r="AF16" s="11"/>
    </row>
    <row r="17" spans="1:32" s="12" customFormat="1" ht="13.9" x14ac:dyDescent="0.35">
      <c r="A17" s="169"/>
      <c r="B17" s="158"/>
      <c r="C17" s="160"/>
      <c r="D17" s="193"/>
      <c r="E17" s="54" t="s">
        <v>145</v>
      </c>
      <c r="F17" s="23" t="s">
        <v>6</v>
      </c>
      <c r="G17" s="23" t="s">
        <v>52</v>
      </c>
      <c r="H17" s="23" t="s">
        <v>92</v>
      </c>
      <c r="I17" s="23" t="s">
        <v>144</v>
      </c>
      <c r="J17" s="23" t="s">
        <v>46</v>
      </c>
      <c r="K17" s="59">
        <v>32</v>
      </c>
      <c r="L17" s="25">
        <v>20</v>
      </c>
      <c r="M17" s="25"/>
      <c r="N17" s="25">
        <v>2</v>
      </c>
      <c r="O17" s="25">
        <v>1</v>
      </c>
      <c r="P17" s="25"/>
      <c r="Q17" s="25"/>
      <c r="R17" s="25"/>
      <c r="S17" s="25"/>
      <c r="T17" s="25"/>
      <c r="U17" s="25">
        <v>1</v>
      </c>
      <c r="V17" s="25"/>
      <c r="W17" s="25"/>
      <c r="X17" s="25"/>
      <c r="Y17" s="25"/>
      <c r="Z17" s="25"/>
      <c r="AA17" s="25"/>
      <c r="AB17" s="25"/>
      <c r="AC17" s="17">
        <f>SUM(K17:AB17)</f>
        <v>56</v>
      </c>
      <c r="AD17" s="11"/>
      <c r="AE17" s="11"/>
      <c r="AF17" s="11"/>
    </row>
    <row r="18" spans="1:32" s="12" customFormat="1" ht="13.5" customHeight="1" thickBot="1" x14ac:dyDescent="0.4">
      <c r="A18" s="169"/>
      <c r="B18" s="158"/>
      <c r="C18" s="160"/>
      <c r="D18" s="185"/>
      <c r="E18" s="26" t="s">
        <v>42</v>
      </c>
      <c r="F18" s="27"/>
      <c r="G18" s="27"/>
      <c r="H18" s="27"/>
      <c r="I18" s="27"/>
      <c r="J18" s="28"/>
      <c r="K18" s="56">
        <f t="shared" ref="K18:AC18" si="1">SUM(K6:K17)</f>
        <v>136</v>
      </c>
      <c r="L18" s="22">
        <f t="shared" si="1"/>
        <v>42</v>
      </c>
      <c r="M18" s="22">
        <f t="shared" si="1"/>
        <v>8</v>
      </c>
      <c r="N18" s="22">
        <f t="shared" si="1"/>
        <v>6</v>
      </c>
      <c r="O18" s="22">
        <f t="shared" si="1"/>
        <v>3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5</v>
      </c>
      <c r="V18" s="22">
        <f t="shared" si="1"/>
        <v>0</v>
      </c>
      <c r="W18" s="22">
        <f t="shared" si="1"/>
        <v>20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57">
        <f t="shared" si="1"/>
        <v>220</v>
      </c>
      <c r="AD18" s="11"/>
      <c r="AE18" s="11"/>
      <c r="AF18" s="11"/>
    </row>
    <row r="19" spans="1:32" s="12" customFormat="1" ht="13.5" customHeight="1" x14ac:dyDescent="0.35">
      <c r="A19" s="169"/>
      <c r="B19" s="158"/>
      <c r="C19" s="160"/>
      <c r="D19" s="185"/>
      <c r="E19" s="82"/>
      <c r="F19" s="23"/>
      <c r="G19" s="23"/>
      <c r="H19" s="23"/>
      <c r="I19" s="23"/>
      <c r="J19" s="23"/>
      <c r="K19" s="7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30"/>
      <c r="Z19" s="30"/>
      <c r="AA19" s="30"/>
      <c r="AB19" s="30"/>
      <c r="AC19" s="75"/>
      <c r="AD19" s="11"/>
      <c r="AE19" s="11"/>
      <c r="AF19" s="11"/>
    </row>
    <row r="20" spans="1:32" s="12" customFormat="1" ht="13.9" x14ac:dyDescent="0.35">
      <c r="A20" s="169"/>
      <c r="B20" s="158"/>
      <c r="C20" s="160"/>
      <c r="D20" s="185"/>
      <c r="E20" s="81"/>
      <c r="F20" s="23"/>
      <c r="G20" s="23"/>
      <c r="H20" s="23"/>
      <c r="I20" s="23"/>
      <c r="J20" s="23"/>
      <c r="K20" s="5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7"/>
      <c r="AD20" s="11"/>
      <c r="AE20" s="11"/>
      <c r="AF20" s="11"/>
    </row>
    <row r="21" spans="1:32" s="12" customFormat="1" ht="13.5" customHeight="1" x14ac:dyDescent="0.35">
      <c r="A21" s="169"/>
      <c r="B21" s="158"/>
      <c r="C21" s="160"/>
      <c r="D21" s="185"/>
      <c r="E21" s="26" t="s">
        <v>37</v>
      </c>
      <c r="F21" s="27"/>
      <c r="G21" s="27"/>
      <c r="H21" s="27"/>
      <c r="I21" s="27"/>
      <c r="J21" s="28"/>
      <c r="K21" s="29">
        <f t="shared" ref="K21:AB21" si="2">K20</f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17">
        <f>AC20+AC19</f>
        <v>0</v>
      </c>
      <c r="AD21" s="11"/>
      <c r="AE21" s="11"/>
      <c r="AF21" s="11"/>
    </row>
    <row r="22" spans="1:32" s="12" customFormat="1" ht="13.9" x14ac:dyDescent="0.35">
      <c r="A22" s="169"/>
      <c r="B22" s="158"/>
      <c r="C22" s="160"/>
      <c r="D22" s="185"/>
      <c r="E22" s="54"/>
      <c r="F22" s="23"/>
      <c r="G22" s="23"/>
      <c r="H22" s="23"/>
      <c r="I22" s="23"/>
      <c r="J22" s="23"/>
      <c r="K22" s="5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7"/>
      <c r="AD22" s="11"/>
      <c r="AE22" s="11"/>
      <c r="AF22" s="11"/>
    </row>
    <row r="23" spans="1:32" s="12" customFormat="1" ht="13.5" customHeight="1" thickBot="1" x14ac:dyDescent="0.4">
      <c r="A23" s="169"/>
      <c r="B23" s="158"/>
      <c r="C23" s="160"/>
      <c r="D23" s="185"/>
      <c r="E23" s="26" t="s">
        <v>38</v>
      </c>
      <c r="F23" s="27"/>
      <c r="G23" s="27"/>
      <c r="H23" s="27"/>
      <c r="I23" s="27"/>
      <c r="J23" s="34"/>
      <c r="K23" s="29">
        <f t="shared" ref="K23:AC23" si="3">K22</f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0">
        <f t="shared" si="3"/>
        <v>0</v>
      </c>
      <c r="P23" s="30">
        <f t="shared" si="3"/>
        <v>0</v>
      </c>
      <c r="Q23" s="30">
        <f t="shared" si="3"/>
        <v>0</v>
      </c>
      <c r="R23" s="30">
        <f t="shared" si="3"/>
        <v>0</v>
      </c>
      <c r="S23" s="30">
        <f t="shared" si="3"/>
        <v>0</v>
      </c>
      <c r="T23" s="30">
        <f t="shared" si="3"/>
        <v>0</v>
      </c>
      <c r="U23" s="30">
        <f t="shared" si="3"/>
        <v>0</v>
      </c>
      <c r="V23" s="30">
        <f t="shared" si="3"/>
        <v>0</v>
      </c>
      <c r="W23" s="30">
        <f t="shared" si="3"/>
        <v>0</v>
      </c>
      <c r="X23" s="30">
        <f t="shared" si="3"/>
        <v>0</v>
      </c>
      <c r="Y23" s="30">
        <f t="shared" si="3"/>
        <v>0</v>
      </c>
      <c r="Z23" s="30">
        <f t="shared" si="3"/>
        <v>0</v>
      </c>
      <c r="AA23" s="30">
        <f t="shared" si="3"/>
        <v>0</v>
      </c>
      <c r="AB23" s="30">
        <f t="shared" si="3"/>
        <v>0</v>
      </c>
      <c r="AC23" s="17">
        <f t="shared" si="3"/>
        <v>0</v>
      </c>
      <c r="AD23" s="11"/>
      <c r="AE23" s="11"/>
      <c r="AF23" s="11"/>
    </row>
    <row r="24" spans="1:32" s="12" customFormat="1" ht="13.5" customHeight="1" x14ac:dyDescent="0.35">
      <c r="A24" s="169"/>
      <c r="B24" s="158"/>
      <c r="C24" s="160"/>
      <c r="D24" s="185"/>
      <c r="E24" s="110" t="s">
        <v>178</v>
      </c>
      <c r="F24" s="13" t="s">
        <v>6</v>
      </c>
      <c r="G24" s="13" t="s">
        <v>55</v>
      </c>
      <c r="H24" s="13" t="s">
        <v>176</v>
      </c>
      <c r="I24" s="13" t="s">
        <v>169</v>
      </c>
      <c r="J24" s="103" t="s">
        <v>39</v>
      </c>
      <c r="K24" s="77">
        <v>20</v>
      </c>
      <c r="L24" s="16">
        <v>18</v>
      </c>
      <c r="M24" s="16"/>
      <c r="N24" s="16"/>
      <c r="O24" s="16"/>
      <c r="P24" s="16"/>
      <c r="Q24" s="16"/>
      <c r="R24" s="16"/>
      <c r="S24" s="16"/>
      <c r="T24" s="16"/>
      <c r="U24" s="16">
        <v>1</v>
      </c>
      <c r="V24" s="16"/>
      <c r="W24" s="30"/>
      <c r="X24" s="104"/>
      <c r="Y24" s="30"/>
      <c r="Z24" s="30"/>
      <c r="AA24" s="30"/>
      <c r="AB24" s="30"/>
      <c r="AC24" s="105">
        <f>SUM(K24:AB24)</f>
        <v>39</v>
      </c>
      <c r="AD24" s="11"/>
      <c r="AE24" s="11"/>
      <c r="AF24" s="11"/>
    </row>
    <row r="25" spans="1:32" s="12" customFormat="1" ht="13.5" customHeight="1" x14ac:dyDescent="0.35">
      <c r="A25" s="169"/>
      <c r="B25" s="158"/>
      <c r="C25" s="160"/>
      <c r="D25" s="185"/>
      <c r="E25" s="107" t="s">
        <v>175</v>
      </c>
      <c r="F25" s="106"/>
      <c r="G25" s="88" t="s">
        <v>52</v>
      </c>
      <c r="H25" s="88" t="s">
        <v>176</v>
      </c>
      <c r="I25" s="106"/>
      <c r="J25" s="102" t="s">
        <v>39</v>
      </c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04">
        <v>0.9</v>
      </c>
      <c r="Y25" s="30"/>
      <c r="Z25" s="30"/>
      <c r="AA25" s="30"/>
      <c r="AB25" s="30"/>
      <c r="AC25" s="105">
        <f>SUM(K25:AB25)</f>
        <v>0.9</v>
      </c>
      <c r="AD25" s="11"/>
      <c r="AE25" s="11"/>
      <c r="AF25" s="11"/>
    </row>
    <row r="26" spans="1:32" s="12" customFormat="1" ht="13.5" customHeight="1" x14ac:dyDescent="0.35">
      <c r="A26" s="169"/>
      <c r="B26" s="158"/>
      <c r="C26" s="160"/>
      <c r="D26" s="185"/>
      <c r="E26" s="54" t="s">
        <v>175</v>
      </c>
      <c r="F26" s="88"/>
      <c r="G26" s="88" t="s">
        <v>55</v>
      </c>
      <c r="H26" s="88" t="s">
        <v>176</v>
      </c>
      <c r="I26" s="88"/>
      <c r="J26" s="102" t="s">
        <v>101</v>
      </c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73">
        <v>2.7</v>
      </c>
      <c r="Y26" s="25"/>
      <c r="Z26" s="25"/>
      <c r="AA26" s="25"/>
      <c r="AB26" s="25"/>
      <c r="AC26" s="105">
        <f>SUM(K26:AB26)</f>
        <v>2.7</v>
      </c>
      <c r="AD26" s="11"/>
      <c r="AE26" s="11"/>
      <c r="AF26" s="11"/>
    </row>
    <row r="27" spans="1:32" s="12" customFormat="1" ht="13.5" customHeight="1" thickBot="1" x14ac:dyDescent="0.4">
      <c r="A27" s="169"/>
      <c r="B27" s="158"/>
      <c r="C27" s="160"/>
      <c r="D27" s="185"/>
      <c r="E27" s="19" t="s">
        <v>40</v>
      </c>
      <c r="F27" s="20"/>
      <c r="G27" s="20"/>
      <c r="H27" s="20"/>
      <c r="I27" s="20"/>
      <c r="J27" s="21"/>
      <c r="K27" s="56">
        <f>SUM(K24:K24)</f>
        <v>20</v>
      </c>
      <c r="L27" s="22">
        <f>SUM(L24:L26)</f>
        <v>18</v>
      </c>
      <c r="M27" s="22">
        <f t="shared" ref="M27:AB27" si="4">SUM(M26:M26)</f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  <c r="U27" s="22">
        <f>SUM(U24:U26)</f>
        <v>1</v>
      </c>
      <c r="V27" s="22">
        <f t="shared" si="4"/>
        <v>0</v>
      </c>
      <c r="W27" s="22">
        <f t="shared" si="4"/>
        <v>0</v>
      </c>
      <c r="X27" s="22">
        <f>SUM(X24:X26)</f>
        <v>3.6</v>
      </c>
      <c r="Y27" s="22">
        <f t="shared" si="4"/>
        <v>0</v>
      </c>
      <c r="Z27" s="22">
        <f t="shared" si="4"/>
        <v>0</v>
      </c>
      <c r="AA27" s="22">
        <f t="shared" si="4"/>
        <v>0</v>
      </c>
      <c r="AB27" s="22">
        <f t="shared" si="4"/>
        <v>0</v>
      </c>
      <c r="AC27" s="57">
        <f>SUM(AC24:AC26)</f>
        <v>42.6</v>
      </c>
      <c r="AD27" s="11"/>
      <c r="AE27" s="11"/>
      <c r="AF27" s="11"/>
    </row>
    <row r="28" spans="1:32" s="12" customFormat="1" ht="13.5" customHeight="1" thickBot="1" x14ac:dyDescent="0.4">
      <c r="A28" s="170"/>
      <c r="B28" s="159"/>
      <c r="C28" s="161"/>
      <c r="D28" s="186"/>
      <c r="E28" s="36" t="s">
        <v>41</v>
      </c>
      <c r="F28" s="37"/>
      <c r="G28" s="37"/>
      <c r="H28" s="37"/>
      <c r="I28" s="37"/>
      <c r="J28" s="38"/>
      <c r="K28" s="39">
        <f>K18+K21+K23+K27</f>
        <v>156</v>
      </c>
      <c r="L28" s="39">
        <f>L18+L21+L27</f>
        <v>60</v>
      </c>
      <c r="M28" s="39">
        <f t="shared" ref="M28:AC28" si="5">M18+M21+M23+M27</f>
        <v>8</v>
      </c>
      <c r="N28" s="39">
        <f t="shared" si="5"/>
        <v>6</v>
      </c>
      <c r="O28" s="39">
        <f t="shared" si="5"/>
        <v>3</v>
      </c>
      <c r="P28" s="39">
        <f t="shared" si="5"/>
        <v>0</v>
      </c>
      <c r="Q28" s="39">
        <f t="shared" si="5"/>
        <v>0</v>
      </c>
      <c r="R28" s="39">
        <f t="shared" si="5"/>
        <v>0</v>
      </c>
      <c r="S28" s="39">
        <f t="shared" si="5"/>
        <v>0</v>
      </c>
      <c r="T28" s="39">
        <f t="shared" si="5"/>
        <v>0</v>
      </c>
      <c r="U28" s="39">
        <f t="shared" si="5"/>
        <v>6</v>
      </c>
      <c r="V28" s="39">
        <f t="shared" si="5"/>
        <v>0</v>
      </c>
      <c r="W28" s="39">
        <f t="shared" si="5"/>
        <v>20</v>
      </c>
      <c r="X28" s="39">
        <f t="shared" si="5"/>
        <v>3.6</v>
      </c>
      <c r="Y28" s="39">
        <f t="shared" si="5"/>
        <v>0</v>
      </c>
      <c r="Z28" s="39">
        <f t="shared" si="5"/>
        <v>0</v>
      </c>
      <c r="AA28" s="39">
        <f t="shared" si="5"/>
        <v>0</v>
      </c>
      <c r="AB28" s="39">
        <f t="shared" si="5"/>
        <v>0</v>
      </c>
      <c r="AC28" s="79">
        <f t="shared" si="5"/>
        <v>262.60000000000002</v>
      </c>
      <c r="AD28" s="11"/>
      <c r="AE28" s="11"/>
      <c r="AF28" s="11"/>
    </row>
    <row r="29" spans="1:32" s="12" customFormat="1" ht="13.5" customHeight="1" x14ac:dyDescent="0.35">
      <c r="A29" s="194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6"/>
      <c r="AD29" s="11"/>
      <c r="AE29" s="11"/>
      <c r="AF29" s="11"/>
    </row>
    <row r="30" spans="1:32" s="48" customFormat="1" ht="13.9" x14ac:dyDescent="0.4">
      <c r="A30" s="127" t="s">
        <v>183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47"/>
      <c r="AE30" s="47"/>
      <c r="AF30" s="47"/>
    </row>
    <row r="31" spans="1:32" s="48" customFormat="1" ht="13.9" x14ac:dyDescent="0.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7"/>
      <c r="AE31" s="47"/>
      <c r="AF31" s="47"/>
    </row>
    <row r="32" spans="1:32" s="48" customFormat="1" ht="13.9" x14ac:dyDescent="0.4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 t="s">
        <v>77</v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49"/>
      <c r="AD32" s="47"/>
      <c r="AE32" s="47"/>
      <c r="AF32" s="47"/>
    </row>
    <row r="33" spans="1:32" s="48" customFormat="1" ht="13.9" x14ac:dyDescent="0.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129" t="s">
        <v>5</v>
      </c>
      <c r="U33" s="129"/>
      <c r="V33" s="129"/>
      <c r="W33" s="129"/>
      <c r="X33" s="129"/>
      <c r="Y33" s="129"/>
      <c r="Z33" s="129"/>
      <c r="AA33" s="2"/>
      <c r="AB33" s="52"/>
      <c r="AC33" s="49"/>
      <c r="AD33" s="47"/>
      <c r="AE33" s="47"/>
      <c r="AF33" s="47"/>
    </row>
    <row r="34" spans="1:32" s="48" customFormat="1" ht="13.9" x14ac:dyDescent="0.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156" t="s">
        <v>118</v>
      </c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49"/>
      <c r="AD34" s="47"/>
      <c r="AE34" s="47"/>
      <c r="AF34" s="47"/>
    </row>
    <row r="35" spans="1:32" s="48" customFormat="1" ht="13.9" x14ac:dyDescent="0.4">
      <c r="R35" s="5"/>
      <c r="S35"/>
      <c r="T35"/>
      <c r="U35" s="129" t="s">
        <v>5</v>
      </c>
      <c r="V35" s="129"/>
      <c r="W35" s="129"/>
      <c r="X35" s="129"/>
      <c r="Y35" s="129"/>
      <c r="Z35" s="129"/>
      <c r="AA35" s="3"/>
      <c r="AB35" s="5"/>
      <c r="AD35" s="47"/>
      <c r="AE35" s="47"/>
      <c r="AF35" s="47"/>
    </row>
    <row r="37" spans="1:32" s="12" customFormat="1" ht="13.5" customHeight="1" thickBot="1" x14ac:dyDescent="0.4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11"/>
      <c r="AE37" s="11"/>
      <c r="AF37" s="11"/>
    </row>
    <row r="38" spans="1:32" ht="14.25" customHeight="1" x14ac:dyDescent="0.45">
      <c r="A38" s="162" t="s">
        <v>10</v>
      </c>
      <c r="B38" s="177" t="s">
        <v>11</v>
      </c>
      <c r="C38" s="177" t="s">
        <v>12</v>
      </c>
      <c r="D38" s="173" t="s">
        <v>13</v>
      </c>
      <c r="E38" s="171" t="s">
        <v>9</v>
      </c>
      <c r="F38" s="150" t="s">
        <v>0</v>
      </c>
      <c r="G38" s="152" t="s">
        <v>3</v>
      </c>
      <c r="H38" s="154" t="s">
        <v>14</v>
      </c>
      <c r="I38" s="150" t="s">
        <v>1</v>
      </c>
      <c r="J38" s="164" t="s">
        <v>15</v>
      </c>
      <c r="K38" s="175" t="s">
        <v>16</v>
      </c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36" t="s">
        <v>17</v>
      </c>
      <c r="AD38" s="6"/>
      <c r="AE38" s="6"/>
      <c r="AF38" s="6"/>
    </row>
    <row r="39" spans="1:32" s="10" customFormat="1" ht="116.25" customHeight="1" thickBot="1" x14ac:dyDescent="0.35">
      <c r="A39" s="163"/>
      <c r="B39" s="178"/>
      <c r="C39" s="178"/>
      <c r="D39" s="174"/>
      <c r="E39" s="172"/>
      <c r="F39" s="151"/>
      <c r="G39" s="153"/>
      <c r="H39" s="155"/>
      <c r="I39" s="151"/>
      <c r="J39" s="165"/>
      <c r="K39" s="7" t="s">
        <v>18</v>
      </c>
      <c r="L39" s="8" t="s">
        <v>19</v>
      </c>
      <c r="M39" s="8" t="s">
        <v>20</v>
      </c>
      <c r="N39" s="8" t="s">
        <v>21</v>
      </c>
      <c r="O39" s="8" t="s">
        <v>22</v>
      </c>
      <c r="P39" s="8" t="s">
        <v>23</v>
      </c>
      <c r="Q39" s="8" t="s">
        <v>24</v>
      </c>
      <c r="R39" s="8" t="s">
        <v>25</v>
      </c>
      <c r="S39" s="8" t="s">
        <v>26</v>
      </c>
      <c r="T39" s="8" t="s">
        <v>27</v>
      </c>
      <c r="U39" s="8" t="s">
        <v>28</v>
      </c>
      <c r="V39" s="8" t="s">
        <v>29</v>
      </c>
      <c r="W39" s="8" t="s">
        <v>30</v>
      </c>
      <c r="X39" s="8" t="s">
        <v>31</v>
      </c>
      <c r="Y39" s="8" t="s">
        <v>32</v>
      </c>
      <c r="Z39" s="8" t="s">
        <v>33</v>
      </c>
      <c r="AA39" s="8" t="s">
        <v>34</v>
      </c>
      <c r="AB39" s="8" t="s">
        <v>35</v>
      </c>
      <c r="AC39" s="137"/>
      <c r="AD39" s="9"/>
      <c r="AE39" s="9"/>
      <c r="AF39" s="9"/>
    </row>
    <row r="40" spans="1:32" s="12" customFormat="1" ht="13.5" customHeight="1" x14ac:dyDescent="0.35">
      <c r="A40" s="144" t="s">
        <v>4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6"/>
      <c r="AD40" s="11"/>
      <c r="AE40" s="11"/>
      <c r="AF40" s="11"/>
    </row>
    <row r="41" spans="1:32" s="12" customFormat="1" ht="13.9" x14ac:dyDescent="0.35">
      <c r="A41" s="183"/>
      <c r="B41" s="158" t="s">
        <v>68</v>
      </c>
      <c r="C41" s="179" t="s">
        <v>69</v>
      </c>
      <c r="D41" s="181">
        <v>0.85</v>
      </c>
      <c r="E41" s="54" t="s">
        <v>137</v>
      </c>
      <c r="F41" s="23" t="s">
        <v>6</v>
      </c>
      <c r="G41" s="23" t="s">
        <v>55</v>
      </c>
      <c r="H41" s="23" t="s">
        <v>55</v>
      </c>
      <c r="I41" s="23" t="s">
        <v>102</v>
      </c>
      <c r="J41" s="23" t="s">
        <v>100</v>
      </c>
      <c r="K41" s="59">
        <v>28</v>
      </c>
      <c r="L41" s="25"/>
      <c r="M41" s="25">
        <v>14</v>
      </c>
      <c r="N41" s="25">
        <v>1</v>
      </c>
      <c r="O41" s="73">
        <v>0.5</v>
      </c>
      <c r="P41" s="25"/>
      <c r="Q41" s="25"/>
      <c r="R41" s="25"/>
      <c r="S41" s="25"/>
      <c r="T41" s="25"/>
      <c r="U41" s="25">
        <v>1</v>
      </c>
      <c r="V41" s="25"/>
      <c r="W41" s="25"/>
      <c r="X41" s="25"/>
      <c r="Y41" s="25"/>
      <c r="Z41" s="25"/>
      <c r="AA41" s="25"/>
      <c r="AB41" s="25"/>
      <c r="AC41" s="74">
        <f t="shared" ref="AC41:AC46" si="6">SUM(K41:AB41)</f>
        <v>44.5</v>
      </c>
      <c r="AD41" s="11"/>
      <c r="AE41" s="11"/>
      <c r="AF41" s="11"/>
    </row>
    <row r="42" spans="1:32" s="12" customFormat="1" ht="13.9" x14ac:dyDescent="0.35">
      <c r="A42" s="183"/>
      <c r="B42" s="158"/>
      <c r="C42" s="179"/>
      <c r="D42" s="181"/>
      <c r="E42" s="54" t="s">
        <v>57</v>
      </c>
      <c r="F42" s="23" t="s">
        <v>6</v>
      </c>
      <c r="G42" s="23" t="s">
        <v>52</v>
      </c>
      <c r="H42" s="23" t="s">
        <v>52</v>
      </c>
      <c r="I42" s="23">
        <v>1</v>
      </c>
      <c r="J42" s="23" t="s">
        <v>102</v>
      </c>
      <c r="K42" s="59">
        <v>16</v>
      </c>
      <c r="L42" s="25"/>
      <c r="M42" s="25"/>
      <c r="N42" s="25"/>
      <c r="O42" s="25"/>
      <c r="P42" s="25"/>
      <c r="Q42" s="25"/>
      <c r="R42" s="25"/>
      <c r="S42" s="25"/>
      <c r="T42" s="25"/>
      <c r="U42" s="25">
        <v>1</v>
      </c>
      <c r="V42" s="25"/>
      <c r="W42" s="25"/>
      <c r="X42" s="25"/>
      <c r="Y42" s="25"/>
      <c r="Z42" s="25"/>
      <c r="AA42" s="25"/>
      <c r="AB42" s="25"/>
      <c r="AC42" s="74">
        <f t="shared" si="6"/>
        <v>17</v>
      </c>
      <c r="AD42" s="11"/>
      <c r="AE42" s="11"/>
      <c r="AF42" s="11"/>
    </row>
    <row r="43" spans="1:32" s="12" customFormat="1" ht="13.9" x14ac:dyDescent="0.35">
      <c r="A43" s="183"/>
      <c r="B43" s="158"/>
      <c r="C43" s="179"/>
      <c r="D43" s="181"/>
      <c r="E43" s="54" t="s">
        <v>57</v>
      </c>
      <c r="F43" s="23" t="s">
        <v>6</v>
      </c>
      <c r="G43" s="23" t="s">
        <v>52</v>
      </c>
      <c r="H43" s="23" t="s">
        <v>83</v>
      </c>
      <c r="I43" s="23">
        <v>1</v>
      </c>
      <c r="J43" s="23" t="s">
        <v>99</v>
      </c>
      <c r="K43" s="59">
        <v>40</v>
      </c>
      <c r="L43" s="25"/>
      <c r="M43" s="25"/>
      <c r="N43" s="25"/>
      <c r="O43" s="25"/>
      <c r="P43" s="100"/>
      <c r="Q43" s="25"/>
      <c r="R43" s="25"/>
      <c r="S43" s="25"/>
      <c r="T43" s="25"/>
      <c r="U43" s="25">
        <v>1</v>
      </c>
      <c r="V43" s="25"/>
      <c r="W43" s="25"/>
      <c r="X43" s="25"/>
      <c r="Y43" s="25"/>
      <c r="Z43" s="25"/>
      <c r="AA43" s="25"/>
      <c r="AB43" s="25"/>
      <c r="AC43" s="74">
        <f t="shared" si="6"/>
        <v>41</v>
      </c>
      <c r="AD43" s="11"/>
      <c r="AE43" s="11"/>
      <c r="AF43" s="11"/>
    </row>
    <row r="44" spans="1:32" s="12" customFormat="1" ht="29.25" customHeight="1" x14ac:dyDescent="0.35">
      <c r="A44" s="183"/>
      <c r="B44" s="158"/>
      <c r="C44" s="179"/>
      <c r="D44" s="181"/>
      <c r="E44" s="81" t="s">
        <v>85</v>
      </c>
      <c r="F44" s="23" t="s">
        <v>6</v>
      </c>
      <c r="G44" s="23" t="s">
        <v>52</v>
      </c>
      <c r="H44" s="23" t="s">
        <v>52</v>
      </c>
      <c r="I44" s="23" t="s">
        <v>102</v>
      </c>
      <c r="J44" s="23" t="s">
        <v>39</v>
      </c>
      <c r="K44" s="59"/>
      <c r="L44" s="25"/>
      <c r="M44" s="25"/>
      <c r="N44" s="25"/>
      <c r="O44" s="73"/>
      <c r="P44" s="25"/>
      <c r="Q44" s="25">
        <v>4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74">
        <f t="shared" si="6"/>
        <v>4</v>
      </c>
      <c r="AD44" s="11"/>
      <c r="AE44" s="11"/>
      <c r="AF44" s="11"/>
    </row>
    <row r="45" spans="1:32" s="12" customFormat="1" ht="13.9" x14ac:dyDescent="0.35">
      <c r="A45" s="183"/>
      <c r="B45" s="158"/>
      <c r="C45" s="179"/>
      <c r="D45" s="181"/>
      <c r="E45" s="81" t="s">
        <v>84</v>
      </c>
      <c r="F45" s="23" t="s">
        <v>6</v>
      </c>
      <c r="G45" s="23" t="s">
        <v>52</v>
      </c>
      <c r="H45" s="23" t="s">
        <v>52</v>
      </c>
      <c r="I45" s="23" t="s">
        <v>102</v>
      </c>
      <c r="J45" s="23" t="s">
        <v>103</v>
      </c>
      <c r="K45" s="59"/>
      <c r="L45" s="25"/>
      <c r="M45" s="25"/>
      <c r="N45" s="25"/>
      <c r="O45" s="25"/>
      <c r="P45" s="25"/>
      <c r="Q45" s="25">
        <v>3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74">
        <f t="shared" si="6"/>
        <v>3</v>
      </c>
      <c r="AD45" s="11"/>
      <c r="AE45" s="11"/>
      <c r="AF45" s="11"/>
    </row>
    <row r="46" spans="1:32" s="12" customFormat="1" ht="13.9" x14ac:dyDescent="0.35">
      <c r="A46" s="183"/>
      <c r="B46" s="158"/>
      <c r="C46" s="179"/>
      <c r="D46" s="181"/>
      <c r="E46" s="54" t="s">
        <v>84</v>
      </c>
      <c r="F46" s="23" t="s">
        <v>6</v>
      </c>
      <c r="G46" s="23" t="s">
        <v>52</v>
      </c>
      <c r="H46" s="23" t="s">
        <v>83</v>
      </c>
      <c r="I46" s="23" t="s">
        <v>100</v>
      </c>
      <c r="J46" s="83">
        <v>3</v>
      </c>
      <c r="K46" s="59"/>
      <c r="L46" s="25"/>
      <c r="M46" s="25"/>
      <c r="N46" s="25"/>
      <c r="O46" s="25"/>
      <c r="P46" s="25"/>
      <c r="Q46" s="25">
        <v>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74">
        <f t="shared" si="6"/>
        <v>2</v>
      </c>
      <c r="AD46" s="11"/>
      <c r="AE46" s="11"/>
      <c r="AF46" s="11"/>
    </row>
    <row r="47" spans="1:32" s="12" customFormat="1" ht="13.5" customHeight="1" thickBot="1" x14ac:dyDescent="0.4">
      <c r="A47" s="183"/>
      <c r="B47" s="158"/>
      <c r="C47" s="179"/>
      <c r="D47" s="181"/>
      <c r="E47" s="26" t="s">
        <v>42</v>
      </c>
      <c r="F47" s="27"/>
      <c r="G47" s="27"/>
      <c r="H47" s="27"/>
      <c r="I47" s="27"/>
      <c r="J47" s="28"/>
      <c r="K47" s="56">
        <f t="shared" ref="K47:AC47" si="7">SUM(K41:K46)</f>
        <v>84</v>
      </c>
      <c r="L47" s="22">
        <f t="shared" si="7"/>
        <v>0</v>
      </c>
      <c r="M47" s="22">
        <f t="shared" si="7"/>
        <v>14</v>
      </c>
      <c r="N47" s="22">
        <f t="shared" si="7"/>
        <v>1</v>
      </c>
      <c r="O47" s="22">
        <f t="shared" si="7"/>
        <v>0.5</v>
      </c>
      <c r="P47" s="22">
        <f t="shared" si="7"/>
        <v>0</v>
      </c>
      <c r="Q47" s="22">
        <f t="shared" si="7"/>
        <v>9</v>
      </c>
      <c r="R47" s="22">
        <f t="shared" si="7"/>
        <v>0</v>
      </c>
      <c r="S47" s="22">
        <f t="shared" si="7"/>
        <v>0</v>
      </c>
      <c r="T47" s="22">
        <f t="shared" si="7"/>
        <v>0</v>
      </c>
      <c r="U47" s="22">
        <f t="shared" si="7"/>
        <v>3</v>
      </c>
      <c r="V47" s="22">
        <f t="shared" si="7"/>
        <v>0</v>
      </c>
      <c r="W47" s="22">
        <f t="shared" si="7"/>
        <v>0</v>
      </c>
      <c r="X47" s="22">
        <f t="shared" si="7"/>
        <v>0</v>
      </c>
      <c r="Y47" s="22">
        <f t="shared" si="7"/>
        <v>0</v>
      </c>
      <c r="Z47" s="22">
        <f t="shared" si="7"/>
        <v>0</v>
      </c>
      <c r="AA47" s="22">
        <f t="shared" si="7"/>
        <v>0</v>
      </c>
      <c r="AB47" s="22">
        <f t="shared" si="7"/>
        <v>0</v>
      </c>
      <c r="AC47" s="57">
        <f t="shared" si="7"/>
        <v>111.5</v>
      </c>
      <c r="AD47" s="11"/>
      <c r="AE47" s="11"/>
      <c r="AF47" s="11"/>
    </row>
    <row r="48" spans="1:32" s="12" customFormat="1" ht="13.9" x14ac:dyDescent="0.35">
      <c r="A48" s="183"/>
      <c r="B48" s="158"/>
      <c r="C48" s="179"/>
      <c r="D48" s="181"/>
      <c r="E48" s="78"/>
      <c r="F48" s="23"/>
      <c r="G48" s="23"/>
      <c r="H48" s="23"/>
      <c r="I48" s="23"/>
      <c r="J48" s="83"/>
      <c r="K48" s="5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7"/>
      <c r="AD48" s="11"/>
      <c r="AE48" s="11"/>
      <c r="AF48" s="11"/>
    </row>
    <row r="49" spans="1:32" s="12" customFormat="1" ht="13.5" customHeight="1" thickBot="1" x14ac:dyDescent="0.4">
      <c r="A49" s="183"/>
      <c r="B49" s="158"/>
      <c r="C49" s="179"/>
      <c r="D49" s="181"/>
      <c r="E49" s="26" t="s">
        <v>37</v>
      </c>
      <c r="F49" s="27"/>
      <c r="G49" s="27"/>
      <c r="H49" s="27"/>
      <c r="I49" s="27"/>
      <c r="J49" s="28"/>
      <c r="K49" s="29">
        <f t="shared" ref="K49:AC49" si="8">K48</f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30">
        <f t="shared" si="8"/>
        <v>0</v>
      </c>
      <c r="V49" s="30">
        <f t="shared" si="8"/>
        <v>0</v>
      </c>
      <c r="W49" s="30">
        <f t="shared" si="8"/>
        <v>0</v>
      </c>
      <c r="X49" s="30">
        <f t="shared" si="8"/>
        <v>0</v>
      </c>
      <c r="Y49" s="30">
        <f t="shared" si="8"/>
        <v>0</v>
      </c>
      <c r="Z49" s="30">
        <f t="shared" si="8"/>
        <v>0</v>
      </c>
      <c r="AA49" s="30">
        <f t="shared" si="8"/>
        <v>0</v>
      </c>
      <c r="AB49" s="30">
        <f t="shared" si="8"/>
        <v>0</v>
      </c>
      <c r="AC49" s="17">
        <f t="shared" si="8"/>
        <v>0</v>
      </c>
      <c r="AD49" s="11"/>
      <c r="AE49" s="11"/>
      <c r="AF49" s="11"/>
    </row>
    <row r="50" spans="1:32" s="12" customFormat="1" ht="13.5" customHeight="1" x14ac:dyDescent="0.35">
      <c r="A50" s="183"/>
      <c r="B50" s="158"/>
      <c r="C50" s="179"/>
      <c r="D50" s="181"/>
      <c r="E50" s="31"/>
      <c r="F50" s="13" t="s">
        <v>8</v>
      </c>
      <c r="G50" s="13"/>
      <c r="H50" s="13"/>
      <c r="I50" s="13"/>
      <c r="J50" s="32"/>
      <c r="K50" s="3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1"/>
      <c r="AE50" s="11"/>
      <c r="AF50" s="11"/>
    </row>
    <row r="51" spans="1:32" s="12" customFormat="1" ht="13.5" customHeight="1" x14ac:dyDescent="0.35">
      <c r="A51" s="183"/>
      <c r="B51" s="158"/>
      <c r="C51" s="179"/>
      <c r="D51" s="181"/>
      <c r="E51" s="26" t="s">
        <v>38</v>
      </c>
      <c r="F51" s="27"/>
      <c r="G51" s="27"/>
      <c r="H51" s="27"/>
      <c r="I51" s="27"/>
      <c r="J51" s="64"/>
      <c r="K51" s="29">
        <f t="shared" ref="K51:AC51" si="9">K50</f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30">
        <f t="shared" si="9"/>
        <v>0</v>
      </c>
      <c r="V51" s="30">
        <f t="shared" si="9"/>
        <v>0</v>
      </c>
      <c r="W51" s="30">
        <f t="shared" si="9"/>
        <v>0</v>
      </c>
      <c r="X51" s="30">
        <f t="shared" si="9"/>
        <v>0</v>
      </c>
      <c r="Y51" s="30">
        <f t="shared" si="9"/>
        <v>0</v>
      </c>
      <c r="Z51" s="30">
        <f t="shared" si="9"/>
        <v>0</v>
      </c>
      <c r="AA51" s="30">
        <f t="shared" si="9"/>
        <v>0</v>
      </c>
      <c r="AB51" s="30">
        <f t="shared" si="9"/>
        <v>0</v>
      </c>
      <c r="AC51" s="17">
        <f t="shared" si="9"/>
        <v>0</v>
      </c>
      <c r="AD51" s="11"/>
      <c r="AE51" s="11"/>
      <c r="AF51" s="11"/>
    </row>
    <row r="52" spans="1:32" s="12" customFormat="1" ht="15.75" customHeight="1" x14ac:dyDescent="0.4">
      <c r="A52" s="183"/>
      <c r="B52" s="158"/>
      <c r="C52" s="179"/>
      <c r="D52" s="197"/>
      <c r="E52" s="65"/>
      <c r="F52" s="23"/>
      <c r="G52" s="23"/>
      <c r="H52" s="23"/>
      <c r="I52" s="23"/>
      <c r="J52" s="24"/>
      <c r="K52" s="59"/>
      <c r="L52" s="25"/>
      <c r="M52" s="30"/>
      <c r="N52" s="25"/>
      <c r="O52" s="25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42"/>
      <c r="AD52" s="11"/>
      <c r="AE52" s="11"/>
      <c r="AF52" s="11"/>
    </row>
    <row r="53" spans="1:32" s="12" customFormat="1" ht="15" customHeight="1" x14ac:dyDescent="0.35">
      <c r="A53" s="183"/>
      <c r="B53" s="158"/>
      <c r="C53" s="179"/>
      <c r="D53" s="197"/>
      <c r="E53" s="80" t="s">
        <v>170</v>
      </c>
      <c r="F53" s="23" t="s">
        <v>6</v>
      </c>
      <c r="G53" s="23" t="s">
        <v>52</v>
      </c>
      <c r="H53" s="23" t="s">
        <v>93</v>
      </c>
      <c r="I53" s="23" t="s">
        <v>99</v>
      </c>
      <c r="J53" s="23" t="s">
        <v>39</v>
      </c>
      <c r="K53" s="59"/>
      <c r="L53" s="25"/>
      <c r="M53" s="25"/>
      <c r="N53" s="25"/>
      <c r="O53" s="25"/>
      <c r="P53" s="25"/>
      <c r="Q53" s="25"/>
      <c r="R53" s="25"/>
      <c r="S53" s="25"/>
      <c r="T53" s="25">
        <v>30</v>
      </c>
      <c r="U53" s="25"/>
      <c r="V53" s="25"/>
      <c r="W53" s="25"/>
      <c r="X53" s="25"/>
      <c r="Y53" s="25"/>
      <c r="Z53" s="25"/>
      <c r="AA53" s="25"/>
      <c r="AB53" s="25"/>
      <c r="AC53" s="17">
        <f>SUM(K53:AB53)</f>
        <v>30</v>
      </c>
      <c r="AD53" s="11"/>
      <c r="AE53" s="11"/>
      <c r="AF53" s="11"/>
    </row>
    <row r="54" spans="1:32" s="12" customFormat="1" ht="13.5" customHeight="1" thickBot="1" x14ac:dyDescent="0.4">
      <c r="A54" s="183"/>
      <c r="B54" s="158"/>
      <c r="C54" s="179"/>
      <c r="D54" s="181"/>
      <c r="E54" s="19" t="s">
        <v>40</v>
      </c>
      <c r="F54" s="20"/>
      <c r="G54" s="20"/>
      <c r="H54" s="20"/>
      <c r="I54" s="20"/>
      <c r="J54" s="21"/>
      <c r="K54" s="56">
        <f>SUM(K52:K53)</f>
        <v>0</v>
      </c>
      <c r="L54" s="22">
        <f>SUM(L52:L53)</f>
        <v>0</v>
      </c>
      <c r="M54" s="22">
        <f t="shared" ref="M54:AC54" si="10">SUM(M52:M53)</f>
        <v>0</v>
      </c>
      <c r="N54" s="22">
        <f t="shared" si="10"/>
        <v>0</v>
      </c>
      <c r="O54" s="22">
        <f t="shared" si="10"/>
        <v>0</v>
      </c>
      <c r="P54" s="22">
        <f t="shared" si="10"/>
        <v>0</v>
      </c>
      <c r="Q54" s="22">
        <f t="shared" si="10"/>
        <v>0</v>
      </c>
      <c r="R54" s="22">
        <f t="shared" si="10"/>
        <v>0</v>
      </c>
      <c r="S54" s="22">
        <f t="shared" si="10"/>
        <v>0</v>
      </c>
      <c r="T54" s="22">
        <f t="shared" si="10"/>
        <v>30</v>
      </c>
      <c r="U54" s="22">
        <f t="shared" si="10"/>
        <v>0</v>
      </c>
      <c r="V54" s="22">
        <f t="shared" si="10"/>
        <v>0</v>
      </c>
      <c r="W54" s="22">
        <f t="shared" si="10"/>
        <v>0</v>
      </c>
      <c r="X54" s="22">
        <f t="shared" si="10"/>
        <v>0</v>
      </c>
      <c r="Y54" s="22">
        <f t="shared" si="10"/>
        <v>0</v>
      </c>
      <c r="Z54" s="22">
        <f t="shared" si="10"/>
        <v>0</v>
      </c>
      <c r="AA54" s="22">
        <f t="shared" si="10"/>
        <v>0</v>
      </c>
      <c r="AB54" s="22">
        <f t="shared" si="10"/>
        <v>0</v>
      </c>
      <c r="AC54" s="22">
        <f t="shared" si="10"/>
        <v>30</v>
      </c>
      <c r="AD54" s="11"/>
      <c r="AE54" s="11"/>
      <c r="AF54" s="11"/>
    </row>
    <row r="55" spans="1:32" s="12" customFormat="1" ht="13.5" customHeight="1" thickBot="1" x14ac:dyDescent="0.4">
      <c r="A55" s="183"/>
      <c r="B55" s="158"/>
      <c r="C55" s="179"/>
      <c r="D55" s="181"/>
      <c r="E55" s="36" t="s">
        <v>43</v>
      </c>
      <c r="F55" s="37"/>
      <c r="G55" s="37"/>
      <c r="H55" s="37"/>
      <c r="I55" s="37"/>
      <c r="J55" s="38"/>
      <c r="K55" s="39">
        <f t="shared" ref="K55:AC55" si="11">K47+K49+K51+K54</f>
        <v>84</v>
      </c>
      <c r="L55" s="39">
        <f t="shared" si="11"/>
        <v>0</v>
      </c>
      <c r="M55" s="39">
        <f t="shared" si="11"/>
        <v>14</v>
      </c>
      <c r="N55" s="39">
        <f t="shared" si="11"/>
        <v>1</v>
      </c>
      <c r="O55" s="39">
        <f t="shared" si="11"/>
        <v>0.5</v>
      </c>
      <c r="P55" s="39">
        <f t="shared" si="11"/>
        <v>0</v>
      </c>
      <c r="Q55" s="39">
        <f t="shared" si="11"/>
        <v>9</v>
      </c>
      <c r="R55" s="39">
        <f t="shared" si="11"/>
        <v>0</v>
      </c>
      <c r="S55" s="39">
        <f t="shared" si="11"/>
        <v>0</v>
      </c>
      <c r="T55" s="39">
        <f t="shared" si="11"/>
        <v>30</v>
      </c>
      <c r="U55" s="39">
        <f t="shared" si="11"/>
        <v>3</v>
      </c>
      <c r="V55" s="39">
        <f t="shared" si="11"/>
        <v>0</v>
      </c>
      <c r="W55" s="39">
        <f t="shared" si="11"/>
        <v>0</v>
      </c>
      <c r="X55" s="39">
        <f t="shared" si="11"/>
        <v>0</v>
      </c>
      <c r="Y55" s="39">
        <f t="shared" si="11"/>
        <v>0</v>
      </c>
      <c r="Z55" s="39">
        <f t="shared" si="11"/>
        <v>0</v>
      </c>
      <c r="AA55" s="39">
        <f t="shared" si="11"/>
        <v>0</v>
      </c>
      <c r="AB55" s="39">
        <f t="shared" si="11"/>
        <v>0</v>
      </c>
      <c r="AC55" s="79">
        <f t="shared" si="11"/>
        <v>141.5</v>
      </c>
      <c r="AD55" s="11"/>
      <c r="AE55" s="11"/>
      <c r="AF55" s="11"/>
    </row>
    <row r="56" spans="1:32" s="12" customFormat="1" ht="13.5" customHeight="1" thickBot="1" x14ac:dyDescent="0.4">
      <c r="A56" s="184"/>
      <c r="B56" s="159"/>
      <c r="C56" s="180"/>
      <c r="D56" s="182"/>
      <c r="E56" s="43" t="s">
        <v>44</v>
      </c>
      <c r="F56" s="44"/>
      <c r="G56" s="44"/>
      <c r="H56" s="44"/>
      <c r="I56" s="45"/>
      <c r="J56" s="46"/>
      <c r="K56" s="39">
        <f t="shared" ref="K56:AC56" si="12">K28+K55</f>
        <v>240</v>
      </c>
      <c r="L56" s="39">
        <f t="shared" si="12"/>
        <v>60</v>
      </c>
      <c r="M56" s="39">
        <f t="shared" si="12"/>
        <v>22</v>
      </c>
      <c r="N56" s="39">
        <f t="shared" si="12"/>
        <v>7</v>
      </c>
      <c r="O56" s="39">
        <f t="shared" si="12"/>
        <v>3.5</v>
      </c>
      <c r="P56" s="39">
        <f t="shared" si="12"/>
        <v>0</v>
      </c>
      <c r="Q56" s="39">
        <f t="shared" si="12"/>
        <v>9</v>
      </c>
      <c r="R56" s="39">
        <f t="shared" si="12"/>
        <v>0</v>
      </c>
      <c r="S56" s="39">
        <f t="shared" si="12"/>
        <v>0</v>
      </c>
      <c r="T56" s="39">
        <f t="shared" si="12"/>
        <v>30</v>
      </c>
      <c r="U56" s="39">
        <f t="shared" si="12"/>
        <v>9</v>
      </c>
      <c r="V56" s="39">
        <f t="shared" si="12"/>
        <v>0</v>
      </c>
      <c r="W56" s="39">
        <f t="shared" si="12"/>
        <v>20</v>
      </c>
      <c r="X56" s="39">
        <f t="shared" si="12"/>
        <v>3.6</v>
      </c>
      <c r="Y56" s="39">
        <f t="shared" si="12"/>
        <v>0</v>
      </c>
      <c r="Z56" s="39">
        <f t="shared" si="12"/>
        <v>0</v>
      </c>
      <c r="AA56" s="39">
        <f t="shared" si="12"/>
        <v>0</v>
      </c>
      <c r="AB56" s="39">
        <f t="shared" si="12"/>
        <v>0</v>
      </c>
      <c r="AC56" s="79">
        <f t="shared" si="12"/>
        <v>404.1</v>
      </c>
      <c r="AD56" s="11"/>
      <c r="AE56" s="11"/>
      <c r="AF56" s="11"/>
    </row>
    <row r="58" spans="1:32" s="48" customFormat="1" ht="13.9" x14ac:dyDescent="0.4">
      <c r="A58" s="127" t="s">
        <v>183</v>
      </c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47"/>
      <c r="AE58" s="47"/>
      <c r="AF58" s="47"/>
    </row>
    <row r="59" spans="1:32" s="48" customFormat="1" ht="13.9" x14ac:dyDescent="0.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7"/>
      <c r="AE59" s="47"/>
      <c r="AF59" s="47"/>
    </row>
    <row r="60" spans="1:32" s="48" customFormat="1" ht="13.9" x14ac:dyDescent="0.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0" t="s">
        <v>77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49"/>
      <c r="AD60" s="47"/>
      <c r="AE60" s="47"/>
      <c r="AF60" s="47"/>
    </row>
    <row r="61" spans="1:32" s="48" customFormat="1" ht="13.9" x14ac:dyDescent="0.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1"/>
      <c r="S61" s="51"/>
      <c r="T61" s="51"/>
      <c r="U61" s="51"/>
      <c r="V61" s="51"/>
      <c r="W61" s="3" t="s">
        <v>2</v>
      </c>
      <c r="X61" s="3"/>
      <c r="Y61" s="3"/>
      <c r="Z61" s="51"/>
      <c r="AA61" s="51"/>
      <c r="AB61" s="51"/>
      <c r="AC61" s="49"/>
      <c r="AD61" s="47"/>
      <c r="AE61" s="47"/>
      <c r="AF61" s="47"/>
    </row>
    <row r="62" spans="1:32" s="48" customFormat="1" ht="13.9" x14ac:dyDescent="0.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2"/>
      <c r="S62" s="52"/>
      <c r="T62" s="129" t="s">
        <v>5</v>
      </c>
      <c r="U62" s="129"/>
      <c r="V62" s="129"/>
      <c r="W62" s="129"/>
      <c r="X62" s="129"/>
      <c r="Y62" s="129"/>
      <c r="Z62" s="129"/>
      <c r="AA62" s="2"/>
      <c r="AB62" s="52"/>
      <c r="AC62" s="49"/>
      <c r="AD62" s="47"/>
      <c r="AE62" s="47"/>
      <c r="AF62" s="47"/>
    </row>
    <row r="63" spans="1:32" s="48" customFormat="1" ht="13.9" x14ac:dyDescent="0.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49"/>
      <c r="AD63" s="47"/>
      <c r="AE63" s="47"/>
      <c r="AF63" s="47"/>
    </row>
    <row r="64" spans="1:32" s="48" customFormat="1" ht="13.9" x14ac:dyDescent="0.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49"/>
      <c r="AD64" s="47"/>
      <c r="AE64" s="47"/>
      <c r="AF64" s="47"/>
    </row>
    <row r="65" spans="1:32" s="48" customFormat="1" ht="13.9" x14ac:dyDescent="0.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156" t="s">
        <v>118</v>
      </c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49"/>
      <c r="AD65" s="47"/>
      <c r="AE65" s="47"/>
      <c r="AF65" s="47"/>
    </row>
    <row r="66" spans="1:32" s="48" customFormat="1" ht="13.9" x14ac:dyDescent="0.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3"/>
      <c r="S66" s="53"/>
      <c r="T66" s="53"/>
      <c r="U66" s="53"/>
      <c r="V66" s="149" t="s">
        <v>2</v>
      </c>
      <c r="W66" s="149"/>
      <c r="X66" s="149"/>
      <c r="Y66" s="149"/>
      <c r="Z66" s="53"/>
      <c r="AA66" s="53"/>
      <c r="AB66" s="53"/>
      <c r="AC66" s="49"/>
      <c r="AD66" s="47"/>
      <c r="AE66" s="47"/>
      <c r="AF66" s="47"/>
    </row>
    <row r="67" spans="1:32" s="48" customFormat="1" ht="13.9" x14ac:dyDescent="0.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49"/>
      <c r="AD67" s="47"/>
      <c r="AE67" s="47"/>
      <c r="AF67" s="47"/>
    </row>
    <row r="68" spans="1:32" s="48" customFormat="1" ht="13.9" x14ac:dyDescent="0.4">
      <c r="R68" s="5"/>
      <c r="S68"/>
      <c r="T68"/>
      <c r="U68" s="129" t="s">
        <v>5</v>
      </c>
      <c r="V68" s="129"/>
      <c r="W68" s="129"/>
      <c r="X68" s="129"/>
      <c r="Y68" s="129"/>
      <c r="Z68" s="129"/>
      <c r="AA68" s="3"/>
      <c r="AB68" s="5"/>
      <c r="AD68" s="47"/>
      <c r="AE68" s="47"/>
      <c r="AF68" s="47"/>
    </row>
    <row r="70" spans="1:32" ht="13.15" thickBot="1" x14ac:dyDescent="0.4"/>
    <row r="71" spans="1:32" ht="14.25" customHeight="1" x14ac:dyDescent="0.45">
      <c r="A71" s="162" t="s">
        <v>10</v>
      </c>
      <c r="B71" s="177" t="s">
        <v>11</v>
      </c>
      <c r="C71" s="177" t="s">
        <v>12</v>
      </c>
      <c r="D71" s="173" t="s">
        <v>13</v>
      </c>
      <c r="E71" s="171" t="s">
        <v>9</v>
      </c>
      <c r="F71" s="150" t="s">
        <v>0</v>
      </c>
      <c r="G71" s="152" t="s">
        <v>3</v>
      </c>
      <c r="H71" s="154" t="s">
        <v>14</v>
      </c>
      <c r="I71" s="150" t="s">
        <v>1</v>
      </c>
      <c r="J71" s="164" t="s">
        <v>15</v>
      </c>
      <c r="K71" s="175" t="s">
        <v>16</v>
      </c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36" t="s">
        <v>17</v>
      </c>
      <c r="AD71" s="6"/>
      <c r="AE71" s="6"/>
      <c r="AF71" s="6"/>
    </row>
    <row r="72" spans="1:32" s="10" customFormat="1" ht="116.25" customHeight="1" thickBot="1" x14ac:dyDescent="0.35">
      <c r="A72" s="163"/>
      <c r="B72" s="178"/>
      <c r="C72" s="178"/>
      <c r="D72" s="174"/>
      <c r="E72" s="172"/>
      <c r="F72" s="151"/>
      <c r="G72" s="153"/>
      <c r="H72" s="155"/>
      <c r="I72" s="151"/>
      <c r="J72" s="165"/>
      <c r="K72" s="7" t="s">
        <v>18</v>
      </c>
      <c r="L72" s="8" t="s">
        <v>19</v>
      </c>
      <c r="M72" s="8" t="s">
        <v>20</v>
      </c>
      <c r="N72" s="8" t="s">
        <v>21</v>
      </c>
      <c r="O72" s="8" t="s">
        <v>22</v>
      </c>
      <c r="P72" s="8" t="s">
        <v>23</v>
      </c>
      <c r="Q72" s="8" t="s">
        <v>24</v>
      </c>
      <c r="R72" s="8" t="s">
        <v>25</v>
      </c>
      <c r="S72" s="8" t="s">
        <v>26</v>
      </c>
      <c r="T72" s="8" t="s">
        <v>27</v>
      </c>
      <c r="U72" s="8" t="s">
        <v>28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33</v>
      </c>
      <c r="AA72" s="8" t="s">
        <v>34</v>
      </c>
      <c r="AB72" s="8" t="s">
        <v>35</v>
      </c>
      <c r="AC72" s="137"/>
      <c r="AD72" s="9"/>
      <c r="AE72" s="9"/>
      <c r="AF72" s="9"/>
    </row>
    <row r="73" spans="1:32" s="12" customFormat="1" ht="13.5" customHeight="1" x14ac:dyDescent="0.35">
      <c r="A73" s="144" t="s">
        <v>36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6"/>
      <c r="AD73" s="11"/>
      <c r="AE73" s="11"/>
      <c r="AF73" s="11"/>
    </row>
    <row r="74" spans="1:32" s="12" customFormat="1" ht="30" customHeight="1" x14ac:dyDescent="0.35">
      <c r="A74" s="169">
        <v>2</v>
      </c>
      <c r="B74" s="147" t="s">
        <v>87</v>
      </c>
      <c r="C74" s="160" t="s">
        <v>70</v>
      </c>
      <c r="D74" s="133">
        <v>0.25</v>
      </c>
      <c r="E74" s="80" t="s">
        <v>53</v>
      </c>
      <c r="F74" s="23" t="s">
        <v>6</v>
      </c>
      <c r="G74" s="23" t="s">
        <v>52</v>
      </c>
      <c r="H74" s="23" t="s">
        <v>52</v>
      </c>
      <c r="I74" s="23" t="s">
        <v>100</v>
      </c>
      <c r="J74" s="23" t="s">
        <v>156</v>
      </c>
      <c r="K74" s="59">
        <v>16</v>
      </c>
      <c r="L74" s="25"/>
      <c r="M74" s="25"/>
      <c r="N74" s="25">
        <v>3</v>
      </c>
      <c r="O74" s="73">
        <v>1</v>
      </c>
      <c r="P74" s="25"/>
      <c r="Q74" s="25"/>
      <c r="R74" s="25"/>
      <c r="S74" s="25"/>
      <c r="T74" s="25"/>
      <c r="U74" s="25">
        <v>1</v>
      </c>
      <c r="V74" s="25"/>
      <c r="W74" s="25"/>
      <c r="X74" s="25"/>
      <c r="Y74" s="25"/>
      <c r="Z74" s="25"/>
      <c r="AA74" s="25"/>
      <c r="AB74" s="25"/>
      <c r="AC74" s="17">
        <f>SUM(K74:AB74)</f>
        <v>21</v>
      </c>
      <c r="AD74" s="11"/>
      <c r="AE74" s="11"/>
      <c r="AF74" s="11"/>
    </row>
    <row r="75" spans="1:32" s="12" customFormat="1" ht="30" customHeight="1" x14ac:dyDescent="0.35">
      <c r="A75" s="169"/>
      <c r="B75" s="147"/>
      <c r="C75" s="160"/>
      <c r="D75" s="134"/>
      <c r="E75" s="92" t="s">
        <v>53</v>
      </c>
      <c r="F75" s="23" t="s">
        <v>6</v>
      </c>
      <c r="G75" s="23" t="s">
        <v>52</v>
      </c>
      <c r="H75" s="23" t="s">
        <v>83</v>
      </c>
      <c r="I75" s="23" t="s">
        <v>99</v>
      </c>
      <c r="J75" s="23" t="s">
        <v>104</v>
      </c>
      <c r="K75" s="59">
        <v>16</v>
      </c>
      <c r="L75" s="16"/>
      <c r="M75" s="16"/>
      <c r="N75" s="16">
        <v>2</v>
      </c>
      <c r="O75" s="104">
        <v>0.5</v>
      </c>
      <c r="P75" s="16"/>
      <c r="Q75" s="16"/>
      <c r="R75" s="16"/>
      <c r="S75" s="16"/>
      <c r="T75" s="16"/>
      <c r="U75" s="16">
        <v>1</v>
      </c>
      <c r="V75" s="16"/>
      <c r="W75" s="16"/>
      <c r="X75" s="16"/>
      <c r="Y75" s="16"/>
      <c r="Z75" s="16"/>
      <c r="AA75" s="16"/>
      <c r="AB75" s="16"/>
      <c r="AC75" s="17">
        <f>SUM(K75:AB75)</f>
        <v>19.5</v>
      </c>
      <c r="AD75" s="11"/>
      <c r="AE75" s="11"/>
      <c r="AF75" s="11"/>
    </row>
    <row r="76" spans="1:32" s="12" customFormat="1" ht="30" customHeight="1" x14ac:dyDescent="0.35">
      <c r="A76" s="169"/>
      <c r="B76" s="147"/>
      <c r="C76" s="160"/>
      <c r="D76" s="134"/>
      <c r="E76" s="111" t="s">
        <v>172</v>
      </c>
      <c r="F76" s="84" t="s">
        <v>6</v>
      </c>
      <c r="G76" s="84" t="s">
        <v>52</v>
      </c>
      <c r="H76" s="84" t="s">
        <v>92</v>
      </c>
      <c r="I76" s="84" t="s">
        <v>144</v>
      </c>
      <c r="J76" s="85" t="s">
        <v>46</v>
      </c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>
        <v>3</v>
      </c>
      <c r="X76" s="16"/>
      <c r="Y76" s="16"/>
      <c r="Z76" s="16"/>
      <c r="AA76" s="16"/>
      <c r="AB76" s="16"/>
      <c r="AC76" s="17">
        <f>SUM(K76:AB76)</f>
        <v>3</v>
      </c>
      <c r="AD76" s="11"/>
      <c r="AE76" s="11"/>
      <c r="AF76" s="11"/>
    </row>
    <row r="77" spans="1:32" s="12" customFormat="1" ht="30" customHeight="1" x14ac:dyDescent="0.35">
      <c r="A77" s="169"/>
      <c r="B77" s="147"/>
      <c r="C77" s="160"/>
      <c r="D77" s="134"/>
      <c r="E77" s="111" t="s">
        <v>107</v>
      </c>
      <c r="F77" s="84" t="s">
        <v>6</v>
      </c>
      <c r="G77" s="84" t="s">
        <v>52</v>
      </c>
      <c r="H77" s="84" t="s">
        <v>52</v>
      </c>
      <c r="I77" s="84">
        <v>3</v>
      </c>
      <c r="J77" s="85">
        <v>11</v>
      </c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>
        <v>4</v>
      </c>
      <c r="X77" s="16"/>
      <c r="Y77" s="16"/>
      <c r="Z77" s="16"/>
      <c r="AA77" s="16"/>
      <c r="AB77" s="16"/>
      <c r="AC77" s="17">
        <f>SUM(K77:AB77)</f>
        <v>4</v>
      </c>
      <c r="AD77" s="11"/>
      <c r="AE77" s="11"/>
      <c r="AF77" s="11"/>
    </row>
    <row r="78" spans="1:32" s="12" customFormat="1" ht="13.5" customHeight="1" thickBot="1" x14ac:dyDescent="0.4">
      <c r="A78" s="169"/>
      <c r="B78" s="147"/>
      <c r="C78" s="160"/>
      <c r="D78" s="134"/>
      <c r="E78" s="26" t="s">
        <v>42</v>
      </c>
      <c r="F78" s="27"/>
      <c r="G78" s="27"/>
      <c r="H78" s="27"/>
      <c r="I78" s="27"/>
      <c r="J78" s="28"/>
      <c r="K78" s="56">
        <f t="shared" ref="K78:AC78" si="13">SUM(K74:K77)</f>
        <v>32</v>
      </c>
      <c r="L78" s="56">
        <f t="shared" si="13"/>
        <v>0</v>
      </c>
      <c r="M78" s="56">
        <f t="shared" si="13"/>
        <v>0</v>
      </c>
      <c r="N78" s="56">
        <f t="shared" si="13"/>
        <v>5</v>
      </c>
      <c r="O78" s="56">
        <f t="shared" si="13"/>
        <v>1.5</v>
      </c>
      <c r="P78" s="56">
        <f t="shared" si="13"/>
        <v>0</v>
      </c>
      <c r="Q78" s="56">
        <f t="shared" si="13"/>
        <v>0</v>
      </c>
      <c r="R78" s="56">
        <f t="shared" si="13"/>
        <v>0</v>
      </c>
      <c r="S78" s="56">
        <f t="shared" si="13"/>
        <v>0</v>
      </c>
      <c r="T78" s="56">
        <f t="shared" si="13"/>
        <v>0</v>
      </c>
      <c r="U78" s="56">
        <f t="shared" si="13"/>
        <v>2</v>
      </c>
      <c r="V78" s="56">
        <f t="shared" si="13"/>
        <v>0</v>
      </c>
      <c r="W78" s="97">
        <f t="shared" si="13"/>
        <v>7</v>
      </c>
      <c r="X78" s="56">
        <f t="shared" si="13"/>
        <v>0</v>
      </c>
      <c r="Y78" s="56">
        <f t="shared" si="13"/>
        <v>0</v>
      </c>
      <c r="Z78" s="56">
        <f t="shared" si="13"/>
        <v>0</v>
      </c>
      <c r="AA78" s="56">
        <f t="shared" si="13"/>
        <v>0</v>
      </c>
      <c r="AB78" s="56">
        <f t="shared" si="13"/>
        <v>0</v>
      </c>
      <c r="AC78" s="57">
        <f t="shared" si="13"/>
        <v>47.5</v>
      </c>
      <c r="AD78" s="11"/>
      <c r="AE78" s="11"/>
      <c r="AF78" s="11"/>
    </row>
    <row r="79" spans="1:32" s="12" customFormat="1" ht="13.5" customHeight="1" x14ac:dyDescent="0.35">
      <c r="A79" s="169"/>
      <c r="B79" s="147"/>
      <c r="C79" s="160"/>
      <c r="D79" s="134"/>
      <c r="E79" s="18"/>
      <c r="F79" s="23" t="s">
        <v>7</v>
      </c>
      <c r="G79" s="23"/>
      <c r="H79" s="23"/>
      <c r="I79" s="23"/>
      <c r="J79" s="24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42"/>
      <c r="AD79" s="11"/>
      <c r="AE79" s="11"/>
      <c r="AF79" s="11"/>
    </row>
    <row r="80" spans="1:32" s="12" customFormat="1" ht="13.5" customHeight="1" thickBot="1" x14ac:dyDescent="0.4">
      <c r="A80" s="169"/>
      <c r="B80" s="147"/>
      <c r="C80" s="160"/>
      <c r="D80" s="134"/>
      <c r="E80" s="26" t="s">
        <v>37</v>
      </c>
      <c r="F80" s="27"/>
      <c r="G80" s="27"/>
      <c r="H80" s="27"/>
      <c r="I80" s="27"/>
      <c r="J80" s="28"/>
      <c r="K80" s="29">
        <f>K79</f>
        <v>0</v>
      </c>
      <c r="L80" s="30">
        <f>L79</f>
        <v>0</v>
      </c>
      <c r="M80" s="30">
        <f t="shared" ref="M80:AC80" si="14">M79</f>
        <v>0</v>
      </c>
      <c r="N80" s="30">
        <f t="shared" si="14"/>
        <v>0</v>
      </c>
      <c r="O80" s="30">
        <f t="shared" si="14"/>
        <v>0</v>
      </c>
      <c r="P80" s="30">
        <f t="shared" si="14"/>
        <v>0</v>
      </c>
      <c r="Q80" s="30">
        <f t="shared" si="14"/>
        <v>0</v>
      </c>
      <c r="R80" s="30">
        <f t="shared" si="14"/>
        <v>0</v>
      </c>
      <c r="S80" s="30">
        <f t="shared" si="14"/>
        <v>0</v>
      </c>
      <c r="T80" s="30">
        <f t="shared" si="14"/>
        <v>0</v>
      </c>
      <c r="U80" s="30">
        <f t="shared" si="14"/>
        <v>0</v>
      </c>
      <c r="V80" s="30">
        <f t="shared" si="14"/>
        <v>0</v>
      </c>
      <c r="W80" s="30">
        <f t="shared" si="14"/>
        <v>0</v>
      </c>
      <c r="X80" s="30">
        <f t="shared" si="14"/>
        <v>0</v>
      </c>
      <c r="Y80" s="30">
        <f t="shared" si="14"/>
        <v>0</v>
      </c>
      <c r="Z80" s="30">
        <f t="shared" si="14"/>
        <v>0</v>
      </c>
      <c r="AA80" s="30">
        <f t="shared" si="14"/>
        <v>0</v>
      </c>
      <c r="AB80" s="30">
        <f t="shared" si="14"/>
        <v>0</v>
      </c>
      <c r="AC80" s="17">
        <f t="shared" si="14"/>
        <v>0</v>
      </c>
      <c r="AD80" s="11"/>
      <c r="AE80" s="11"/>
      <c r="AF80" s="11"/>
    </row>
    <row r="81" spans="1:32" s="12" customFormat="1" ht="13.5" customHeight="1" x14ac:dyDescent="0.35">
      <c r="A81" s="169"/>
      <c r="B81" s="147"/>
      <c r="C81" s="160"/>
      <c r="D81" s="134"/>
      <c r="E81" s="31"/>
      <c r="F81" s="13" t="s">
        <v>8</v>
      </c>
      <c r="G81" s="13"/>
      <c r="H81" s="13"/>
      <c r="I81" s="13"/>
      <c r="J81" s="32"/>
      <c r="K81" s="3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5"/>
      <c r="AD81" s="11"/>
      <c r="AE81" s="11"/>
      <c r="AF81" s="11"/>
    </row>
    <row r="82" spans="1:32" s="12" customFormat="1" ht="13.5" customHeight="1" x14ac:dyDescent="0.35">
      <c r="A82" s="169"/>
      <c r="B82" s="147"/>
      <c r="C82" s="160"/>
      <c r="D82" s="134"/>
      <c r="E82" s="62" t="s">
        <v>38</v>
      </c>
      <c r="F82" s="63"/>
      <c r="G82" s="63"/>
      <c r="H82" s="63"/>
      <c r="I82" s="63"/>
      <c r="J82" s="64"/>
      <c r="K82" s="29">
        <f t="shared" ref="K82:AC82" si="15">K81</f>
        <v>0</v>
      </c>
      <c r="L82" s="30">
        <f t="shared" si="15"/>
        <v>0</v>
      </c>
      <c r="M82" s="30">
        <f t="shared" si="15"/>
        <v>0</v>
      </c>
      <c r="N82" s="30">
        <f t="shared" si="15"/>
        <v>0</v>
      </c>
      <c r="O82" s="30">
        <f t="shared" si="15"/>
        <v>0</v>
      </c>
      <c r="P82" s="30">
        <f t="shared" si="15"/>
        <v>0</v>
      </c>
      <c r="Q82" s="30">
        <f t="shared" si="15"/>
        <v>0</v>
      </c>
      <c r="R82" s="30">
        <f t="shared" si="15"/>
        <v>0</v>
      </c>
      <c r="S82" s="30">
        <f t="shared" si="15"/>
        <v>0</v>
      </c>
      <c r="T82" s="30">
        <f t="shared" si="15"/>
        <v>0</v>
      </c>
      <c r="U82" s="30">
        <f t="shared" si="15"/>
        <v>0</v>
      </c>
      <c r="V82" s="30">
        <f t="shared" si="15"/>
        <v>0</v>
      </c>
      <c r="W82" s="30">
        <f t="shared" si="15"/>
        <v>0</v>
      </c>
      <c r="X82" s="30">
        <f t="shared" si="15"/>
        <v>0</v>
      </c>
      <c r="Y82" s="30">
        <f t="shared" si="15"/>
        <v>0</v>
      </c>
      <c r="Z82" s="30">
        <f t="shared" si="15"/>
        <v>0</v>
      </c>
      <c r="AA82" s="30">
        <f t="shared" si="15"/>
        <v>0</v>
      </c>
      <c r="AB82" s="30">
        <f t="shared" si="15"/>
        <v>0</v>
      </c>
      <c r="AC82" s="17">
        <f t="shared" si="15"/>
        <v>0</v>
      </c>
      <c r="AD82" s="11"/>
      <c r="AE82" s="11"/>
      <c r="AF82" s="11"/>
    </row>
    <row r="83" spans="1:32" s="12" customFormat="1" ht="13.5" customHeight="1" x14ac:dyDescent="0.35">
      <c r="A83" s="169"/>
      <c r="B83" s="147"/>
      <c r="C83" s="160"/>
      <c r="D83" s="134"/>
      <c r="E83" s="54"/>
      <c r="F83" s="55"/>
      <c r="G83" s="55"/>
      <c r="H83" s="88"/>
      <c r="I83" s="88"/>
      <c r="J83" s="58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42"/>
      <c r="AD83" s="11"/>
      <c r="AE83" s="11"/>
      <c r="AF83" s="11"/>
    </row>
    <row r="84" spans="1:32" s="12" customFormat="1" ht="13.5" customHeight="1" thickBot="1" x14ac:dyDescent="0.4">
      <c r="A84" s="169"/>
      <c r="B84" s="147"/>
      <c r="C84" s="160"/>
      <c r="D84" s="134"/>
      <c r="E84" s="19" t="s">
        <v>40</v>
      </c>
      <c r="F84" s="20"/>
      <c r="G84" s="20"/>
      <c r="H84" s="20"/>
      <c r="I84" s="20"/>
      <c r="J84" s="21"/>
      <c r="K84" s="56">
        <f t="shared" ref="K84:AC84" si="16">SUM(K83:K83)</f>
        <v>0</v>
      </c>
      <c r="L84" s="22">
        <f t="shared" si="16"/>
        <v>0</v>
      </c>
      <c r="M84" s="22">
        <f t="shared" si="16"/>
        <v>0</v>
      </c>
      <c r="N84" s="22">
        <f t="shared" si="16"/>
        <v>0</v>
      </c>
      <c r="O84" s="22">
        <f t="shared" si="16"/>
        <v>0</v>
      </c>
      <c r="P84" s="22">
        <f t="shared" si="16"/>
        <v>0</v>
      </c>
      <c r="Q84" s="22">
        <f t="shared" si="16"/>
        <v>0</v>
      </c>
      <c r="R84" s="22">
        <f t="shared" si="16"/>
        <v>0</v>
      </c>
      <c r="S84" s="22">
        <f t="shared" si="16"/>
        <v>0</v>
      </c>
      <c r="T84" s="22">
        <f t="shared" si="16"/>
        <v>0</v>
      </c>
      <c r="U84" s="22">
        <f t="shared" si="16"/>
        <v>0</v>
      </c>
      <c r="V84" s="22">
        <f t="shared" si="16"/>
        <v>0</v>
      </c>
      <c r="W84" s="22">
        <f t="shared" si="16"/>
        <v>0</v>
      </c>
      <c r="X84" s="22">
        <f t="shared" si="16"/>
        <v>0</v>
      </c>
      <c r="Y84" s="22">
        <f t="shared" si="16"/>
        <v>0</v>
      </c>
      <c r="Z84" s="22">
        <f t="shared" si="16"/>
        <v>0</v>
      </c>
      <c r="AA84" s="22">
        <f t="shared" si="16"/>
        <v>0</v>
      </c>
      <c r="AB84" s="22">
        <f t="shared" si="16"/>
        <v>0</v>
      </c>
      <c r="AC84" s="57">
        <f t="shared" si="16"/>
        <v>0</v>
      </c>
      <c r="AD84" s="11"/>
      <c r="AE84" s="11"/>
      <c r="AF84" s="11"/>
    </row>
    <row r="85" spans="1:32" s="12" customFormat="1" ht="13.5" customHeight="1" thickBot="1" x14ac:dyDescent="0.4">
      <c r="A85" s="170"/>
      <c r="B85" s="148"/>
      <c r="C85" s="161"/>
      <c r="D85" s="135"/>
      <c r="E85" s="36" t="s">
        <v>41</v>
      </c>
      <c r="F85" s="37"/>
      <c r="G85" s="37"/>
      <c r="H85" s="37"/>
      <c r="I85" s="37"/>
      <c r="J85" s="38"/>
      <c r="K85" s="39">
        <f t="shared" ref="K85:AC85" si="17">K78+K80+K82+K84</f>
        <v>32</v>
      </c>
      <c r="L85" s="39">
        <f t="shared" si="17"/>
        <v>0</v>
      </c>
      <c r="M85" s="39">
        <f t="shared" si="17"/>
        <v>0</v>
      </c>
      <c r="N85" s="39">
        <f t="shared" si="17"/>
        <v>5</v>
      </c>
      <c r="O85" s="39">
        <f t="shared" si="17"/>
        <v>1.5</v>
      </c>
      <c r="P85" s="39">
        <f t="shared" si="17"/>
        <v>0</v>
      </c>
      <c r="Q85" s="39">
        <f t="shared" si="17"/>
        <v>0</v>
      </c>
      <c r="R85" s="39">
        <f t="shared" si="17"/>
        <v>0</v>
      </c>
      <c r="S85" s="39">
        <f t="shared" si="17"/>
        <v>0</v>
      </c>
      <c r="T85" s="39">
        <f t="shared" si="17"/>
        <v>0</v>
      </c>
      <c r="U85" s="39">
        <f t="shared" si="17"/>
        <v>2</v>
      </c>
      <c r="V85" s="39">
        <f t="shared" si="17"/>
        <v>0</v>
      </c>
      <c r="W85" s="98">
        <f t="shared" si="17"/>
        <v>7</v>
      </c>
      <c r="X85" s="39">
        <f t="shared" si="17"/>
        <v>0</v>
      </c>
      <c r="Y85" s="39">
        <f t="shared" si="17"/>
        <v>0</v>
      </c>
      <c r="Z85" s="39">
        <f t="shared" si="17"/>
        <v>0</v>
      </c>
      <c r="AA85" s="39">
        <f t="shared" si="17"/>
        <v>0</v>
      </c>
      <c r="AB85" s="39">
        <f t="shared" si="17"/>
        <v>0</v>
      </c>
      <c r="AC85" s="57">
        <f t="shared" si="17"/>
        <v>47.5</v>
      </c>
      <c r="AD85" s="11"/>
      <c r="AE85" s="11"/>
      <c r="AF85" s="11"/>
    </row>
    <row r="86" spans="1:32" s="12" customFormat="1" ht="13.5" customHeight="1" x14ac:dyDescent="0.35">
      <c r="A86" s="144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1"/>
      <c r="AE86" s="11"/>
      <c r="AF86" s="11"/>
    </row>
    <row r="87" spans="1:32" s="48" customFormat="1" ht="13.9" x14ac:dyDescent="0.4">
      <c r="A87" s="127" t="s">
        <v>183</v>
      </c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47"/>
      <c r="AE87" s="47"/>
      <c r="AF87" s="47"/>
    </row>
    <row r="88" spans="1:32" s="48" customFormat="1" ht="13.9" x14ac:dyDescent="0.4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7"/>
      <c r="AE88" s="47"/>
      <c r="AF88" s="47"/>
    </row>
    <row r="89" spans="1:32" s="48" customFormat="1" ht="13.9" x14ac:dyDescent="0.4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 t="s">
        <v>77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49"/>
      <c r="AD89" s="47"/>
      <c r="AE89" s="47"/>
      <c r="AF89" s="47"/>
    </row>
    <row r="90" spans="1:32" s="48" customFormat="1" ht="13.9" x14ac:dyDescent="0.4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51"/>
      <c r="U90" s="51"/>
      <c r="V90" s="51"/>
      <c r="W90" s="3" t="s">
        <v>2</v>
      </c>
      <c r="X90" s="3"/>
      <c r="Y90" s="3"/>
      <c r="Z90" s="51"/>
      <c r="AA90" s="51"/>
      <c r="AB90" s="51"/>
      <c r="AC90" s="49"/>
      <c r="AD90" s="47"/>
      <c r="AE90" s="47"/>
      <c r="AF90" s="47"/>
    </row>
    <row r="91" spans="1:32" s="48" customFormat="1" ht="13.9" x14ac:dyDescent="0.4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129" t="s">
        <v>5</v>
      </c>
      <c r="U91" s="129"/>
      <c r="V91" s="129"/>
      <c r="W91" s="129"/>
      <c r="X91" s="129"/>
      <c r="Y91" s="129"/>
      <c r="Z91" s="129"/>
      <c r="AA91" s="2"/>
      <c r="AB91" s="52"/>
      <c r="AC91" s="49"/>
      <c r="AD91" s="47"/>
      <c r="AE91" s="47"/>
      <c r="AF91" s="47"/>
    </row>
    <row r="92" spans="1:32" s="48" customFormat="1" ht="13.9" x14ac:dyDescent="0.4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49"/>
      <c r="AD92" s="47"/>
      <c r="AE92" s="47"/>
      <c r="AF92" s="47"/>
    </row>
    <row r="93" spans="1:32" s="48" customFormat="1" ht="13.9" x14ac:dyDescent="0.4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49"/>
      <c r="AD93" s="47"/>
      <c r="AE93" s="47"/>
      <c r="AF93" s="47"/>
    </row>
    <row r="94" spans="1:32" s="48" customFormat="1" ht="13.9" x14ac:dyDescent="0.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156" t="s">
        <v>118</v>
      </c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49"/>
      <c r="AD94" s="47"/>
      <c r="AE94" s="47"/>
      <c r="AF94" s="47"/>
    </row>
    <row r="95" spans="1:32" s="48" customFormat="1" ht="13.9" x14ac:dyDescent="0.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3"/>
      <c r="S95" s="53"/>
      <c r="T95" s="53"/>
      <c r="U95" s="53"/>
      <c r="V95" s="149" t="s">
        <v>2</v>
      </c>
      <c r="W95" s="149"/>
      <c r="X95" s="149"/>
      <c r="Y95" s="149"/>
      <c r="Z95" s="53"/>
      <c r="AA95" s="53"/>
      <c r="AB95" s="53"/>
      <c r="AC95" s="49"/>
      <c r="AD95" s="47"/>
      <c r="AE95" s="47"/>
      <c r="AF95" s="47"/>
    </row>
    <row r="96" spans="1:32" s="48" customFormat="1" ht="13.9" x14ac:dyDescent="0.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49"/>
      <c r="AD96" s="47"/>
      <c r="AE96" s="47"/>
      <c r="AF96" s="47"/>
    </row>
    <row r="97" spans="1:32" s="48" customFormat="1" ht="13.9" x14ac:dyDescent="0.4">
      <c r="R97" s="5"/>
      <c r="S97"/>
      <c r="T97"/>
      <c r="U97" s="129" t="s">
        <v>5</v>
      </c>
      <c r="V97" s="129"/>
      <c r="W97" s="129"/>
      <c r="X97" s="129"/>
      <c r="Y97" s="129"/>
      <c r="Z97" s="129"/>
      <c r="AA97" s="3"/>
      <c r="AB97" s="5"/>
      <c r="AD97" s="47"/>
      <c r="AE97" s="47"/>
      <c r="AF97" s="47"/>
    </row>
    <row r="98" spans="1:32" s="12" customFormat="1" ht="13.5" customHeight="1" thickBot="1" x14ac:dyDescent="0.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11"/>
      <c r="AE98" s="11"/>
      <c r="AF98" s="11"/>
    </row>
    <row r="99" spans="1:32" ht="14.25" customHeight="1" x14ac:dyDescent="0.45">
      <c r="A99" s="162" t="s">
        <v>10</v>
      </c>
      <c r="B99" s="177" t="s">
        <v>11</v>
      </c>
      <c r="C99" s="177" t="s">
        <v>12</v>
      </c>
      <c r="D99" s="173" t="s">
        <v>13</v>
      </c>
      <c r="E99" s="171" t="s">
        <v>9</v>
      </c>
      <c r="F99" s="150" t="s">
        <v>0</v>
      </c>
      <c r="G99" s="152" t="s">
        <v>3</v>
      </c>
      <c r="H99" s="154" t="s">
        <v>14</v>
      </c>
      <c r="I99" s="150" t="s">
        <v>1</v>
      </c>
      <c r="J99" s="164" t="s">
        <v>15</v>
      </c>
      <c r="K99" s="175" t="s">
        <v>16</v>
      </c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36" t="s">
        <v>17</v>
      </c>
      <c r="AD99" s="6"/>
      <c r="AE99" s="6"/>
      <c r="AF99" s="6"/>
    </row>
    <row r="100" spans="1:32" s="10" customFormat="1" ht="116.25" customHeight="1" thickBot="1" x14ac:dyDescent="0.35">
      <c r="A100" s="163"/>
      <c r="B100" s="178"/>
      <c r="C100" s="178"/>
      <c r="D100" s="174"/>
      <c r="E100" s="172"/>
      <c r="F100" s="151"/>
      <c r="G100" s="153"/>
      <c r="H100" s="155"/>
      <c r="I100" s="151"/>
      <c r="J100" s="165"/>
      <c r="K100" s="7" t="s">
        <v>18</v>
      </c>
      <c r="L100" s="8" t="s">
        <v>19</v>
      </c>
      <c r="M100" s="8" t="s">
        <v>20</v>
      </c>
      <c r="N100" s="8" t="s">
        <v>21</v>
      </c>
      <c r="O100" s="8" t="s">
        <v>22</v>
      </c>
      <c r="P100" s="8" t="s">
        <v>23</v>
      </c>
      <c r="Q100" s="8" t="s">
        <v>24</v>
      </c>
      <c r="R100" s="8" t="s">
        <v>25</v>
      </c>
      <c r="S100" s="8" t="s">
        <v>26</v>
      </c>
      <c r="T100" s="8" t="s">
        <v>27</v>
      </c>
      <c r="U100" s="8" t="s">
        <v>28</v>
      </c>
      <c r="V100" s="8" t="s">
        <v>29</v>
      </c>
      <c r="W100" s="8" t="s">
        <v>30</v>
      </c>
      <c r="X100" s="8" t="s">
        <v>31</v>
      </c>
      <c r="Y100" s="8" t="s">
        <v>32</v>
      </c>
      <c r="Z100" s="8" t="s">
        <v>33</v>
      </c>
      <c r="AA100" s="8" t="s">
        <v>34</v>
      </c>
      <c r="AB100" s="8" t="s">
        <v>35</v>
      </c>
      <c r="AC100" s="137"/>
      <c r="AD100" s="9"/>
      <c r="AE100" s="9"/>
      <c r="AF100" s="9"/>
    </row>
    <row r="101" spans="1:32" s="12" customFormat="1" ht="13.5" customHeight="1" x14ac:dyDescent="0.35">
      <c r="A101" s="144" t="s">
        <v>4</v>
      </c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6"/>
      <c r="AD101" s="11"/>
      <c r="AE101" s="11"/>
      <c r="AF101" s="11"/>
    </row>
    <row r="102" spans="1:32" s="12" customFormat="1" ht="13.9" x14ac:dyDescent="0.35">
      <c r="A102" s="183"/>
      <c r="B102" s="158" t="s">
        <v>87</v>
      </c>
      <c r="C102" s="179" t="s">
        <v>70</v>
      </c>
      <c r="D102" s="181">
        <v>0.25</v>
      </c>
      <c r="E102" s="81" t="s">
        <v>148</v>
      </c>
      <c r="F102" s="23" t="s">
        <v>6</v>
      </c>
      <c r="G102" s="23" t="s">
        <v>55</v>
      </c>
      <c r="H102" s="23" t="s">
        <v>55</v>
      </c>
      <c r="I102" s="23">
        <v>4</v>
      </c>
      <c r="J102" s="83">
        <v>3</v>
      </c>
      <c r="K102" s="59"/>
      <c r="L102" s="25"/>
      <c r="M102" s="25"/>
      <c r="N102" s="25"/>
      <c r="O102" s="25"/>
      <c r="P102" s="25"/>
      <c r="Q102" s="25"/>
      <c r="R102" s="25">
        <v>2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74">
        <f>SUM(K102:AB102)</f>
        <v>2</v>
      </c>
      <c r="AD102" s="11"/>
      <c r="AE102" s="11"/>
      <c r="AF102" s="11"/>
    </row>
    <row r="103" spans="1:32" s="12" customFormat="1" ht="13.9" x14ac:dyDescent="0.35">
      <c r="A103" s="183"/>
      <c r="B103" s="158"/>
      <c r="C103" s="179"/>
      <c r="D103" s="181"/>
      <c r="E103" s="109" t="s">
        <v>180</v>
      </c>
      <c r="F103" s="84" t="s">
        <v>6</v>
      </c>
      <c r="G103" s="84" t="s">
        <v>141</v>
      </c>
      <c r="H103" s="84"/>
      <c r="I103" s="84" t="s">
        <v>144</v>
      </c>
      <c r="J103" s="91">
        <v>15</v>
      </c>
      <c r="K103" s="59">
        <v>36</v>
      </c>
      <c r="L103" s="16"/>
      <c r="M103" s="16">
        <v>18</v>
      </c>
      <c r="N103" s="16"/>
      <c r="O103" s="16"/>
      <c r="P103" s="16"/>
      <c r="Q103" s="16"/>
      <c r="R103" s="16"/>
      <c r="S103" s="16"/>
      <c r="T103" s="16"/>
      <c r="U103" s="16">
        <v>1</v>
      </c>
      <c r="V103" s="16"/>
      <c r="W103" s="16"/>
      <c r="X103" s="16"/>
      <c r="Y103" s="16"/>
      <c r="Z103" s="16"/>
      <c r="AA103" s="16"/>
      <c r="AB103" s="16"/>
      <c r="AC103" s="74">
        <f>SUM(K103:AB103)</f>
        <v>55</v>
      </c>
      <c r="AD103" s="11"/>
      <c r="AE103" s="11"/>
      <c r="AF103" s="11"/>
    </row>
    <row r="104" spans="1:32" s="12" customFormat="1" ht="13.9" x14ac:dyDescent="0.35">
      <c r="A104" s="183"/>
      <c r="B104" s="158"/>
      <c r="C104" s="179"/>
      <c r="D104" s="181"/>
      <c r="E104" s="93" t="s">
        <v>138</v>
      </c>
      <c r="F104" s="84" t="s">
        <v>6</v>
      </c>
      <c r="G104" s="84" t="s">
        <v>55</v>
      </c>
      <c r="H104" s="84" t="s">
        <v>55</v>
      </c>
      <c r="I104" s="84" t="s">
        <v>102</v>
      </c>
      <c r="J104" s="91" t="s">
        <v>100</v>
      </c>
      <c r="K104" s="59">
        <v>36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>
        <v>1</v>
      </c>
      <c r="V104" s="16"/>
      <c r="W104" s="16"/>
      <c r="X104" s="16"/>
      <c r="Y104" s="16"/>
      <c r="Z104" s="16"/>
      <c r="AA104" s="16"/>
      <c r="AB104" s="16"/>
      <c r="AC104" s="74">
        <f>SUM(K104:AB104)</f>
        <v>37</v>
      </c>
      <c r="AD104" s="11"/>
      <c r="AE104" s="11"/>
      <c r="AF104" s="11"/>
    </row>
    <row r="105" spans="1:32" s="12" customFormat="1" ht="13.9" x14ac:dyDescent="0.35">
      <c r="A105" s="183"/>
      <c r="B105" s="158"/>
      <c r="C105" s="179"/>
      <c r="D105" s="181"/>
      <c r="E105" s="109" t="s">
        <v>84</v>
      </c>
      <c r="F105" s="84" t="s">
        <v>6</v>
      </c>
      <c r="G105" s="84" t="s">
        <v>52</v>
      </c>
      <c r="H105" s="84" t="s">
        <v>52</v>
      </c>
      <c r="I105" s="84" t="s">
        <v>102</v>
      </c>
      <c r="J105" s="91" t="s">
        <v>103</v>
      </c>
      <c r="K105" s="59"/>
      <c r="L105" s="16"/>
      <c r="M105" s="16"/>
      <c r="N105" s="16"/>
      <c r="O105" s="16"/>
      <c r="P105" s="16"/>
      <c r="Q105" s="16">
        <v>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74">
        <f>SUM(K105:AB105)</f>
        <v>3</v>
      </c>
      <c r="AD105" s="11"/>
      <c r="AE105" s="11"/>
      <c r="AF105" s="11"/>
    </row>
    <row r="106" spans="1:32" s="12" customFormat="1" ht="13.9" x14ac:dyDescent="0.35">
      <c r="A106" s="183"/>
      <c r="B106" s="158"/>
      <c r="C106" s="179"/>
      <c r="D106" s="181"/>
      <c r="E106" s="93" t="s">
        <v>84</v>
      </c>
      <c r="F106" s="84" t="s">
        <v>6</v>
      </c>
      <c r="G106" s="84" t="s">
        <v>52</v>
      </c>
      <c r="H106" s="84" t="s">
        <v>83</v>
      </c>
      <c r="I106" s="84" t="s">
        <v>100</v>
      </c>
      <c r="J106" s="91">
        <v>3</v>
      </c>
      <c r="K106" s="59"/>
      <c r="L106" s="16"/>
      <c r="M106" s="16"/>
      <c r="N106" s="16"/>
      <c r="O106" s="16"/>
      <c r="P106" s="16"/>
      <c r="Q106" s="16">
        <v>2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74">
        <f>SUM(K106:AB106)</f>
        <v>2</v>
      </c>
      <c r="AD106" s="11"/>
      <c r="AE106" s="11"/>
      <c r="AF106" s="11"/>
    </row>
    <row r="107" spans="1:32" s="12" customFormat="1" ht="13.5" customHeight="1" thickBot="1" x14ac:dyDescent="0.4">
      <c r="A107" s="183"/>
      <c r="B107" s="158"/>
      <c r="C107" s="179"/>
      <c r="D107" s="181"/>
      <c r="E107" s="26" t="s">
        <v>42</v>
      </c>
      <c r="F107" s="27"/>
      <c r="G107" s="27"/>
      <c r="H107" s="27"/>
      <c r="I107" s="27"/>
      <c r="J107" s="28"/>
      <c r="K107" s="56">
        <f>SUM(K102:K106)</f>
        <v>72</v>
      </c>
      <c r="L107" s="56">
        <f t="shared" ref="L107:AB107" si="18">SUM(L102:L106)</f>
        <v>0</v>
      </c>
      <c r="M107" s="56">
        <f t="shared" si="18"/>
        <v>18</v>
      </c>
      <c r="N107" s="56">
        <f t="shared" si="18"/>
        <v>0</v>
      </c>
      <c r="O107" s="56">
        <f t="shared" si="18"/>
        <v>0</v>
      </c>
      <c r="P107" s="56">
        <f t="shared" si="18"/>
        <v>0</v>
      </c>
      <c r="Q107" s="56">
        <f t="shared" si="18"/>
        <v>5</v>
      </c>
      <c r="R107" s="56">
        <f t="shared" si="18"/>
        <v>2</v>
      </c>
      <c r="S107" s="56">
        <f t="shared" si="18"/>
        <v>0</v>
      </c>
      <c r="T107" s="56">
        <f t="shared" si="18"/>
        <v>0</v>
      </c>
      <c r="U107" s="56">
        <f t="shared" si="18"/>
        <v>2</v>
      </c>
      <c r="V107" s="56">
        <f t="shared" si="18"/>
        <v>0</v>
      </c>
      <c r="W107" s="56">
        <f t="shared" si="18"/>
        <v>0</v>
      </c>
      <c r="X107" s="56">
        <f t="shared" si="18"/>
        <v>0</v>
      </c>
      <c r="Y107" s="56">
        <f t="shared" si="18"/>
        <v>0</v>
      </c>
      <c r="Z107" s="56">
        <f t="shared" si="18"/>
        <v>0</v>
      </c>
      <c r="AA107" s="56">
        <f t="shared" si="18"/>
        <v>0</v>
      </c>
      <c r="AB107" s="56">
        <f t="shared" si="18"/>
        <v>0</v>
      </c>
      <c r="AC107" s="79">
        <f>SUM(AC102:AC106)</f>
        <v>99</v>
      </c>
      <c r="AD107" s="11"/>
      <c r="AE107" s="11"/>
      <c r="AF107" s="11"/>
    </row>
    <row r="108" spans="1:32" s="12" customFormat="1" ht="13.5" customHeight="1" x14ac:dyDescent="0.35">
      <c r="A108" s="183"/>
      <c r="B108" s="158"/>
      <c r="C108" s="179"/>
      <c r="D108" s="181"/>
      <c r="E108" s="18"/>
      <c r="F108" s="23"/>
      <c r="G108" s="23"/>
      <c r="H108" s="23"/>
      <c r="I108" s="23"/>
      <c r="J108" s="24"/>
      <c r="K108" s="41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42"/>
      <c r="AD108" s="11"/>
      <c r="AE108" s="11"/>
      <c r="AF108" s="11"/>
    </row>
    <row r="109" spans="1:32" s="12" customFormat="1" ht="13.5" customHeight="1" thickBot="1" x14ac:dyDescent="0.4">
      <c r="A109" s="183"/>
      <c r="B109" s="158"/>
      <c r="C109" s="179"/>
      <c r="D109" s="181"/>
      <c r="E109" s="26" t="s">
        <v>37</v>
      </c>
      <c r="F109" s="27"/>
      <c r="G109" s="27"/>
      <c r="H109" s="27"/>
      <c r="I109" s="27"/>
      <c r="J109" s="28"/>
      <c r="K109" s="29">
        <f t="shared" ref="K109:AC109" si="19">K108</f>
        <v>0</v>
      </c>
      <c r="L109" s="30">
        <f t="shared" si="19"/>
        <v>0</v>
      </c>
      <c r="M109" s="30">
        <f t="shared" si="19"/>
        <v>0</v>
      </c>
      <c r="N109" s="30">
        <f t="shared" si="19"/>
        <v>0</v>
      </c>
      <c r="O109" s="30">
        <f t="shared" si="19"/>
        <v>0</v>
      </c>
      <c r="P109" s="30">
        <f t="shared" si="19"/>
        <v>0</v>
      </c>
      <c r="Q109" s="30">
        <f t="shared" si="19"/>
        <v>0</v>
      </c>
      <c r="R109" s="30">
        <f t="shared" si="19"/>
        <v>0</v>
      </c>
      <c r="S109" s="30">
        <f t="shared" si="19"/>
        <v>0</v>
      </c>
      <c r="T109" s="30">
        <f t="shared" si="19"/>
        <v>0</v>
      </c>
      <c r="U109" s="30">
        <f t="shared" si="19"/>
        <v>0</v>
      </c>
      <c r="V109" s="30">
        <f t="shared" si="19"/>
        <v>0</v>
      </c>
      <c r="W109" s="30">
        <f t="shared" si="19"/>
        <v>0</v>
      </c>
      <c r="X109" s="30">
        <f t="shared" si="19"/>
        <v>0</v>
      </c>
      <c r="Y109" s="30">
        <f t="shared" si="19"/>
        <v>0</v>
      </c>
      <c r="Z109" s="30">
        <f t="shared" si="19"/>
        <v>0</v>
      </c>
      <c r="AA109" s="30">
        <f t="shared" si="19"/>
        <v>0</v>
      </c>
      <c r="AB109" s="30">
        <f t="shared" si="19"/>
        <v>0</v>
      </c>
      <c r="AC109" s="17">
        <f t="shared" si="19"/>
        <v>0</v>
      </c>
      <c r="AD109" s="11"/>
      <c r="AE109" s="11"/>
      <c r="AF109" s="11"/>
    </row>
    <row r="110" spans="1:32" s="12" customFormat="1" ht="13.5" customHeight="1" x14ac:dyDescent="0.35">
      <c r="A110" s="183"/>
      <c r="B110" s="158"/>
      <c r="C110" s="179"/>
      <c r="D110" s="181"/>
      <c r="E110" s="31"/>
      <c r="F110" s="13" t="s">
        <v>8</v>
      </c>
      <c r="G110" s="13"/>
      <c r="H110" s="13"/>
      <c r="I110" s="13"/>
      <c r="J110" s="32"/>
      <c r="K110" s="3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5"/>
      <c r="AD110" s="11"/>
      <c r="AE110" s="11"/>
      <c r="AF110" s="11"/>
    </row>
    <row r="111" spans="1:32" s="12" customFormat="1" ht="13.5" customHeight="1" x14ac:dyDescent="0.35">
      <c r="A111" s="183"/>
      <c r="B111" s="158"/>
      <c r="C111" s="179"/>
      <c r="D111" s="181"/>
      <c r="E111" s="112" t="s">
        <v>38</v>
      </c>
      <c r="F111" s="63"/>
      <c r="G111" s="63"/>
      <c r="H111" s="63"/>
      <c r="I111" s="63"/>
      <c r="J111" s="64"/>
      <c r="K111" s="29">
        <f t="shared" ref="K111:AC111" si="20">K110</f>
        <v>0</v>
      </c>
      <c r="L111" s="30">
        <f t="shared" si="20"/>
        <v>0</v>
      </c>
      <c r="M111" s="30">
        <f t="shared" si="20"/>
        <v>0</v>
      </c>
      <c r="N111" s="30">
        <f t="shared" si="20"/>
        <v>0</v>
      </c>
      <c r="O111" s="30">
        <f t="shared" si="20"/>
        <v>0</v>
      </c>
      <c r="P111" s="30">
        <f t="shared" si="20"/>
        <v>0</v>
      </c>
      <c r="Q111" s="30">
        <f t="shared" si="20"/>
        <v>0</v>
      </c>
      <c r="R111" s="30">
        <f t="shared" si="20"/>
        <v>0</v>
      </c>
      <c r="S111" s="30">
        <f t="shared" si="20"/>
        <v>0</v>
      </c>
      <c r="T111" s="30">
        <f t="shared" si="20"/>
        <v>0</v>
      </c>
      <c r="U111" s="30">
        <f t="shared" si="20"/>
        <v>0</v>
      </c>
      <c r="V111" s="30">
        <f t="shared" si="20"/>
        <v>0</v>
      </c>
      <c r="W111" s="30">
        <f t="shared" si="20"/>
        <v>0</v>
      </c>
      <c r="X111" s="30">
        <f t="shared" si="20"/>
        <v>0</v>
      </c>
      <c r="Y111" s="30">
        <f t="shared" si="20"/>
        <v>0</v>
      </c>
      <c r="Z111" s="30">
        <f t="shared" si="20"/>
        <v>0</v>
      </c>
      <c r="AA111" s="30">
        <f t="shared" si="20"/>
        <v>0</v>
      </c>
      <c r="AB111" s="30">
        <f t="shared" si="20"/>
        <v>0</v>
      </c>
      <c r="AC111" s="17">
        <f t="shared" si="20"/>
        <v>0</v>
      </c>
      <c r="AD111" s="11"/>
      <c r="AE111" s="11"/>
      <c r="AF111" s="11"/>
    </row>
    <row r="112" spans="1:32" s="12" customFormat="1" ht="13.5" customHeight="1" x14ac:dyDescent="0.35">
      <c r="A112" s="183"/>
      <c r="B112" s="158"/>
      <c r="C112" s="179"/>
      <c r="D112" s="181"/>
      <c r="E112" s="54"/>
      <c r="F112" s="55"/>
      <c r="G112" s="55"/>
      <c r="H112" s="88"/>
      <c r="I112" s="88"/>
      <c r="J112" s="58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42"/>
      <c r="AD112" s="11"/>
      <c r="AE112" s="11"/>
      <c r="AF112" s="11"/>
    </row>
    <row r="113" spans="1:32" s="12" customFormat="1" ht="13.5" customHeight="1" thickBot="1" x14ac:dyDescent="0.4">
      <c r="A113" s="183"/>
      <c r="B113" s="158"/>
      <c r="C113" s="179"/>
      <c r="D113" s="181"/>
      <c r="E113" s="19" t="s">
        <v>40</v>
      </c>
      <c r="F113" s="20"/>
      <c r="G113" s="20"/>
      <c r="H113" s="20"/>
      <c r="I113" s="20"/>
      <c r="J113" s="21"/>
      <c r="K113" s="56">
        <f t="shared" ref="K113:AC113" si="21">SUM(K112:K112)</f>
        <v>0</v>
      </c>
      <c r="L113" s="22">
        <f t="shared" si="21"/>
        <v>0</v>
      </c>
      <c r="M113" s="22">
        <f t="shared" si="21"/>
        <v>0</v>
      </c>
      <c r="N113" s="22">
        <f t="shared" si="21"/>
        <v>0</v>
      </c>
      <c r="O113" s="22">
        <f t="shared" si="21"/>
        <v>0</v>
      </c>
      <c r="P113" s="22">
        <f t="shared" si="21"/>
        <v>0</v>
      </c>
      <c r="Q113" s="22">
        <f t="shared" si="21"/>
        <v>0</v>
      </c>
      <c r="R113" s="22">
        <f t="shared" si="21"/>
        <v>0</v>
      </c>
      <c r="S113" s="22">
        <f t="shared" si="21"/>
        <v>0</v>
      </c>
      <c r="T113" s="22">
        <f t="shared" si="21"/>
        <v>0</v>
      </c>
      <c r="U113" s="22">
        <f t="shared" si="21"/>
        <v>0</v>
      </c>
      <c r="V113" s="22">
        <f t="shared" si="21"/>
        <v>0</v>
      </c>
      <c r="W113" s="22">
        <f t="shared" si="21"/>
        <v>0</v>
      </c>
      <c r="X113" s="22">
        <f t="shared" si="21"/>
        <v>0</v>
      </c>
      <c r="Y113" s="22">
        <f t="shared" si="21"/>
        <v>0</v>
      </c>
      <c r="Z113" s="22">
        <f t="shared" si="21"/>
        <v>0</v>
      </c>
      <c r="AA113" s="22">
        <f t="shared" si="21"/>
        <v>0</v>
      </c>
      <c r="AB113" s="22">
        <f t="shared" si="21"/>
        <v>0</v>
      </c>
      <c r="AC113" s="57">
        <f t="shared" si="21"/>
        <v>0</v>
      </c>
      <c r="AD113" s="11"/>
      <c r="AE113" s="11"/>
      <c r="AF113" s="11"/>
    </row>
    <row r="114" spans="1:32" s="12" customFormat="1" ht="13.5" customHeight="1" thickBot="1" x14ac:dyDescent="0.4">
      <c r="A114" s="183"/>
      <c r="B114" s="158"/>
      <c r="C114" s="179"/>
      <c r="D114" s="181"/>
      <c r="E114" s="36" t="s">
        <v>43</v>
      </c>
      <c r="F114" s="37"/>
      <c r="G114" s="37"/>
      <c r="H114" s="37"/>
      <c r="I114" s="37"/>
      <c r="J114" s="38"/>
      <c r="K114" s="39">
        <f t="shared" ref="K114:AC114" si="22">K107+K109+K111+K113</f>
        <v>72</v>
      </c>
      <c r="L114" s="39">
        <f t="shared" si="22"/>
        <v>0</v>
      </c>
      <c r="M114" s="39">
        <f t="shared" si="22"/>
        <v>18</v>
      </c>
      <c r="N114" s="39">
        <f t="shared" si="22"/>
        <v>0</v>
      </c>
      <c r="O114" s="39">
        <f t="shared" si="22"/>
        <v>0</v>
      </c>
      <c r="P114" s="39">
        <f t="shared" si="22"/>
        <v>0</v>
      </c>
      <c r="Q114" s="39">
        <f t="shared" si="22"/>
        <v>5</v>
      </c>
      <c r="R114" s="39">
        <f t="shared" si="22"/>
        <v>2</v>
      </c>
      <c r="S114" s="39">
        <f t="shared" si="22"/>
        <v>0</v>
      </c>
      <c r="T114" s="39">
        <f t="shared" si="22"/>
        <v>0</v>
      </c>
      <c r="U114" s="39">
        <f t="shared" si="22"/>
        <v>2</v>
      </c>
      <c r="V114" s="39">
        <f t="shared" si="22"/>
        <v>0</v>
      </c>
      <c r="W114" s="39">
        <f t="shared" si="22"/>
        <v>0</v>
      </c>
      <c r="X114" s="39">
        <f t="shared" si="22"/>
        <v>0</v>
      </c>
      <c r="Y114" s="39">
        <f t="shared" si="22"/>
        <v>0</v>
      </c>
      <c r="Z114" s="39">
        <f t="shared" si="22"/>
        <v>0</v>
      </c>
      <c r="AA114" s="39">
        <f t="shared" si="22"/>
        <v>0</v>
      </c>
      <c r="AB114" s="39">
        <f t="shared" si="22"/>
        <v>0</v>
      </c>
      <c r="AC114" s="57">
        <f t="shared" si="22"/>
        <v>99</v>
      </c>
      <c r="AD114" s="11"/>
      <c r="AE114" s="11"/>
      <c r="AF114" s="11"/>
    </row>
    <row r="115" spans="1:32" s="12" customFormat="1" ht="13.5" customHeight="1" thickBot="1" x14ac:dyDescent="0.4">
      <c r="A115" s="184"/>
      <c r="B115" s="159"/>
      <c r="C115" s="180"/>
      <c r="D115" s="182"/>
      <c r="E115" s="43" t="s">
        <v>44</v>
      </c>
      <c r="F115" s="44"/>
      <c r="G115" s="44"/>
      <c r="H115" s="44"/>
      <c r="I115" s="45"/>
      <c r="J115" s="46"/>
      <c r="K115" s="39">
        <f t="shared" ref="K115:AC115" si="23">K85+K114</f>
        <v>104</v>
      </c>
      <c r="L115" s="39">
        <f t="shared" si="23"/>
        <v>0</v>
      </c>
      <c r="M115" s="39">
        <f t="shared" si="23"/>
        <v>18</v>
      </c>
      <c r="N115" s="39">
        <f t="shared" si="23"/>
        <v>5</v>
      </c>
      <c r="O115" s="39">
        <f t="shared" si="23"/>
        <v>1.5</v>
      </c>
      <c r="P115" s="39">
        <f t="shared" si="23"/>
        <v>0</v>
      </c>
      <c r="Q115" s="39">
        <f t="shared" si="23"/>
        <v>5</v>
      </c>
      <c r="R115" s="39">
        <f t="shared" si="23"/>
        <v>2</v>
      </c>
      <c r="S115" s="39">
        <f t="shared" si="23"/>
        <v>0</v>
      </c>
      <c r="T115" s="39">
        <f t="shared" si="23"/>
        <v>0</v>
      </c>
      <c r="U115" s="39">
        <f t="shared" si="23"/>
        <v>4</v>
      </c>
      <c r="V115" s="39">
        <f t="shared" si="23"/>
        <v>0</v>
      </c>
      <c r="W115" s="39">
        <f t="shared" si="23"/>
        <v>7</v>
      </c>
      <c r="X115" s="39">
        <f t="shared" si="23"/>
        <v>0</v>
      </c>
      <c r="Y115" s="39">
        <f t="shared" si="23"/>
        <v>0</v>
      </c>
      <c r="Z115" s="39">
        <f t="shared" si="23"/>
        <v>0</v>
      </c>
      <c r="AA115" s="39">
        <f t="shared" si="23"/>
        <v>0</v>
      </c>
      <c r="AB115" s="39">
        <f t="shared" si="23"/>
        <v>0</v>
      </c>
      <c r="AC115" s="79">
        <f t="shared" si="23"/>
        <v>146.5</v>
      </c>
      <c r="AD115" s="11"/>
      <c r="AE115" s="11"/>
      <c r="AF115" s="11"/>
    </row>
    <row r="117" spans="1:32" s="48" customFormat="1" ht="13.9" x14ac:dyDescent="0.4">
      <c r="A117" s="127" t="s">
        <v>183</v>
      </c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47"/>
      <c r="AE117" s="47"/>
      <c r="AF117" s="47"/>
    </row>
    <row r="118" spans="1:32" s="48" customFormat="1" ht="13.9" x14ac:dyDescent="0.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7"/>
      <c r="AE118" s="47"/>
      <c r="AF118" s="47"/>
    </row>
    <row r="119" spans="1:32" s="48" customFormat="1" ht="13.9" x14ac:dyDescent="0.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0" t="s">
        <v>77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49"/>
      <c r="AD119" s="47"/>
      <c r="AE119" s="47"/>
      <c r="AF119" s="47"/>
    </row>
    <row r="120" spans="1:32" s="48" customFormat="1" ht="13.9" x14ac:dyDescent="0.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51"/>
      <c r="U120" s="51"/>
      <c r="V120" s="51"/>
      <c r="W120" s="3" t="s">
        <v>2</v>
      </c>
      <c r="X120" s="3"/>
      <c r="Y120" s="3"/>
      <c r="Z120" s="51"/>
      <c r="AA120" s="51"/>
      <c r="AB120" s="51"/>
      <c r="AC120" s="49"/>
      <c r="AD120" s="47"/>
      <c r="AE120" s="47"/>
      <c r="AF120" s="47"/>
    </row>
    <row r="121" spans="1:32" s="48" customFormat="1" ht="13.9" x14ac:dyDescent="0.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2"/>
      <c r="S121" s="52"/>
      <c r="T121" s="129" t="s">
        <v>5</v>
      </c>
      <c r="U121" s="129"/>
      <c r="V121" s="129"/>
      <c r="W121" s="129"/>
      <c r="X121" s="129"/>
      <c r="Y121" s="129"/>
      <c r="Z121" s="129"/>
      <c r="AA121" s="2"/>
      <c r="AB121" s="52"/>
      <c r="AC121" s="49"/>
      <c r="AD121" s="47"/>
      <c r="AE121" s="47"/>
      <c r="AF121" s="47"/>
    </row>
    <row r="122" spans="1:32" s="48" customFormat="1" ht="13.9" x14ac:dyDescent="0.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49"/>
      <c r="AD122" s="47"/>
      <c r="AE122" s="47"/>
      <c r="AF122" s="47"/>
    </row>
    <row r="123" spans="1:32" s="48" customFormat="1" ht="13.9" x14ac:dyDescent="0.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49"/>
      <c r="AD123" s="47"/>
      <c r="AE123" s="47"/>
      <c r="AF123" s="47"/>
    </row>
    <row r="124" spans="1:32" s="48" customFormat="1" ht="13.9" x14ac:dyDescent="0.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156" t="s">
        <v>118</v>
      </c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49"/>
      <c r="AD124" s="47"/>
      <c r="AE124" s="47"/>
      <c r="AF124" s="47"/>
    </row>
    <row r="125" spans="1:32" s="48" customFormat="1" ht="13.9" x14ac:dyDescent="0.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3"/>
      <c r="S125" s="53"/>
      <c r="T125" s="53"/>
      <c r="U125" s="53"/>
      <c r="V125" s="149" t="s">
        <v>2</v>
      </c>
      <c r="W125" s="149"/>
      <c r="X125" s="149"/>
      <c r="Y125" s="149"/>
      <c r="Z125" s="53"/>
      <c r="AA125" s="53"/>
      <c r="AB125" s="53"/>
      <c r="AC125" s="49"/>
      <c r="AD125" s="47"/>
      <c r="AE125" s="47"/>
      <c r="AF125" s="47"/>
    </row>
    <row r="126" spans="1:32" s="48" customFormat="1" ht="13.9" x14ac:dyDescent="0.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49"/>
      <c r="AD126" s="47"/>
      <c r="AE126" s="47"/>
      <c r="AF126" s="47"/>
    </row>
    <row r="127" spans="1:32" s="48" customFormat="1" ht="14.25" thickBot="1" x14ac:dyDescent="0.45">
      <c r="R127" s="5"/>
      <c r="S127"/>
      <c r="T127"/>
      <c r="U127" s="129" t="s">
        <v>5</v>
      </c>
      <c r="V127" s="129"/>
      <c r="W127" s="129"/>
      <c r="X127" s="129"/>
      <c r="Y127" s="129"/>
      <c r="Z127" s="129"/>
      <c r="AA127" s="3"/>
      <c r="AB127" s="5"/>
      <c r="AD127" s="47"/>
      <c r="AE127" s="47"/>
      <c r="AF127" s="47"/>
    </row>
    <row r="128" spans="1:32" ht="14.25" customHeight="1" x14ac:dyDescent="0.45">
      <c r="A128" s="162" t="s">
        <v>10</v>
      </c>
      <c r="B128" s="177" t="s">
        <v>11</v>
      </c>
      <c r="C128" s="177" t="s">
        <v>12</v>
      </c>
      <c r="D128" s="173" t="s">
        <v>13</v>
      </c>
      <c r="E128" s="171" t="s">
        <v>9</v>
      </c>
      <c r="F128" s="150" t="s">
        <v>0</v>
      </c>
      <c r="G128" s="152" t="s">
        <v>3</v>
      </c>
      <c r="H128" s="154" t="s">
        <v>14</v>
      </c>
      <c r="I128" s="150" t="s">
        <v>1</v>
      </c>
      <c r="J128" s="164" t="s">
        <v>15</v>
      </c>
      <c r="K128" s="175" t="s">
        <v>16</v>
      </c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36" t="s">
        <v>17</v>
      </c>
      <c r="AD128" s="6"/>
      <c r="AE128" s="6"/>
      <c r="AF128" s="6"/>
    </row>
    <row r="129" spans="1:32" s="10" customFormat="1" ht="116.25" customHeight="1" thickBot="1" x14ac:dyDescent="0.35">
      <c r="A129" s="163"/>
      <c r="B129" s="178"/>
      <c r="C129" s="178"/>
      <c r="D129" s="174"/>
      <c r="E129" s="172"/>
      <c r="F129" s="151"/>
      <c r="G129" s="153"/>
      <c r="H129" s="155"/>
      <c r="I129" s="151"/>
      <c r="J129" s="165"/>
      <c r="K129" s="7" t="s">
        <v>18</v>
      </c>
      <c r="L129" s="8" t="s">
        <v>19</v>
      </c>
      <c r="M129" s="8" t="s">
        <v>20</v>
      </c>
      <c r="N129" s="8" t="s">
        <v>21</v>
      </c>
      <c r="O129" s="8" t="s">
        <v>22</v>
      </c>
      <c r="P129" s="8" t="s">
        <v>23</v>
      </c>
      <c r="Q129" s="8" t="s">
        <v>24</v>
      </c>
      <c r="R129" s="8" t="s">
        <v>25</v>
      </c>
      <c r="S129" s="8" t="s">
        <v>26</v>
      </c>
      <c r="T129" s="8" t="s">
        <v>27</v>
      </c>
      <c r="U129" s="8" t="s">
        <v>28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33</v>
      </c>
      <c r="AA129" s="8" t="s">
        <v>34</v>
      </c>
      <c r="AB129" s="8" t="s">
        <v>35</v>
      </c>
      <c r="AC129" s="137"/>
      <c r="AD129" s="9"/>
      <c r="AE129" s="9"/>
      <c r="AF129" s="9"/>
    </row>
    <row r="130" spans="1:32" s="12" customFormat="1" ht="13.5" customHeight="1" x14ac:dyDescent="0.35">
      <c r="A130" s="138" t="s">
        <v>36</v>
      </c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40"/>
      <c r="AD130" s="11"/>
      <c r="AE130" s="11"/>
      <c r="AF130" s="11"/>
    </row>
    <row r="131" spans="1:32" s="12" customFormat="1" ht="13.9" x14ac:dyDescent="0.35">
      <c r="A131" s="169"/>
      <c r="B131" s="147" t="s">
        <v>91</v>
      </c>
      <c r="C131" s="160" t="s">
        <v>70</v>
      </c>
      <c r="D131" s="134">
        <v>0.75</v>
      </c>
      <c r="E131" s="60" t="s">
        <v>67</v>
      </c>
      <c r="F131" s="23" t="s">
        <v>6</v>
      </c>
      <c r="G131" s="23" t="s">
        <v>52</v>
      </c>
      <c r="H131" s="23" t="s">
        <v>52</v>
      </c>
      <c r="I131" s="23" t="s">
        <v>100</v>
      </c>
      <c r="J131" s="23" t="s">
        <v>101</v>
      </c>
      <c r="K131" s="59">
        <v>16</v>
      </c>
      <c r="L131" s="25">
        <v>4</v>
      </c>
      <c r="M131" s="25"/>
      <c r="N131" s="25">
        <v>3</v>
      </c>
      <c r="O131" s="73">
        <v>1</v>
      </c>
      <c r="P131" s="25"/>
      <c r="Q131" s="25"/>
      <c r="R131" s="25"/>
      <c r="S131" s="25"/>
      <c r="T131" s="25"/>
      <c r="U131" s="25">
        <v>1</v>
      </c>
      <c r="V131" s="25"/>
      <c r="W131" s="25"/>
      <c r="X131" s="25"/>
      <c r="Y131" s="25"/>
      <c r="Z131" s="25"/>
      <c r="AA131" s="25"/>
      <c r="AB131" s="25"/>
      <c r="AC131" s="74">
        <f t="shared" ref="AC131:AC137" si="24">SUM(K131:AB131)</f>
        <v>25</v>
      </c>
      <c r="AD131" s="11"/>
      <c r="AE131" s="11"/>
      <c r="AF131" s="11"/>
    </row>
    <row r="132" spans="1:32" s="12" customFormat="1" ht="13.9" x14ac:dyDescent="0.35">
      <c r="A132" s="169"/>
      <c r="B132" s="147"/>
      <c r="C132" s="160"/>
      <c r="D132" s="134"/>
      <c r="E132" s="60" t="s">
        <v>67</v>
      </c>
      <c r="F132" s="23" t="s">
        <v>6</v>
      </c>
      <c r="G132" s="23" t="s">
        <v>52</v>
      </c>
      <c r="H132" s="23" t="s">
        <v>83</v>
      </c>
      <c r="I132" s="23" t="s">
        <v>99</v>
      </c>
      <c r="J132" s="23" t="s">
        <v>104</v>
      </c>
      <c r="K132" s="59">
        <v>8</v>
      </c>
      <c r="L132" s="25"/>
      <c r="M132" s="25">
        <v>4</v>
      </c>
      <c r="N132" s="25">
        <v>2</v>
      </c>
      <c r="O132" s="73">
        <v>0.5</v>
      </c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74">
        <f t="shared" si="24"/>
        <v>15.5</v>
      </c>
      <c r="AD132" s="11"/>
      <c r="AE132" s="11"/>
      <c r="AF132" s="11"/>
    </row>
    <row r="133" spans="1:32" s="12" customFormat="1" ht="27.75" x14ac:dyDescent="0.35">
      <c r="A133" s="169"/>
      <c r="B133" s="147"/>
      <c r="C133" s="160"/>
      <c r="D133" s="134"/>
      <c r="E133" s="60" t="s">
        <v>58</v>
      </c>
      <c r="F133" s="23" t="s">
        <v>6</v>
      </c>
      <c r="G133" s="23" t="s">
        <v>52</v>
      </c>
      <c r="H133" s="23" t="s">
        <v>52</v>
      </c>
      <c r="I133" s="23" t="s">
        <v>99</v>
      </c>
      <c r="J133" s="23" t="s">
        <v>131</v>
      </c>
      <c r="K133" s="59">
        <v>32</v>
      </c>
      <c r="L133" s="25"/>
      <c r="M133" s="25">
        <v>24</v>
      </c>
      <c r="N133" s="25"/>
      <c r="O133" s="25"/>
      <c r="P133" s="73"/>
      <c r="Q133" s="25"/>
      <c r="R133" s="25"/>
      <c r="S133" s="25"/>
      <c r="T133" s="25"/>
      <c r="U133" s="25">
        <v>1</v>
      </c>
      <c r="V133" s="25"/>
      <c r="W133" s="25"/>
      <c r="X133" s="25"/>
      <c r="Y133" s="25"/>
      <c r="Z133" s="25"/>
      <c r="AA133" s="25"/>
      <c r="AB133" s="25"/>
      <c r="AC133" s="17">
        <f>SUM(K133:AB133)</f>
        <v>57</v>
      </c>
      <c r="AD133" s="11"/>
      <c r="AE133" s="11"/>
      <c r="AF133" s="11"/>
    </row>
    <row r="134" spans="1:32" s="12" customFormat="1" ht="13.9" x14ac:dyDescent="0.35">
      <c r="A134" s="169"/>
      <c r="B134" s="147"/>
      <c r="C134" s="160"/>
      <c r="D134" s="134"/>
      <c r="E134" s="60" t="s">
        <v>121</v>
      </c>
      <c r="F134" s="23" t="s">
        <v>6</v>
      </c>
      <c r="G134" s="23" t="s">
        <v>55</v>
      </c>
      <c r="H134" s="23" t="s">
        <v>55</v>
      </c>
      <c r="I134" s="23" t="s">
        <v>102</v>
      </c>
      <c r="J134" s="23" t="s">
        <v>100</v>
      </c>
      <c r="K134" s="59">
        <v>32</v>
      </c>
      <c r="L134" s="25"/>
      <c r="M134" s="25">
        <v>16</v>
      </c>
      <c r="N134" s="25">
        <v>1</v>
      </c>
      <c r="O134" s="73">
        <v>0.5</v>
      </c>
      <c r="P134" s="25"/>
      <c r="Q134" s="25"/>
      <c r="R134" s="25"/>
      <c r="S134" s="25"/>
      <c r="T134" s="25"/>
      <c r="U134" s="25">
        <v>1</v>
      </c>
      <c r="V134" s="25"/>
      <c r="W134" s="25"/>
      <c r="X134" s="25"/>
      <c r="Y134" s="25"/>
      <c r="Z134" s="25"/>
      <c r="AA134" s="25"/>
      <c r="AB134" s="25"/>
      <c r="AC134" s="74">
        <f t="shared" si="24"/>
        <v>50.5</v>
      </c>
      <c r="AD134" s="11"/>
      <c r="AE134" s="11"/>
      <c r="AF134" s="11"/>
    </row>
    <row r="135" spans="1:32" s="12" customFormat="1" ht="27.75" x14ac:dyDescent="0.35">
      <c r="A135" s="169"/>
      <c r="B135" s="147"/>
      <c r="C135" s="160"/>
      <c r="D135" s="134"/>
      <c r="E135" s="54" t="s">
        <v>122</v>
      </c>
      <c r="F135" s="23" t="s">
        <v>6</v>
      </c>
      <c r="G135" s="23" t="s">
        <v>55</v>
      </c>
      <c r="H135" s="23" t="s">
        <v>55</v>
      </c>
      <c r="I135" s="23" t="s">
        <v>102</v>
      </c>
      <c r="J135" s="23" t="s">
        <v>100</v>
      </c>
      <c r="K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>
        <v>7</v>
      </c>
      <c r="X135" s="25"/>
      <c r="Y135" s="25"/>
      <c r="Z135" s="25"/>
      <c r="AA135" s="25"/>
      <c r="AB135" s="25"/>
      <c r="AC135" s="74">
        <f t="shared" si="24"/>
        <v>7</v>
      </c>
      <c r="AD135" s="11"/>
      <c r="AE135" s="11"/>
      <c r="AF135" s="11"/>
    </row>
    <row r="136" spans="1:32" s="12" customFormat="1" ht="27.75" x14ac:dyDescent="0.35">
      <c r="A136" s="169"/>
      <c r="B136" s="147"/>
      <c r="C136" s="160"/>
      <c r="D136" s="134"/>
      <c r="E136" s="54" t="s">
        <v>123</v>
      </c>
      <c r="F136" s="23" t="s">
        <v>6</v>
      </c>
      <c r="G136" s="23" t="s">
        <v>55</v>
      </c>
      <c r="H136" s="23" t="s">
        <v>55</v>
      </c>
      <c r="I136" s="23" t="s">
        <v>102</v>
      </c>
      <c r="J136" s="23" t="s">
        <v>100</v>
      </c>
      <c r="K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>
        <v>1</v>
      </c>
      <c r="X136" s="25"/>
      <c r="Y136" s="25"/>
      <c r="Z136" s="25"/>
      <c r="AA136" s="25"/>
      <c r="AB136" s="25"/>
      <c r="AC136" s="74">
        <f t="shared" si="24"/>
        <v>1</v>
      </c>
      <c r="AD136" s="11"/>
      <c r="AE136" s="11"/>
      <c r="AF136" s="11"/>
    </row>
    <row r="137" spans="1:32" s="12" customFormat="1" ht="27.75" x14ac:dyDescent="0.35">
      <c r="A137" s="169"/>
      <c r="B137" s="147"/>
      <c r="C137" s="160"/>
      <c r="D137" s="134"/>
      <c r="E137" s="60" t="s">
        <v>88</v>
      </c>
      <c r="F137" s="23" t="s">
        <v>6</v>
      </c>
      <c r="G137" s="23" t="s">
        <v>55</v>
      </c>
      <c r="H137" s="23" t="s">
        <v>55</v>
      </c>
      <c r="I137" s="23" t="s">
        <v>102</v>
      </c>
      <c r="J137" s="23" t="s">
        <v>100</v>
      </c>
      <c r="K137" s="59">
        <v>32</v>
      </c>
      <c r="L137" s="25"/>
      <c r="M137" s="25">
        <v>24</v>
      </c>
      <c r="N137" s="25">
        <v>1</v>
      </c>
      <c r="O137" s="73">
        <v>0.5</v>
      </c>
      <c r="P137" s="25"/>
      <c r="Q137" s="25"/>
      <c r="R137" s="25"/>
      <c r="S137" s="25"/>
      <c r="T137" s="25"/>
      <c r="U137" s="25">
        <v>1</v>
      </c>
      <c r="V137" s="25"/>
      <c r="W137" s="25"/>
      <c r="X137" s="25"/>
      <c r="Y137" s="25"/>
      <c r="Z137" s="25"/>
      <c r="AA137" s="25"/>
      <c r="AB137" s="25"/>
      <c r="AC137" s="74">
        <f t="shared" si="24"/>
        <v>58.5</v>
      </c>
      <c r="AD137" s="11"/>
      <c r="AE137" s="11"/>
      <c r="AF137" s="11"/>
    </row>
    <row r="138" spans="1:32" s="12" customFormat="1" ht="14.25" thickBot="1" x14ac:dyDescent="0.4">
      <c r="A138" s="169"/>
      <c r="B138" s="147"/>
      <c r="C138" s="160"/>
      <c r="D138" s="134"/>
      <c r="E138" s="26" t="s">
        <v>42</v>
      </c>
      <c r="F138" s="27"/>
      <c r="G138" s="27"/>
      <c r="H138" s="27"/>
      <c r="I138" s="27"/>
      <c r="J138" s="28"/>
      <c r="K138" s="56">
        <f t="shared" ref="K138:AC138" si="25">SUM(K131:K137)</f>
        <v>120</v>
      </c>
      <c r="L138" s="22">
        <f t="shared" si="25"/>
        <v>4</v>
      </c>
      <c r="M138" s="22">
        <f t="shared" si="25"/>
        <v>68</v>
      </c>
      <c r="N138" s="22">
        <f t="shared" si="25"/>
        <v>7</v>
      </c>
      <c r="O138" s="22">
        <f t="shared" si="25"/>
        <v>2.5</v>
      </c>
      <c r="P138" s="22">
        <f t="shared" si="25"/>
        <v>0</v>
      </c>
      <c r="Q138" s="22">
        <f t="shared" si="25"/>
        <v>0</v>
      </c>
      <c r="R138" s="22">
        <f t="shared" si="25"/>
        <v>0</v>
      </c>
      <c r="S138" s="22">
        <f t="shared" si="25"/>
        <v>0</v>
      </c>
      <c r="T138" s="22">
        <f t="shared" si="25"/>
        <v>0</v>
      </c>
      <c r="U138" s="22">
        <f t="shared" si="25"/>
        <v>5</v>
      </c>
      <c r="V138" s="22">
        <f t="shared" si="25"/>
        <v>0</v>
      </c>
      <c r="W138" s="22">
        <f t="shared" si="25"/>
        <v>8</v>
      </c>
      <c r="X138" s="22">
        <f t="shared" si="25"/>
        <v>0</v>
      </c>
      <c r="Y138" s="22">
        <f t="shared" si="25"/>
        <v>0</v>
      </c>
      <c r="Z138" s="22">
        <f t="shared" si="25"/>
        <v>0</v>
      </c>
      <c r="AA138" s="22">
        <f t="shared" si="25"/>
        <v>0</v>
      </c>
      <c r="AB138" s="22">
        <f t="shared" si="25"/>
        <v>0</v>
      </c>
      <c r="AC138" s="57">
        <f t="shared" si="25"/>
        <v>214.5</v>
      </c>
      <c r="AD138" s="11"/>
      <c r="AE138" s="11"/>
      <c r="AF138" s="11"/>
    </row>
    <row r="139" spans="1:32" s="12" customFormat="1" ht="13.5" customHeight="1" x14ac:dyDescent="0.35">
      <c r="A139" s="169"/>
      <c r="B139" s="147"/>
      <c r="C139" s="160"/>
      <c r="D139" s="134"/>
      <c r="E139" s="18"/>
      <c r="F139" s="23" t="s">
        <v>7</v>
      </c>
      <c r="G139" s="23"/>
      <c r="H139" s="23"/>
      <c r="I139" s="23"/>
      <c r="J139" s="24"/>
      <c r="K139" s="41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42"/>
      <c r="AD139" s="11"/>
      <c r="AE139" s="11"/>
      <c r="AF139" s="11"/>
    </row>
    <row r="140" spans="1:32" s="12" customFormat="1" ht="13.5" customHeight="1" thickBot="1" x14ac:dyDescent="0.4">
      <c r="A140" s="169"/>
      <c r="B140" s="147"/>
      <c r="C140" s="160"/>
      <c r="D140" s="134"/>
      <c r="E140" s="26" t="s">
        <v>37</v>
      </c>
      <c r="F140" s="27"/>
      <c r="G140" s="27"/>
      <c r="H140" s="27"/>
      <c r="I140" s="27"/>
      <c r="J140" s="28"/>
      <c r="K140" s="29">
        <f>K139</f>
        <v>0</v>
      </c>
      <c r="L140" s="30">
        <f>L139</f>
        <v>0</v>
      </c>
      <c r="M140" s="30">
        <f t="shared" ref="M140:AC140" si="26">M139</f>
        <v>0</v>
      </c>
      <c r="N140" s="30">
        <f t="shared" si="26"/>
        <v>0</v>
      </c>
      <c r="O140" s="30">
        <f t="shared" si="26"/>
        <v>0</v>
      </c>
      <c r="P140" s="30">
        <f t="shared" si="26"/>
        <v>0</v>
      </c>
      <c r="Q140" s="30">
        <f t="shared" si="26"/>
        <v>0</v>
      </c>
      <c r="R140" s="30">
        <f t="shared" si="26"/>
        <v>0</v>
      </c>
      <c r="S140" s="30">
        <f t="shared" si="26"/>
        <v>0</v>
      </c>
      <c r="T140" s="30">
        <f t="shared" si="26"/>
        <v>0</v>
      </c>
      <c r="U140" s="30">
        <f t="shared" si="26"/>
        <v>0</v>
      </c>
      <c r="V140" s="30">
        <f t="shared" si="26"/>
        <v>0</v>
      </c>
      <c r="W140" s="30">
        <f t="shared" si="26"/>
        <v>0</v>
      </c>
      <c r="X140" s="30">
        <f t="shared" si="26"/>
        <v>0</v>
      </c>
      <c r="Y140" s="30">
        <f t="shared" si="26"/>
        <v>0</v>
      </c>
      <c r="Z140" s="30">
        <f t="shared" si="26"/>
        <v>0</v>
      </c>
      <c r="AA140" s="30">
        <f t="shared" si="26"/>
        <v>0</v>
      </c>
      <c r="AB140" s="30">
        <f t="shared" si="26"/>
        <v>0</v>
      </c>
      <c r="AC140" s="17">
        <f t="shared" si="26"/>
        <v>0</v>
      </c>
      <c r="AD140" s="11"/>
      <c r="AE140" s="11"/>
      <c r="AF140" s="11"/>
    </row>
    <row r="141" spans="1:32" s="12" customFormat="1" ht="13.5" customHeight="1" x14ac:dyDescent="0.35">
      <c r="A141" s="169"/>
      <c r="B141" s="147"/>
      <c r="C141" s="160"/>
      <c r="D141" s="134"/>
      <c r="E141" s="31"/>
      <c r="F141" s="13" t="s">
        <v>8</v>
      </c>
      <c r="G141" s="13"/>
      <c r="H141" s="13"/>
      <c r="I141" s="13"/>
      <c r="J141" s="32"/>
      <c r="K141" s="3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5"/>
      <c r="AD141" s="11"/>
      <c r="AE141" s="11"/>
      <c r="AF141" s="11"/>
    </row>
    <row r="142" spans="1:32" s="12" customFormat="1" ht="13.5" customHeight="1" x14ac:dyDescent="0.35">
      <c r="A142" s="169"/>
      <c r="B142" s="147"/>
      <c r="C142" s="160"/>
      <c r="D142" s="134"/>
      <c r="E142" s="62" t="s">
        <v>38</v>
      </c>
      <c r="F142" s="63"/>
      <c r="G142" s="63"/>
      <c r="H142" s="63"/>
      <c r="I142" s="63"/>
      <c r="J142" s="34"/>
      <c r="K142" s="29">
        <f t="shared" ref="K142:AC142" si="27">K141</f>
        <v>0</v>
      </c>
      <c r="L142" s="30">
        <f t="shared" si="27"/>
        <v>0</v>
      </c>
      <c r="M142" s="30">
        <f t="shared" si="27"/>
        <v>0</v>
      </c>
      <c r="N142" s="30">
        <f t="shared" si="27"/>
        <v>0</v>
      </c>
      <c r="O142" s="30">
        <f t="shared" si="27"/>
        <v>0</v>
      </c>
      <c r="P142" s="30">
        <f t="shared" si="27"/>
        <v>0</v>
      </c>
      <c r="Q142" s="30">
        <f t="shared" si="27"/>
        <v>0</v>
      </c>
      <c r="R142" s="30">
        <f t="shared" si="27"/>
        <v>0</v>
      </c>
      <c r="S142" s="30">
        <f t="shared" si="27"/>
        <v>0</v>
      </c>
      <c r="T142" s="30">
        <f t="shared" si="27"/>
        <v>0</v>
      </c>
      <c r="U142" s="30">
        <f t="shared" si="27"/>
        <v>0</v>
      </c>
      <c r="V142" s="30">
        <f t="shared" si="27"/>
        <v>0</v>
      </c>
      <c r="W142" s="30">
        <f t="shared" si="27"/>
        <v>0</v>
      </c>
      <c r="X142" s="30">
        <f t="shared" si="27"/>
        <v>0</v>
      </c>
      <c r="Y142" s="30">
        <f t="shared" si="27"/>
        <v>0</v>
      </c>
      <c r="Z142" s="30">
        <f t="shared" si="27"/>
        <v>0</v>
      </c>
      <c r="AA142" s="30">
        <f t="shared" si="27"/>
        <v>0</v>
      </c>
      <c r="AB142" s="30">
        <f t="shared" si="27"/>
        <v>0</v>
      </c>
      <c r="AC142" s="17">
        <f t="shared" si="27"/>
        <v>0</v>
      </c>
      <c r="AD142" s="11"/>
      <c r="AE142" s="11"/>
      <c r="AF142" s="11"/>
    </row>
    <row r="143" spans="1:32" s="12" customFormat="1" ht="13.5" customHeight="1" x14ac:dyDescent="0.35">
      <c r="A143" s="169"/>
      <c r="B143" s="147"/>
      <c r="C143" s="160"/>
      <c r="D143" s="134"/>
      <c r="E143" s="60"/>
      <c r="F143" s="23"/>
      <c r="G143" s="23"/>
      <c r="H143" s="23"/>
      <c r="I143" s="23"/>
      <c r="J143" s="24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42"/>
      <c r="AD143" s="11"/>
      <c r="AE143" s="11"/>
      <c r="AF143" s="11"/>
    </row>
    <row r="144" spans="1:32" s="12" customFormat="1" ht="13.5" customHeight="1" thickBot="1" x14ac:dyDescent="0.4">
      <c r="A144" s="169"/>
      <c r="B144" s="147"/>
      <c r="C144" s="160"/>
      <c r="D144" s="134"/>
      <c r="E144" s="19" t="s">
        <v>40</v>
      </c>
      <c r="F144" s="20"/>
      <c r="G144" s="20"/>
      <c r="H144" s="20"/>
      <c r="I144" s="20"/>
      <c r="J144" s="21"/>
      <c r="K144" s="56">
        <f t="shared" ref="K144:AC144" si="28">SUM(K143:K143)</f>
        <v>0</v>
      </c>
      <c r="L144" s="22">
        <f t="shared" si="28"/>
        <v>0</v>
      </c>
      <c r="M144" s="22">
        <f t="shared" si="28"/>
        <v>0</v>
      </c>
      <c r="N144" s="22">
        <f t="shared" si="28"/>
        <v>0</v>
      </c>
      <c r="O144" s="22">
        <f t="shared" si="28"/>
        <v>0</v>
      </c>
      <c r="P144" s="22">
        <f t="shared" si="28"/>
        <v>0</v>
      </c>
      <c r="Q144" s="22">
        <f t="shared" si="28"/>
        <v>0</v>
      </c>
      <c r="R144" s="22">
        <f t="shared" si="28"/>
        <v>0</v>
      </c>
      <c r="S144" s="22">
        <f t="shared" si="28"/>
        <v>0</v>
      </c>
      <c r="T144" s="22">
        <f t="shared" si="28"/>
        <v>0</v>
      </c>
      <c r="U144" s="22">
        <f t="shared" si="28"/>
        <v>0</v>
      </c>
      <c r="V144" s="22">
        <f t="shared" si="28"/>
        <v>0</v>
      </c>
      <c r="W144" s="22">
        <f t="shared" si="28"/>
        <v>0</v>
      </c>
      <c r="X144" s="22">
        <f t="shared" si="28"/>
        <v>0</v>
      </c>
      <c r="Y144" s="22">
        <f t="shared" si="28"/>
        <v>0</v>
      </c>
      <c r="Z144" s="22">
        <f t="shared" si="28"/>
        <v>0</v>
      </c>
      <c r="AA144" s="22">
        <f t="shared" si="28"/>
        <v>0</v>
      </c>
      <c r="AB144" s="22">
        <f t="shared" si="28"/>
        <v>0</v>
      </c>
      <c r="AC144" s="57">
        <f t="shared" si="28"/>
        <v>0</v>
      </c>
      <c r="AD144" s="11"/>
      <c r="AE144" s="11"/>
      <c r="AF144" s="11"/>
    </row>
    <row r="145" spans="1:32" s="12" customFormat="1" ht="13.5" customHeight="1" thickBot="1" x14ac:dyDescent="0.4">
      <c r="A145" s="170"/>
      <c r="B145" s="148"/>
      <c r="C145" s="161"/>
      <c r="D145" s="135"/>
      <c r="E145" s="36" t="s">
        <v>41</v>
      </c>
      <c r="F145" s="37"/>
      <c r="G145" s="37"/>
      <c r="H145" s="37"/>
      <c r="I145" s="37"/>
      <c r="J145" s="38"/>
      <c r="K145" s="39">
        <f t="shared" ref="K145:AC145" si="29">K138+K140+K142+K144</f>
        <v>120</v>
      </c>
      <c r="L145" s="39">
        <f t="shared" si="29"/>
        <v>4</v>
      </c>
      <c r="M145" s="39">
        <f t="shared" si="29"/>
        <v>68</v>
      </c>
      <c r="N145" s="39">
        <f t="shared" si="29"/>
        <v>7</v>
      </c>
      <c r="O145" s="39">
        <f t="shared" si="29"/>
        <v>2.5</v>
      </c>
      <c r="P145" s="39">
        <f t="shared" si="29"/>
        <v>0</v>
      </c>
      <c r="Q145" s="39">
        <f t="shared" si="29"/>
        <v>0</v>
      </c>
      <c r="R145" s="39">
        <f t="shared" si="29"/>
        <v>0</v>
      </c>
      <c r="S145" s="39">
        <f t="shared" si="29"/>
        <v>0</v>
      </c>
      <c r="T145" s="39">
        <f t="shared" si="29"/>
        <v>0</v>
      </c>
      <c r="U145" s="39">
        <f t="shared" si="29"/>
        <v>5</v>
      </c>
      <c r="V145" s="39">
        <f t="shared" si="29"/>
        <v>0</v>
      </c>
      <c r="W145" s="39">
        <f t="shared" si="29"/>
        <v>8</v>
      </c>
      <c r="X145" s="39">
        <f t="shared" si="29"/>
        <v>0</v>
      </c>
      <c r="Y145" s="39">
        <f t="shared" si="29"/>
        <v>0</v>
      </c>
      <c r="Z145" s="39">
        <f t="shared" si="29"/>
        <v>0</v>
      </c>
      <c r="AA145" s="39">
        <f t="shared" si="29"/>
        <v>0</v>
      </c>
      <c r="AB145" s="39">
        <f t="shared" si="29"/>
        <v>0</v>
      </c>
      <c r="AC145" s="57">
        <f t="shared" si="29"/>
        <v>214.5</v>
      </c>
      <c r="AD145" s="11"/>
      <c r="AE145" s="11"/>
      <c r="AF145" s="11"/>
    </row>
    <row r="146" spans="1:32" s="12" customFormat="1" ht="13.5" customHeight="1" x14ac:dyDescent="0.35">
      <c r="A146" s="144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6"/>
      <c r="AD146" s="11"/>
      <c r="AE146" s="11"/>
      <c r="AF146" s="11"/>
    </row>
    <row r="147" spans="1:32" s="48" customFormat="1" ht="13.9" x14ac:dyDescent="0.4">
      <c r="A147" s="127" t="s">
        <v>183</v>
      </c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47"/>
      <c r="AE147" s="47"/>
      <c r="AF147" s="47"/>
    </row>
    <row r="148" spans="1:32" s="48" customFormat="1" ht="13.9" x14ac:dyDescent="0.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7"/>
      <c r="AE148" s="47"/>
      <c r="AF148" s="47"/>
    </row>
    <row r="149" spans="1:32" s="48" customFormat="1" ht="13.9" x14ac:dyDescent="0.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0" t="s">
        <v>77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49"/>
      <c r="AD149" s="47"/>
      <c r="AE149" s="47"/>
      <c r="AF149" s="47"/>
    </row>
    <row r="150" spans="1:32" s="48" customFormat="1" ht="13.9" x14ac:dyDescent="0.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51"/>
      <c r="U150" s="51"/>
      <c r="V150" s="51"/>
      <c r="W150" s="3" t="s">
        <v>2</v>
      </c>
      <c r="X150" s="3"/>
      <c r="Y150" s="3"/>
      <c r="Z150" s="51"/>
      <c r="AA150" s="51"/>
      <c r="AB150" s="51"/>
      <c r="AC150" s="49"/>
      <c r="AD150" s="47"/>
      <c r="AE150" s="47"/>
      <c r="AF150" s="47"/>
    </row>
    <row r="151" spans="1:32" s="48" customFormat="1" ht="13.9" x14ac:dyDescent="0.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2"/>
      <c r="S151" s="52"/>
      <c r="T151" s="129" t="s">
        <v>5</v>
      </c>
      <c r="U151" s="129"/>
      <c r="V151" s="129"/>
      <c r="W151" s="129"/>
      <c r="X151" s="129"/>
      <c r="Y151" s="129"/>
      <c r="Z151" s="129"/>
      <c r="AA151" s="2"/>
      <c r="AB151" s="52"/>
      <c r="AC151" s="49"/>
      <c r="AD151" s="47"/>
      <c r="AE151" s="47"/>
      <c r="AF151" s="47"/>
    </row>
    <row r="152" spans="1:32" s="48" customFormat="1" ht="13.9" x14ac:dyDescent="0.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49"/>
      <c r="AD152" s="47"/>
      <c r="AE152" s="47"/>
      <c r="AF152" s="47"/>
    </row>
    <row r="153" spans="1:32" s="48" customFormat="1" ht="13.9" x14ac:dyDescent="0.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49"/>
      <c r="AD153" s="47"/>
      <c r="AE153" s="47"/>
      <c r="AF153" s="47"/>
    </row>
    <row r="154" spans="1:32" s="48" customFormat="1" ht="13.9" x14ac:dyDescent="0.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156" t="s">
        <v>118</v>
      </c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49"/>
      <c r="AD154" s="47"/>
      <c r="AE154" s="47"/>
      <c r="AF154" s="47"/>
    </row>
    <row r="155" spans="1:32" s="48" customFormat="1" ht="13.9" x14ac:dyDescent="0.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53"/>
      <c r="S155" s="53"/>
      <c r="T155" s="53"/>
      <c r="U155" s="53"/>
      <c r="V155" s="149" t="s">
        <v>2</v>
      </c>
      <c r="W155" s="149"/>
      <c r="X155" s="149"/>
      <c r="Y155" s="149"/>
      <c r="Z155" s="53"/>
      <c r="AA155" s="53"/>
      <c r="AB155" s="53"/>
      <c r="AC155" s="49"/>
      <c r="AD155" s="47"/>
      <c r="AE155" s="47"/>
      <c r="AF155" s="47"/>
    </row>
    <row r="156" spans="1:32" s="48" customFormat="1" ht="13.9" x14ac:dyDescent="0.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49"/>
      <c r="AD156" s="47"/>
      <c r="AE156" s="47"/>
      <c r="AF156" s="47"/>
    </row>
    <row r="157" spans="1:32" s="48" customFormat="1" ht="13.9" x14ac:dyDescent="0.4">
      <c r="R157" s="5"/>
      <c r="S157"/>
      <c r="T157"/>
      <c r="U157" s="129" t="s">
        <v>5</v>
      </c>
      <c r="V157" s="129"/>
      <c r="W157" s="129"/>
      <c r="X157" s="129"/>
      <c r="Y157" s="129"/>
      <c r="Z157" s="129"/>
      <c r="AA157" s="3"/>
      <c r="AB157" s="5"/>
      <c r="AD157" s="47"/>
      <c r="AE157" s="47"/>
      <c r="AF157" s="47"/>
    </row>
    <row r="158" spans="1:32" s="12" customFormat="1" ht="13.5" customHeight="1" thickBot="1" x14ac:dyDescent="0.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11"/>
      <c r="AE158" s="11"/>
      <c r="AF158" s="11"/>
    </row>
    <row r="159" spans="1:32" ht="14.25" customHeight="1" x14ac:dyDescent="0.45">
      <c r="A159" s="162" t="s">
        <v>10</v>
      </c>
      <c r="B159" s="177" t="s">
        <v>11</v>
      </c>
      <c r="C159" s="177" t="s">
        <v>12</v>
      </c>
      <c r="D159" s="173" t="s">
        <v>13</v>
      </c>
      <c r="E159" s="171" t="s">
        <v>9</v>
      </c>
      <c r="F159" s="150" t="s">
        <v>0</v>
      </c>
      <c r="G159" s="152" t="s">
        <v>3</v>
      </c>
      <c r="H159" s="154" t="s">
        <v>14</v>
      </c>
      <c r="I159" s="150" t="s">
        <v>1</v>
      </c>
      <c r="J159" s="164" t="s">
        <v>15</v>
      </c>
      <c r="K159" s="175" t="s">
        <v>16</v>
      </c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36" t="s">
        <v>17</v>
      </c>
      <c r="AD159" s="6"/>
      <c r="AE159" s="6"/>
      <c r="AF159" s="6"/>
    </row>
    <row r="160" spans="1:32" s="10" customFormat="1" ht="116.25" customHeight="1" thickBot="1" x14ac:dyDescent="0.35">
      <c r="A160" s="163"/>
      <c r="B160" s="178"/>
      <c r="C160" s="178"/>
      <c r="D160" s="174"/>
      <c r="E160" s="172"/>
      <c r="F160" s="151"/>
      <c r="G160" s="153"/>
      <c r="H160" s="155"/>
      <c r="I160" s="151"/>
      <c r="J160" s="165"/>
      <c r="K160" s="7" t="s">
        <v>18</v>
      </c>
      <c r="L160" s="8" t="s">
        <v>19</v>
      </c>
      <c r="M160" s="8" t="s">
        <v>20</v>
      </c>
      <c r="N160" s="8" t="s">
        <v>21</v>
      </c>
      <c r="O160" s="8" t="s">
        <v>22</v>
      </c>
      <c r="P160" s="8" t="s">
        <v>23</v>
      </c>
      <c r="Q160" s="8" t="s">
        <v>24</v>
      </c>
      <c r="R160" s="8" t="s">
        <v>25</v>
      </c>
      <c r="S160" s="8" t="s">
        <v>26</v>
      </c>
      <c r="T160" s="8" t="s">
        <v>27</v>
      </c>
      <c r="U160" s="8" t="s">
        <v>28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33</v>
      </c>
      <c r="AA160" s="8" t="s">
        <v>34</v>
      </c>
      <c r="AB160" s="8" t="s">
        <v>35</v>
      </c>
      <c r="AC160" s="137"/>
      <c r="AD160" s="9"/>
      <c r="AE160" s="9"/>
      <c r="AF160" s="9"/>
    </row>
    <row r="161" spans="1:32" s="12" customFormat="1" ht="13.5" customHeight="1" x14ac:dyDescent="0.35">
      <c r="A161" s="138" t="s">
        <v>4</v>
      </c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40"/>
      <c r="AD161" s="11"/>
      <c r="AE161" s="11"/>
      <c r="AF161" s="11"/>
    </row>
    <row r="162" spans="1:32" s="12" customFormat="1" ht="27.75" x14ac:dyDescent="0.35">
      <c r="A162" s="169"/>
      <c r="B162" s="147" t="s">
        <v>91</v>
      </c>
      <c r="C162" s="160" t="s">
        <v>70</v>
      </c>
      <c r="D162" s="185">
        <v>0.75</v>
      </c>
      <c r="E162" s="60" t="s">
        <v>58</v>
      </c>
      <c r="F162" s="23" t="s">
        <v>6</v>
      </c>
      <c r="G162" s="23" t="s">
        <v>52</v>
      </c>
      <c r="H162" s="23" t="s">
        <v>52</v>
      </c>
      <c r="I162" s="23" t="s">
        <v>99</v>
      </c>
      <c r="J162" s="23" t="s">
        <v>131</v>
      </c>
      <c r="K162" s="59">
        <v>32</v>
      </c>
      <c r="L162" s="25"/>
      <c r="M162" s="25">
        <v>32</v>
      </c>
      <c r="N162" s="25">
        <v>1</v>
      </c>
      <c r="O162" s="73">
        <v>0.5</v>
      </c>
      <c r="P162" s="25"/>
      <c r="Q162" s="25"/>
      <c r="R162" s="25"/>
      <c r="S162" s="25"/>
      <c r="T162" s="25"/>
      <c r="U162" s="25">
        <v>1</v>
      </c>
      <c r="V162" s="25"/>
      <c r="W162" s="25"/>
      <c r="X162" s="25"/>
      <c r="Y162" s="25"/>
      <c r="Z162" s="25"/>
      <c r="AA162" s="25"/>
      <c r="AB162" s="25"/>
      <c r="AC162" s="17">
        <f>SUM(K162:AB162)</f>
        <v>66.5</v>
      </c>
      <c r="AD162" s="11"/>
      <c r="AE162" s="11"/>
      <c r="AF162" s="11"/>
    </row>
    <row r="163" spans="1:32" s="12" customFormat="1" ht="27.75" x14ac:dyDescent="0.35">
      <c r="A163" s="169"/>
      <c r="B163" s="147"/>
      <c r="C163" s="160"/>
      <c r="D163" s="185"/>
      <c r="E163" s="60" t="s">
        <v>160</v>
      </c>
      <c r="F163" s="23" t="s">
        <v>6</v>
      </c>
      <c r="G163" s="23" t="s">
        <v>141</v>
      </c>
      <c r="H163" s="23"/>
      <c r="I163" s="23"/>
      <c r="J163" s="23" t="s">
        <v>161</v>
      </c>
      <c r="K163" s="95">
        <v>28</v>
      </c>
      <c r="L163" s="25"/>
      <c r="M163" s="25">
        <v>56</v>
      </c>
      <c r="N163" s="25"/>
      <c r="O163" s="25"/>
      <c r="P163" s="25"/>
      <c r="Q163" s="25"/>
      <c r="R163" s="25"/>
      <c r="S163" s="25"/>
      <c r="T163" s="25"/>
      <c r="U163" s="25">
        <v>3</v>
      </c>
      <c r="V163" s="25"/>
      <c r="W163" s="25"/>
      <c r="X163" s="25"/>
      <c r="Y163" s="25"/>
      <c r="Z163" s="25"/>
      <c r="AA163" s="25"/>
      <c r="AB163" s="25"/>
      <c r="AC163" s="74">
        <f>SUM(K163:AB163)</f>
        <v>87</v>
      </c>
      <c r="AD163" s="11"/>
      <c r="AE163" s="11"/>
      <c r="AF163" s="11"/>
    </row>
    <row r="164" spans="1:32" s="12" customFormat="1" ht="13.9" x14ac:dyDescent="0.35">
      <c r="A164" s="169"/>
      <c r="B164" s="147"/>
      <c r="C164" s="160"/>
      <c r="D164" s="185"/>
      <c r="E164" s="60" t="s">
        <v>148</v>
      </c>
      <c r="F164" s="23" t="s">
        <v>6</v>
      </c>
      <c r="G164" s="23" t="s">
        <v>55</v>
      </c>
      <c r="H164" s="23" t="s">
        <v>55</v>
      </c>
      <c r="I164" s="23">
        <v>4</v>
      </c>
      <c r="J164" s="23" t="s">
        <v>100</v>
      </c>
      <c r="K164" s="59"/>
      <c r="L164" s="25"/>
      <c r="M164" s="25"/>
      <c r="N164" s="25"/>
      <c r="O164" s="73"/>
      <c r="P164" s="25"/>
      <c r="Q164" s="25"/>
      <c r="R164" s="25">
        <v>3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74">
        <f>SUM(K164:AB164)</f>
        <v>3</v>
      </c>
      <c r="AD164" s="11"/>
      <c r="AE164" s="11"/>
      <c r="AF164" s="11"/>
    </row>
    <row r="165" spans="1:32" s="12" customFormat="1" ht="13.5" customHeight="1" thickBot="1" x14ac:dyDescent="0.4">
      <c r="A165" s="169"/>
      <c r="B165" s="147"/>
      <c r="C165" s="160"/>
      <c r="D165" s="185"/>
      <c r="E165" s="26" t="s">
        <v>42</v>
      </c>
      <c r="F165" s="27"/>
      <c r="G165" s="27"/>
      <c r="H165" s="27"/>
      <c r="I165" s="27"/>
      <c r="J165" s="28"/>
      <c r="K165" s="56">
        <f t="shared" ref="K165:AC165" si="30">SUM(K162:K164)</f>
        <v>60</v>
      </c>
      <c r="L165" s="22">
        <f t="shared" si="30"/>
        <v>0</v>
      </c>
      <c r="M165" s="22">
        <f t="shared" si="30"/>
        <v>88</v>
      </c>
      <c r="N165" s="22">
        <f t="shared" si="30"/>
        <v>1</v>
      </c>
      <c r="O165" s="99">
        <f t="shared" si="30"/>
        <v>0.5</v>
      </c>
      <c r="P165" s="22">
        <f t="shared" si="30"/>
        <v>0</v>
      </c>
      <c r="Q165" s="22">
        <f t="shared" si="30"/>
        <v>0</v>
      </c>
      <c r="R165" s="22">
        <f t="shared" si="30"/>
        <v>3</v>
      </c>
      <c r="S165" s="22">
        <f t="shared" si="30"/>
        <v>0</v>
      </c>
      <c r="T165" s="22">
        <f t="shared" si="30"/>
        <v>0</v>
      </c>
      <c r="U165" s="22">
        <f t="shared" si="30"/>
        <v>4</v>
      </c>
      <c r="V165" s="22">
        <f t="shared" si="30"/>
        <v>0</v>
      </c>
      <c r="W165" s="22">
        <f t="shared" si="30"/>
        <v>0</v>
      </c>
      <c r="X165" s="22">
        <f t="shared" si="30"/>
        <v>0</v>
      </c>
      <c r="Y165" s="22">
        <f t="shared" si="30"/>
        <v>0</v>
      </c>
      <c r="Z165" s="22">
        <f t="shared" si="30"/>
        <v>0</v>
      </c>
      <c r="AA165" s="22">
        <f t="shared" si="30"/>
        <v>0</v>
      </c>
      <c r="AB165" s="22">
        <f t="shared" si="30"/>
        <v>0</v>
      </c>
      <c r="AC165" s="57">
        <f t="shared" si="30"/>
        <v>156.5</v>
      </c>
      <c r="AD165" s="11"/>
      <c r="AE165" s="11"/>
      <c r="AF165" s="11"/>
    </row>
    <row r="166" spans="1:32" s="12" customFormat="1" ht="14.25" customHeight="1" x14ac:dyDescent="0.35">
      <c r="A166" s="169"/>
      <c r="B166" s="147"/>
      <c r="C166" s="160"/>
      <c r="D166" s="185"/>
      <c r="E166" s="94"/>
      <c r="F166" s="23"/>
      <c r="G166" s="23"/>
      <c r="H166" s="23"/>
      <c r="I166" s="23"/>
      <c r="J166" s="24"/>
      <c r="K166" s="41"/>
      <c r="L166" s="35"/>
      <c r="M166" s="35"/>
      <c r="N166" s="90"/>
      <c r="O166" s="90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42">
        <f>SUM(K166:AB166)</f>
        <v>0</v>
      </c>
      <c r="AD166" s="11"/>
      <c r="AE166" s="11"/>
      <c r="AF166" s="11"/>
    </row>
    <row r="167" spans="1:32" s="12" customFormat="1" ht="13.5" customHeight="1" x14ac:dyDescent="0.35">
      <c r="A167" s="169"/>
      <c r="B167" s="147"/>
      <c r="C167" s="160"/>
      <c r="D167" s="185"/>
      <c r="E167" s="62" t="s">
        <v>37</v>
      </c>
      <c r="F167" s="27"/>
      <c r="G167" s="27"/>
      <c r="H167" s="27"/>
      <c r="I167" s="27"/>
      <c r="J167" s="28"/>
      <c r="K167" s="29">
        <f t="shared" ref="K167:AC167" si="31">K166</f>
        <v>0</v>
      </c>
      <c r="L167" s="30">
        <f t="shared" si="31"/>
        <v>0</v>
      </c>
      <c r="M167" s="30">
        <f t="shared" si="31"/>
        <v>0</v>
      </c>
      <c r="N167" s="30">
        <f t="shared" si="31"/>
        <v>0</v>
      </c>
      <c r="O167" s="30">
        <f t="shared" si="31"/>
        <v>0</v>
      </c>
      <c r="P167" s="30">
        <f t="shared" si="31"/>
        <v>0</v>
      </c>
      <c r="Q167" s="30">
        <f t="shared" si="31"/>
        <v>0</v>
      </c>
      <c r="R167" s="30">
        <f t="shared" si="31"/>
        <v>0</v>
      </c>
      <c r="S167" s="30">
        <f t="shared" si="31"/>
        <v>0</v>
      </c>
      <c r="T167" s="30">
        <f t="shared" si="31"/>
        <v>0</v>
      </c>
      <c r="U167" s="30">
        <f t="shared" si="31"/>
        <v>0</v>
      </c>
      <c r="V167" s="30">
        <f t="shared" si="31"/>
        <v>0</v>
      </c>
      <c r="W167" s="30">
        <f t="shared" si="31"/>
        <v>0</v>
      </c>
      <c r="X167" s="30">
        <f t="shared" si="31"/>
        <v>0</v>
      </c>
      <c r="Y167" s="30">
        <f t="shared" si="31"/>
        <v>0</v>
      </c>
      <c r="Z167" s="30">
        <f t="shared" si="31"/>
        <v>0</v>
      </c>
      <c r="AA167" s="30">
        <f t="shared" si="31"/>
        <v>0</v>
      </c>
      <c r="AB167" s="30">
        <f t="shared" si="31"/>
        <v>0</v>
      </c>
      <c r="AC167" s="17">
        <f t="shared" si="31"/>
        <v>0</v>
      </c>
      <c r="AD167" s="11"/>
      <c r="AE167" s="11"/>
      <c r="AF167" s="11"/>
    </row>
    <row r="168" spans="1:32" s="12" customFormat="1" ht="13.5" customHeight="1" x14ac:dyDescent="0.35">
      <c r="A168" s="169"/>
      <c r="B168" s="147"/>
      <c r="C168" s="160"/>
      <c r="D168" s="185"/>
      <c r="E168" s="60"/>
      <c r="F168" s="23" t="s">
        <v>8</v>
      </c>
      <c r="G168" s="23"/>
      <c r="H168" s="23"/>
      <c r="I168" s="23"/>
      <c r="J168" s="23"/>
      <c r="K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17"/>
      <c r="AD168" s="11"/>
      <c r="AE168" s="11"/>
      <c r="AF168" s="11"/>
    </row>
    <row r="169" spans="1:32" s="12" customFormat="1" ht="13.5" customHeight="1" x14ac:dyDescent="0.35">
      <c r="A169" s="169"/>
      <c r="B169" s="147"/>
      <c r="C169" s="160"/>
      <c r="D169" s="185"/>
      <c r="E169" s="62" t="s">
        <v>38</v>
      </c>
      <c r="F169" s="63"/>
      <c r="G169" s="63"/>
      <c r="H169" s="63"/>
      <c r="I169" s="63"/>
      <c r="J169" s="34"/>
      <c r="K169" s="29">
        <f t="shared" ref="K169:AC169" si="32">K168</f>
        <v>0</v>
      </c>
      <c r="L169" s="30">
        <f t="shared" si="32"/>
        <v>0</v>
      </c>
      <c r="M169" s="30">
        <f t="shared" si="32"/>
        <v>0</v>
      </c>
      <c r="N169" s="30">
        <f t="shared" si="32"/>
        <v>0</v>
      </c>
      <c r="O169" s="30">
        <f t="shared" si="32"/>
        <v>0</v>
      </c>
      <c r="P169" s="30">
        <f t="shared" si="32"/>
        <v>0</v>
      </c>
      <c r="Q169" s="30">
        <f t="shared" si="32"/>
        <v>0</v>
      </c>
      <c r="R169" s="30">
        <f t="shared" si="32"/>
        <v>0</v>
      </c>
      <c r="S169" s="30">
        <f t="shared" si="32"/>
        <v>0</v>
      </c>
      <c r="T169" s="30">
        <f t="shared" si="32"/>
        <v>0</v>
      </c>
      <c r="U169" s="30">
        <f t="shared" si="32"/>
        <v>0</v>
      </c>
      <c r="V169" s="30">
        <f t="shared" si="32"/>
        <v>0</v>
      </c>
      <c r="W169" s="30">
        <f t="shared" si="32"/>
        <v>0</v>
      </c>
      <c r="X169" s="30">
        <f t="shared" si="32"/>
        <v>0</v>
      </c>
      <c r="Y169" s="30">
        <f t="shared" si="32"/>
        <v>0</v>
      </c>
      <c r="Z169" s="30">
        <f t="shared" si="32"/>
        <v>0</v>
      </c>
      <c r="AA169" s="30">
        <f t="shared" si="32"/>
        <v>0</v>
      </c>
      <c r="AB169" s="30">
        <f t="shared" si="32"/>
        <v>0</v>
      </c>
      <c r="AC169" s="17">
        <f t="shared" si="32"/>
        <v>0</v>
      </c>
      <c r="AD169" s="11"/>
      <c r="AE169" s="11"/>
      <c r="AF169" s="11"/>
    </row>
    <row r="170" spans="1:32" s="12" customFormat="1" ht="31.5" customHeight="1" x14ac:dyDescent="0.35">
      <c r="A170" s="169"/>
      <c r="B170" s="147"/>
      <c r="C170" s="160"/>
      <c r="D170" s="185"/>
      <c r="E170" s="116" t="s">
        <v>181</v>
      </c>
      <c r="F170" s="23" t="s">
        <v>6</v>
      </c>
      <c r="G170" s="23" t="s">
        <v>176</v>
      </c>
      <c r="H170" s="23" t="s">
        <v>55</v>
      </c>
      <c r="I170" s="23" t="s">
        <v>182</v>
      </c>
      <c r="J170" s="85" t="s">
        <v>136</v>
      </c>
      <c r="K170" s="77">
        <v>30</v>
      </c>
      <c r="L170" s="16">
        <v>16</v>
      </c>
      <c r="M170" s="16"/>
      <c r="N170" s="16">
        <v>1</v>
      </c>
      <c r="O170" s="16"/>
      <c r="P170" s="16"/>
      <c r="Q170" s="16"/>
      <c r="R170" s="16"/>
      <c r="S170" s="16"/>
      <c r="T170" s="16"/>
      <c r="U170" s="16">
        <v>1</v>
      </c>
      <c r="V170" s="16"/>
      <c r="W170" s="16"/>
      <c r="X170" s="16"/>
      <c r="Y170" s="16"/>
      <c r="Z170" s="16"/>
      <c r="AA170" s="16"/>
      <c r="AB170" s="16"/>
      <c r="AC170" s="17">
        <f>SUM(K170:AB170)</f>
        <v>48</v>
      </c>
      <c r="AD170" s="11"/>
      <c r="AE170" s="11"/>
      <c r="AF170" s="11"/>
    </row>
    <row r="171" spans="1:32" s="12" customFormat="1" ht="13.5" customHeight="1" x14ac:dyDescent="0.35">
      <c r="A171" s="169"/>
      <c r="B171" s="147"/>
      <c r="C171" s="160"/>
      <c r="D171" s="185"/>
      <c r="E171" s="80"/>
      <c r="F171" s="23"/>
      <c r="G171" s="23"/>
      <c r="H171" s="23"/>
      <c r="I171" s="23"/>
      <c r="J171" s="23"/>
      <c r="K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17"/>
      <c r="AD171" s="11"/>
      <c r="AE171" s="11"/>
      <c r="AF171" s="11"/>
    </row>
    <row r="172" spans="1:32" s="12" customFormat="1" ht="13.5" customHeight="1" thickBot="1" x14ac:dyDescent="0.4">
      <c r="A172" s="169"/>
      <c r="B172" s="147"/>
      <c r="C172" s="160"/>
      <c r="D172" s="185"/>
      <c r="E172" s="19" t="s">
        <v>40</v>
      </c>
      <c r="F172" s="20"/>
      <c r="G172" s="20"/>
      <c r="H172" s="20"/>
      <c r="I172" s="20"/>
      <c r="J172" s="21"/>
      <c r="K172" s="56">
        <f>SUM(K170:K171)</f>
        <v>30</v>
      </c>
      <c r="L172" s="56">
        <f t="shared" ref="L172:AB172" si="33">SUM(L170:L171)</f>
        <v>16</v>
      </c>
      <c r="M172" s="56">
        <f t="shared" si="33"/>
        <v>0</v>
      </c>
      <c r="N172" s="56">
        <f t="shared" si="33"/>
        <v>1</v>
      </c>
      <c r="O172" s="56">
        <f t="shared" si="33"/>
        <v>0</v>
      </c>
      <c r="P172" s="56">
        <f t="shared" si="33"/>
        <v>0</v>
      </c>
      <c r="Q172" s="56">
        <f t="shared" si="33"/>
        <v>0</v>
      </c>
      <c r="R172" s="56">
        <f t="shared" si="33"/>
        <v>0</v>
      </c>
      <c r="S172" s="56">
        <f t="shared" si="33"/>
        <v>0</v>
      </c>
      <c r="T172" s="56">
        <f t="shared" si="33"/>
        <v>0</v>
      </c>
      <c r="U172" s="56">
        <f t="shared" si="33"/>
        <v>1</v>
      </c>
      <c r="V172" s="56">
        <f t="shared" si="33"/>
        <v>0</v>
      </c>
      <c r="W172" s="56">
        <f t="shared" si="33"/>
        <v>0</v>
      </c>
      <c r="X172" s="56">
        <f t="shared" si="33"/>
        <v>0</v>
      </c>
      <c r="Y172" s="56">
        <f t="shared" si="33"/>
        <v>0</v>
      </c>
      <c r="Z172" s="56">
        <f t="shared" si="33"/>
        <v>0</v>
      </c>
      <c r="AA172" s="56">
        <f t="shared" si="33"/>
        <v>0</v>
      </c>
      <c r="AB172" s="56">
        <f t="shared" si="33"/>
        <v>0</v>
      </c>
      <c r="AC172" s="57">
        <f>SUM(AC170:AC171)</f>
        <v>48</v>
      </c>
      <c r="AD172" s="11"/>
      <c r="AE172" s="11"/>
      <c r="AF172" s="11"/>
    </row>
    <row r="173" spans="1:32" s="12" customFormat="1" ht="13.5" customHeight="1" thickBot="1" x14ac:dyDescent="0.4">
      <c r="A173" s="169"/>
      <c r="B173" s="147"/>
      <c r="C173" s="160"/>
      <c r="D173" s="185"/>
      <c r="E173" s="36" t="s">
        <v>43</v>
      </c>
      <c r="F173" s="37"/>
      <c r="G173" s="37"/>
      <c r="H173" s="37"/>
      <c r="I173" s="37"/>
      <c r="J173" s="38"/>
      <c r="K173" s="39">
        <f t="shared" ref="K173:AC173" si="34">K165+K167+K169+K172</f>
        <v>90</v>
      </c>
      <c r="L173" s="39">
        <f t="shared" si="34"/>
        <v>16</v>
      </c>
      <c r="M173" s="39">
        <f t="shared" si="34"/>
        <v>88</v>
      </c>
      <c r="N173" s="39">
        <f t="shared" si="34"/>
        <v>2</v>
      </c>
      <c r="O173" s="39">
        <f t="shared" si="34"/>
        <v>0.5</v>
      </c>
      <c r="P173" s="39">
        <f t="shared" si="34"/>
        <v>0</v>
      </c>
      <c r="Q173" s="39">
        <f t="shared" si="34"/>
        <v>0</v>
      </c>
      <c r="R173" s="39">
        <f t="shared" si="34"/>
        <v>3</v>
      </c>
      <c r="S173" s="39">
        <f t="shared" si="34"/>
        <v>0</v>
      </c>
      <c r="T173" s="39">
        <f t="shared" si="34"/>
        <v>0</v>
      </c>
      <c r="U173" s="39">
        <f t="shared" si="34"/>
        <v>5</v>
      </c>
      <c r="V173" s="39">
        <f t="shared" si="34"/>
        <v>0</v>
      </c>
      <c r="W173" s="39">
        <f t="shared" si="34"/>
        <v>0</v>
      </c>
      <c r="X173" s="39">
        <f t="shared" si="34"/>
        <v>0</v>
      </c>
      <c r="Y173" s="39">
        <f t="shared" si="34"/>
        <v>0</v>
      </c>
      <c r="Z173" s="39">
        <f t="shared" si="34"/>
        <v>0</v>
      </c>
      <c r="AA173" s="39">
        <f t="shared" si="34"/>
        <v>0</v>
      </c>
      <c r="AB173" s="39">
        <f t="shared" si="34"/>
        <v>0</v>
      </c>
      <c r="AC173" s="57">
        <f t="shared" si="34"/>
        <v>204.5</v>
      </c>
      <c r="AD173" s="11"/>
      <c r="AE173" s="11"/>
      <c r="AF173" s="11"/>
    </row>
    <row r="174" spans="1:32" s="12" customFormat="1" ht="13.5" customHeight="1" thickBot="1" x14ac:dyDescent="0.4">
      <c r="A174" s="169"/>
      <c r="B174" s="148"/>
      <c r="C174" s="161"/>
      <c r="D174" s="186"/>
      <c r="E174" s="43" t="s">
        <v>44</v>
      </c>
      <c r="F174" s="44"/>
      <c r="G174" s="44"/>
      <c r="H174" s="44"/>
      <c r="I174" s="45"/>
      <c r="J174" s="46"/>
      <c r="K174" s="39">
        <f t="shared" ref="K174:AC174" si="35">K145+K173</f>
        <v>210</v>
      </c>
      <c r="L174" s="39">
        <f t="shared" si="35"/>
        <v>20</v>
      </c>
      <c r="M174" s="39">
        <f t="shared" si="35"/>
        <v>156</v>
      </c>
      <c r="N174" s="39">
        <f t="shared" si="35"/>
        <v>9</v>
      </c>
      <c r="O174" s="98">
        <f t="shared" si="35"/>
        <v>3</v>
      </c>
      <c r="P174" s="39">
        <f t="shared" si="35"/>
        <v>0</v>
      </c>
      <c r="Q174" s="39">
        <f t="shared" si="35"/>
        <v>0</v>
      </c>
      <c r="R174" s="39">
        <f t="shared" si="35"/>
        <v>3</v>
      </c>
      <c r="S174" s="39">
        <f t="shared" si="35"/>
        <v>0</v>
      </c>
      <c r="T174" s="39">
        <f t="shared" si="35"/>
        <v>0</v>
      </c>
      <c r="U174" s="39">
        <f t="shared" si="35"/>
        <v>10</v>
      </c>
      <c r="V174" s="39">
        <f t="shared" si="35"/>
        <v>0</v>
      </c>
      <c r="W174" s="39">
        <f t="shared" si="35"/>
        <v>8</v>
      </c>
      <c r="X174" s="39">
        <f t="shared" si="35"/>
        <v>0</v>
      </c>
      <c r="Y174" s="39">
        <f t="shared" si="35"/>
        <v>0</v>
      </c>
      <c r="Z174" s="39">
        <f t="shared" si="35"/>
        <v>0</v>
      </c>
      <c r="AA174" s="39">
        <f t="shared" si="35"/>
        <v>0</v>
      </c>
      <c r="AB174" s="39">
        <f t="shared" si="35"/>
        <v>0</v>
      </c>
      <c r="AC174" s="57">
        <f t="shared" si="35"/>
        <v>419</v>
      </c>
      <c r="AD174" s="11"/>
      <c r="AE174" s="11"/>
      <c r="AF174" s="11"/>
    </row>
    <row r="176" spans="1:32" s="48" customFormat="1" ht="13.9" x14ac:dyDescent="0.4">
      <c r="A176" s="127" t="s">
        <v>183</v>
      </c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47"/>
      <c r="AE176" s="47"/>
      <c r="AF176" s="47"/>
    </row>
    <row r="177" spans="1:32" s="48" customFormat="1" ht="13.9" x14ac:dyDescent="0.4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7"/>
      <c r="AE177" s="47"/>
      <c r="AF177" s="47"/>
    </row>
    <row r="178" spans="1:32" s="48" customFormat="1" ht="13.9" x14ac:dyDescent="0.4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50" t="s">
        <v>77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49"/>
      <c r="AD178" s="47"/>
      <c r="AE178" s="47"/>
      <c r="AF178" s="47"/>
    </row>
    <row r="179" spans="1:32" s="48" customFormat="1" ht="13.9" x14ac:dyDescent="0.4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51"/>
      <c r="S179" s="51"/>
      <c r="T179" s="51"/>
      <c r="U179" s="51"/>
      <c r="V179" s="51"/>
      <c r="W179" s="3" t="s">
        <v>2</v>
      </c>
      <c r="X179" s="3"/>
      <c r="Y179" s="3"/>
      <c r="Z179" s="51"/>
      <c r="AA179" s="51"/>
      <c r="AB179" s="51"/>
      <c r="AC179" s="49"/>
      <c r="AD179" s="47"/>
      <c r="AE179" s="47"/>
      <c r="AF179" s="47"/>
    </row>
    <row r="180" spans="1:32" s="48" customFormat="1" ht="13.9" x14ac:dyDescent="0.4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2"/>
      <c r="S180" s="52"/>
      <c r="T180" s="129" t="s">
        <v>5</v>
      </c>
      <c r="U180" s="129"/>
      <c r="V180" s="129"/>
      <c r="W180" s="129"/>
      <c r="X180" s="129"/>
      <c r="Y180" s="129"/>
      <c r="Z180" s="129"/>
      <c r="AA180" s="2"/>
      <c r="AB180" s="52"/>
      <c r="AC180" s="49"/>
      <c r="AD180" s="47"/>
      <c r="AE180" s="47"/>
      <c r="AF180" s="47"/>
    </row>
    <row r="181" spans="1:32" s="48" customFormat="1" ht="13.9" x14ac:dyDescent="0.4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49"/>
      <c r="AD181" s="47"/>
      <c r="AE181" s="47"/>
      <c r="AF181" s="47"/>
    </row>
    <row r="182" spans="1:32" s="48" customFormat="1" ht="13.9" x14ac:dyDescent="0.4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156" t="s">
        <v>118</v>
      </c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49"/>
      <c r="AD182" s="47"/>
      <c r="AE182" s="47"/>
      <c r="AF182" s="47"/>
    </row>
    <row r="183" spans="1:32" s="48" customFormat="1" ht="13.9" x14ac:dyDescent="0.4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53"/>
      <c r="S183" s="53"/>
      <c r="T183" s="53"/>
      <c r="U183" s="53"/>
      <c r="V183" s="149" t="s">
        <v>2</v>
      </c>
      <c r="W183" s="149"/>
      <c r="X183" s="149"/>
      <c r="Y183" s="149"/>
      <c r="Z183" s="53"/>
      <c r="AA183" s="53"/>
      <c r="AB183" s="53"/>
      <c r="AC183" s="49"/>
      <c r="AD183" s="47"/>
      <c r="AE183" s="47"/>
      <c r="AF183" s="47"/>
    </row>
    <row r="184" spans="1:32" s="48" customFormat="1" ht="13.9" x14ac:dyDescent="0.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49"/>
      <c r="AD184" s="47"/>
      <c r="AE184" s="47"/>
      <c r="AF184" s="47"/>
    </row>
    <row r="185" spans="1:32" s="48" customFormat="1" ht="13.9" x14ac:dyDescent="0.4">
      <c r="R185" s="5"/>
      <c r="S185"/>
      <c r="T185"/>
      <c r="U185" s="129" t="s">
        <v>5</v>
      </c>
      <c r="V185" s="129"/>
      <c r="W185" s="129"/>
      <c r="X185" s="129"/>
      <c r="Y185" s="129"/>
      <c r="Z185" s="129"/>
      <c r="AA185" s="3"/>
      <c r="AB185" s="5"/>
      <c r="AD185" s="47"/>
      <c r="AE185" s="47"/>
      <c r="AF185" s="47"/>
    </row>
    <row r="186" spans="1:32" s="12" customFormat="1" ht="13.5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11"/>
      <c r="AE186" s="11"/>
      <c r="AF186" s="11"/>
    </row>
    <row r="188" spans="1:32" ht="13.15" thickBot="1" x14ac:dyDescent="0.4"/>
    <row r="189" spans="1:32" ht="14.25" customHeight="1" x14ac:dyDescent="0.45">
      <c r="A189" s="162" t="s">
        <v>10</v>
      </c>
      <c r="B189" s="177" t="s">
        <v>11</v>
      </c>
      <c r="C189" s="177" t="s">
        <v>12</v>
      </c>
      <c r="D189" s="173" t="s">
        <v>13</v>
      </c>
      <c r="E189" s="171" t="s">
        <v>9</v>
      </c>
      <c r="F189" s="150" t="s">
        <v>0</v>
      </c>
      <c r="G189" s="152" t="s">
        <v>3</v>
      </c>
      <c r="H189" s="154" t="s">
        <v>14</v>
      </c>
      <c r="I189" s="150" t="s">
        <v>1</v>
      </c>
      <c r="J189" s="164" t="s">
        <v>15</v>
      </c>
      <c r="K189" s="175" t="s">
        <v>16</v>
      </c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36" t="s">
        <v>17</v>
      </c>
      <c r="AD189" s="6"/>
      <c r="AE189" s="6"/>
      <c r="AF189" s="6"/>
    </row>
    <row r="190" spans="1:32" s="10" customFormat="1" ht="116.25" customHeight="1" thickBot="1" x14ac:dyDescent="0.35">
      <c r="A190" s="163"/>
      <c r="B190" s="178"/>
      <c r="C190" s="178"/>
      <c r="D190" s="174"/>
      <c r="E190" s="172"/>
      <c r="F190" s="151"/>
      <c r="G190" s="153"/>
      <c r="H190" s="155"/>
      <c r="I190" s="151"/>
      <c r="J190" s="165"/>
      <c r="K190" s="7" t="s">
        <v>18</v>
      </c>
      <c r="L190" s="8" t="s">
        <v>19</v>
      </c>
      <c r="M190" s="8" t="s">
        <v>20</v>
      </c>
      <c r="N190" s="8" t="s">
        <v>21</v>
      </c>
      <c r="O190" s="8" t="s">
        <v>22</v>
      </c>
      <c r="P190" s="8" t="s">
        <v>23</v>
      </c>
      <c r="Q190" s="8" t="s">
        <v>24</v>
      </c>
      <c r="R190" s="8" t="s">
        <v>25</v>
      </c>
      <c r="S190" s="8" t="s">
        <v>26</v>
      </c>
      <c r="T190" s="8" t="s">
        <v>27</v>
      </c>
      <c r="U190" s="8" t="s">
        <v>28</v>
      </c>
      <c r="V190" s="8" t="s">
        <v>29</v>
      </c>
      <c r="W190" s="8" t="s">
        <v>30</v>
      </c>
      <c r="X190" s="8" t="s">
        <v>31</v>
      </c>
      <c r="Y190" s="8" t="s">
        <v>32</v>
      </c>
      <c r="Z190" s="8" t="s">
        <v>33</v>
      </c>
      <c r="AA190" s="8" t="s">
        <v>34</v>
      </c>
      <c r="AB190" s="8" t="s">
        <v>35</v>
      </c>
      <c r="AC190" s="137"/>
      <c r="AD190" s="9"/>
      <c r="AE190" s="9"/>
      <c r="AF190" s="9"/>
    </row>
    <row r="191" spans="1:32" s="12" customFormat="1" ht="13.5" customHeight="1" x14ac:dyDescent="0.35">
      <c r="A191" s="138" t="s">
        <v>36</v>
      </c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40"/>
      <c r="AD191" s="11"/>
      <c r="AE191" s="11"/>
      <c r="AF191" s="11"/>
    </row>
    <row r="192" spans="1:32" s="12" customFormat="1" ht="15" customHeight="1" x14ac:dyDescent="0.35">
      <c r="A192" s="169"/>
      <c r="B192" s="158" t="s">
        <v>167</v>
      </c>
      <c r="C192" s="179" t="s">
        <v>71</v>
      </c>
      <c r="D192" s="181">
        <v>0.5</v>
      </c>
      <c r="E192" s="54" t="s">
        <v>54</v>
      </c>
      <c r="F192" s="23" t="s">
        <v>6</v>
      </c>
      <c r="G192" s="23" t="s">
        <v>52</v>
      </c>
      <c r="H192" s="23" t="s">
        <v>52</v>
      </c>
      <c r="I192" s="23" t="s">
        <v>102</v>
      </c>
      <c r="J192" s="23" t="s">
        <v>104</v>
      </c>
      <c r="K192" s="59"/>
      <c r="L192" s="25"/>
      <c r="M192" s="25">
        <v>15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17">
        <f t="shared" ref="AC192:AC197" si="36">SUM(K192:AB192)</f>
        <v>15</v>
      </c>
      <c r="AD192" s="11"/>
      <c r="AE192" s="11"/>
      <c r="AF192" s="11"/>
    </row>
    <row r="193" spans="1:32" s="12" customFormat="1" ht="13.9" x14ac:dyDescent="0.35">
      <c r="A193" s="169"/>
      <c r="B193" s="158"/>
      <c r="C193" s="179"/>
      <c r="D193" s="181"/>
      <c r="E193" s="54" t="s">
        <v>54</v>
      </c>
      <c r="F193" s="23" t="s">
        <v>6</v>
      </c>
      <c r="G193" s="23" t="s">
        <v>52</v>
      </c>
      <c r="H193" s="23" t="s">
        <v>83</v>
      </c>
      <c r="I193" s="23" t="s">
        <v>100</v>
      </c>
      <c r="J193" s="23" t="s">
        <v>100</v>
      </c>
      <c r="K193" s="59"/>
      <c r="L193" s="25"/>
      <c r="M193" s="25">
        <v>15</v>
      </c>
      <c r="N193" s="25"/>
      <c r="O193" s="7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17">
        <f t="shared" si="36"/>
        <v>15</v>
      </c>
      <c r="AD193" s="11"/>
      <c r="AE193" s="11"/>
      <c r="AF193" s="11"/>
    </row>
    <row r="194" spans="1:32" s="12" customFormat="1" ht="27.75" x14ac:dyDescent="0.35">
      <c r="A194" s="169"/>
      <c r="B194" s="158"/>
      <c r="C194" s="179"/>
      <c r="D194" s="181"/>
      <c r="E194" s="60" t="s">
        <v>110</v>
      </c>
      <c r="F194" s="23" t="s">
        <v>6</v>
      </c>
      <c r="G194" s="23" t="s">
        <v>52</v>
      </c>
      <c r="H194" s="23" t="s">
        <v>52</v>
      </c>
      <c r="I194" s="23" t="s">
        <v>102</v>
      </c>
      <c r="J194" s="23" t="s">
        <v>103</v>
      </c>
      <c r="K194" s="59"/>
      <c r="L194" s="25"/>
      <c r="M194" s="25"/>
      <c r="N194" s="25"/>
      <c r="O194" s="73"/>
      <c r="P194" s="25"/>
      <c r="Q194" s="25"/>
      <c r="R194" s="25"/>
      <c r="S194" s="25"/>
      <c r="T194" s="25"/>
      <c r="U194" s="25"/>
      <c r="V194" s="25"/>
      <c r="W194" s="25">
        <v>7</v>
      </c>
      <c r="X194" s="25"/>
      <c r="Y194" s="25"/>
      <c r="Z194" s="25"/>
      <c r="AA194" s="25"/>
      <c r="AB194" s="25"/>
      <c r="AC194" s="17">
        <f t="shared" si="36"/>
        <v>7</v>
      </c>
      <c r="AD194" s="11"/>
      <c r="AE194" s="11"/>
      <c r="AF194" s="11"/>
    </row>
    <row r="195" spans="1:32" s="12" customFormat="1" ht="27.75" x14ac:dyDescent="0.35">
      <c r="A195" s="169"/>
      <c r="B195" s="158"/>
      <c r="C195" s="179"/>
      <c r="D195" s="181"/>
      <c r="E195" s="60" t="s">
        <v>111</v>
      </c>
      <c r="F195" s="23" t="s">
        <v>6</v>
      </c>
      <c r="G195" s="23" t="s">
        <v>52</v>
      </c>
      <c r="H195" s="23" t="s">
        <v>52</v>
      </c>
      <c r="I195" s="23" t="s">
        <v>102</v>
      </c>
      <c r="J195" s="23" t="s">
        <v>103</v>
      </c>
      <c r="K195" s="59"/>
      <c r="L195" s="25"/>
      <c r="M195" s="25"/>
      <c r="N195" s="25"/>
      <c r="O195" s="73"/>
      <c r="P195" s="25"/>
      <c r="Q195" s="25"/>
      <c r="R195" s="25"/>
      <c r="S195" s="25"/>
      <c r="T195" s="25"/>
      <c r="U195" s="25"/>
      <c r="V195" s="25"/>
      <c r="W195" s="25">
        <v>3</v>
      </c>
      <c r="X195" s="25"/>
      <c r="Y195" s="25"/>
      <c r="Z195" s="25"/>
      <c r="AA195" s="25"/>
      <c r="AB195" s="25"/>
      <c r="AC195" s="17">
        <f t="shared" si="36"/>
        <v>3</v>
      </c>
      <c r="AD195" s="11"/>
      <c r="AE195" s="11"/>
      <c r="AF195" s="11"/>
    </row>
    <row r="196" spans="1:32" s="12" customFormat="1" ht="27.75" x14ac:dyDescent="0.35">
      <c r="A196" s="169"/>
      <c r="B196" s="158"/>
      <c r="C196" s="179"/>
      <c r="D196" s="181"/>
      <c r="E196" s="60" t="s">
        <v>110</v>
      </c>
      <c r="F196" s="23" t="s">
        <v>6</v>
      </c>
      <c r="G196" s="23" t="s">
        <v>52</v>
      </c>
      <c r="H196" s="23" t="s">
        <v>83</v>
      </c>
      <c r="I196" s="23" t="s">
        <v>100</v>
      </c>
      <c r="J196" s="23" t="s">
        <v>100</v>
      </c>
      <c r="K196" s="59"/>
      <c r="L196" s="25"/>
      <c r="M196" s="25"/>
      <c r="N196" s="25"/>
      <c r="O196" s="73"/>
      <c r="P196" s="25"/>
      <c r="Q196" s="25"/>
      <c r="R196" s="25"/>
      <c r="S196" s="25"/>
      <c r="T196" s="25"/>
      <c r="U196" s="25"/>
      <c r="V196" s="25"/>
      <c r="W196" s="25">
        <v>4</v>
      </c>
      <c r="X196" s="25"/>
      <c r="Y196" s="25"/>
      <c r="Z196" s="25"/>
      <c r="AA196" s="25"/>
      <c r="AB196" s="25"/>
      <c r="AC196" s="17">
        <f t="shared" si="36"/>
        <v>4</v>
      </c>
      <c r="AD196" s="11"/>
      <c r="AE196" s="11"/>
      <c r="AF196" s="11"/>
    </row>
    <row r="197" spans="1:32" s="12" customFormat="1" ht="27.75" x14ac:dyDescent="0.35">
      <c r="A197" s="169"/>
      <c r="B197" s="158"/>
      <c r="C197" s="179"/>
      <c r="D197" s="181"/>
      <c r="E197" s="60" t="s">
        <v>111</v>
      </c>
      <c r="F197" s="23" t="s">
        <v>6</v>
      </c>
      <c r="G197" s="23" t="s">
        <v>52</v>
      </c>
      <c r="H197" s="23" t="s">
        <v>83</v>
      </c>
      <c r="I197" s="23" t="s">
        <v>100</v>
      </c>
      <c r="J197" s="23" t="s">
        <v>100</v>
      </c>
      <c r="K197" s="59"/>
      <c r="L197" s="25"/>
      <c r="M197" s="25"/>
      <c r="N197" s="25"/>
      <c r="O197" s="73"/>
      <c r="P197" s="25"/>
      <c r="Q197" s="25"/>
      <c r="R197" s="25"/>
      <c r="S197" s="25"/>
      <c r="T197" s="25"/>
      <c r="U197" s="25"/>
      <c r="V197" s="25"/>
      <c r="W197" s="25">
        <v>2</v>
      </c>
      <c r="X197" s="25"/>
      <c r="Y197" s="25"/>
      <c r="Z197" s="25"/>
      <c r="AA197" s="25"/>
      <c r="AB197" s="25"/>
      <c r="AC197" s="17">
        <f t="shared" si="36"/>
        <v>2</v>
      </c>
      <c r="AD197" s="11"/>
      <c r="AE197" s="11"/>
      <c r="AF197" s="11"/>
    </row>
    <row r="198" spans="1:32" s="12" customFormat="1" ht="13.5" customHeight="1" thickBot="1" x14ac:dyDescent="0.4">
      <c r="A198" s="169"/>
      <c r="B198" s="158"/>
      <c r="C198" s="179"/>
      <c r="D198" s="181"/>
      <c r="E198" s="26" t="s">
        <v>42</v>
      </c>
      <c r="F198" s="27"/>
      <c r="G198" s="27"/>
      <c r="H198" s="27"/>
      <c r="I198" s="27"/>
      <c r="J198" s="28"/>
      <c r="K198" s="56">
        <f t="shared" ref="K198:AC198" si="37">SUM(K192:K197)</f>
        <v>0</v>
      </c>
      <c r="L198" s="22">
        <f t="shared" si="37"/>
        <v>0</v>
      </c>
      <c r="M198" s="22">
        <f t="shared" si="37"/>
        <v>30</v>
      </c>
      <c r="N198" s="22">
        <f t="shared" si="37"/>
        <v>0</v>
      </c>
      <c r="O198" s="22">
        <f t="shared" si="37"/>
        <v>0</v>
      </c>
      <c r="P198" s="22">
        <f t="shared" si="37"/>
        <v>0</v>
      </c>
      <c r="Q198" s="22">
        <f t="shared" si="37"/>
        <v>0</v>
      </c>
      <c r="R198" s="22">
        <f t="shared" si="37"/>
        <v>0</v>
      </c>
      <c r="S198" s="22">
        <f t="shared" si="37"/>
        <v>0</v>
      </c>
      <c r="T198" s="22">
        <f t="shared" si="37"/>
        <v>0</v>
      </c>
      <c r="U198" s="22">
        <f t="shared" si="37"/>
        <v>0</v>
      </c>
      <c r="V198" s="22">
        <f t="shared" si="37"/>
        <v>0</v>
      </c>
      <c r="W198" s="22">
        <f t="shared" si="37"/>
        <v>16</v>
      </c>
      <c r="X198" s="22">
        <f t="shared" si="37"/>
        <v>0</v>
      </c>
      <c r="Y198" s="22">
        <f t="shared" si="37"/>
        <v>0</v>
      </c>
      <c r="Z198" s="22">
        <f t="shared" si="37"/>
        <v>0</v>
      </c>
      <c r="AA198" s="22">
        <f t="shared" si="37"/>
        <v>0</v>
      </c>
      <c r="AB198" s="22">
        <f t="shared" si="37"/>
        <v>0</v>
      </c>
      <c r="AC198" s="57">
        <f t="shared" si="37"/>
        <v>46</v>
      </c>
      <c r="AD198" s="11"/>
      <c r="AE198" s="11"/>
      <c r="AF198" s="11"/>
    </row>
    <row r="199" spans="1:32" s="12" customFormat="1" ht="13.5" customHeight="1" x14ac:dyDescent="0.35">
      <c r="A199" s="169"/>
      <c r="B199" s="158"/>
      <c r="C199" s="179"/>
      <c r="D199" s="181"/>
      <c r="E199" s="18"/>
      <c r="F199" s="23" t="s">
        <v>7</v>
      </c>
      <c r="G199" s="23"/>
      <c r="H199" s="23"/>
      <c r="I199" s="23"/>
      <c r="J199" s="24"/>
      <c r="K199" s="41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42"/>
      <c r="AD199" s="11"/>
      <c r="AE199" s="11"/>
      <c r="AF199" s="11"/>
    </row>
    <row r="200" spans="1:32" s="12" customFormat="1" ht="13.5" customHeight="1" thickBot="1" x14ac:dyDescent="0.4">
      <c r="A200" s="169"/>
      <c r="B200" s="158"/>
      <c r="C200" s="179"/>
      <c r="D200" s="181"/>
      <c r="E200" s="26" t="s">
        <v>37</v>
      </c>
      <c r="F200" s="27"/>
      <c r="G200" s="27"/>
      <c r="H200" s="27"/>
      <c r="I200" s="27"/>
      <c r="J200" s="28"/>
      <c r="K200" s="29">
        <f>K199</f>
        <v>0</v>
      </c>
      <c r="L200" s="30">
        <f>L199</f>
        <v>0</v>
      </c>
      <c r="M200" s="30">
        <f t="shared" ref="M200:AC200" si="38">M199</f>
        <v>0</v>
      </c>
      <c r="N200" s="30">
        <f t="shared" si="38"/>
        <v>0</v>
      </c>
      <c r="O200" s="30">
        <f t="shared" si="38"/>
        <v>0</v>
      </c>
      <c r="P200" s="30">
        <f t="shared" si="38"/>
        <v>0</v>
      </c>
      <c r="Q200" s="30">
        <f t="shared" si="38"/>
        <v>0</v>
      </c>
      <c r="R200" s="30">
        <f t="shared" si="38"/>
        <v>0</v>
      </c>
      <c r="S200" s="30">
        <f t="shared" si="38"/>
        <v>0</v>
      </c>
      <c r="T200" s="30">
        <f t="shared" si="38"/>
        <v>0</v>
      </c>
      <c r="U200" s="30">
        <f t="shared" si="38"/>
        <v>0</v>
      </c>
      <c r="V200" s="30">
        <f t="shared" si="38"/>
        <v>0</v>
      </c>
      <c r="W200" s="30">
        <f t="shared" si="38"/>
        <v>0</v>
      </c>
      <c r="X200" s="30">
        <f t="shared" si="38"/>
        <v>0</v>
      </c>
      <c r="Y200" s="30">
        <f t="shared" si="38"/>
        <v>0</v>
      </c>
      <c r="Z200" s="30">
        <f t="shared" si="38"/>
        <v>0</v>
      </c>
      <c r="AA200" s="30">
        <f t="shared" si="38"/>
        <v>0</v>
      </c>
      <c r="AB200" s="30">
        <f t="shared" si="38"/>
        <v>0</v>
      </c>
      <c r="AC200" s="17">
        <f t="shared" si="38"/>
        <v>0</v>
      </c>
      <c r="AD200" s="11"/>
      <c r="AE200" s="11"/>
      <c r="AF200" s="11"/>
    </row>
    <row r="201" spans="1:32" s="12" customFormat="1" ht="13.5" customHeight="1" x14ac:dyDescent="0.35">
      <c r="A201" s="169"/>
      <c r="B201" s="158"/>
      <c r="C201" s="179"/>
      <c r="D201" s="181"/>
      <c r="E201" s="31"/>
      <c r="F201" s="13" t="s">
        <v>8</v>
      </c>
      <c r="G201" s="13"/>
      <c r="H201" s="13"/>
      <c r="I201" s="13"/>
      <c r="J201" s="32"/>
      <c r="K201" s="3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5"/>
      <c r="AD201" s="11"/>
      <c r="AE201" s="11"/>
      <c r="AF201" s="11"/>
    </row>
    <row r="202" spans="1:32" s="12" customFormat="1" ht="13.5" customHeight="1" x14ac:dyDescent="0.35">
      <c r="A202" s="169"/>
      <c r="B202" s="158"/>
      <c r="C202" s="179"/>
      <c r="D202" s="181"/>
      <c r="E202" s="26" t="s">
        <v>38</v>
      </c>
      <c r="F202" s="27"/>
      <c r="G202" s="27"/>
      <c r="H202" s="27"/>
      <c r="I202" s="27"/>
      <c r="J202" s="34"/>
      <c r="K202" s="29">
        <f t="shared" ref="K202:AC202" si="39">K201</f>
        <v>0</v>
      </c>
      <c r="L202" s="30">
        <f t="shared" si="39"/>
        <v>0</v>
      </c>
      <c r="M202" s="30">
        <f t="shared" si="39"/>
        <v>0</v>
      </c>
      <c r="N202" s="30">
        <f t="shared" si="39"/>
        <v>0</v>
      </c>
      <c r="O202" s="30">
        <f t="shared" si="39"/>
        <v>0</v>
      </c>
      <c r="P202" s="30">
        <f t="shared" si="39"/>
        <v>0</v>
      </c>
      <c r="Q202" s="30">
        <f t="shared" si="39"/>
        <v>0</v>
      </c>
      <c r="R202" s="30">
        <f t="shared" si="39"/>
        <v>0</v>
      </c>
      <c r="S202" s="30">
        <f t="shared" si="39"/>
        <v>0</v>
      </c>
      <c r="T202" s="30">
        <f t="shared" si="39"/>
        <v>0</v>
      </c>
      <c r="U202" s="30">
        <f t="shared" si="39"/>
        <v>0</v>
      </c>
      <c r="V202" s="30">
        <f t="shared" si="39"/>
        <v>0</v>
      </c>
      <c r="W202" s="30">
        <f t="shared" si="39"/>
        <v>0</v>
      </c>
      <c r="X202" s="30">
        <f t="shared" si="39"/>
        <v>0</v>
      </c>
      <c r="Y202" s="30">
        <f t="shared" si="39"/>
        <v>0</v>
      </c>
      <c r="Z202" s="30">
        <f t="shared" si="39"/>
        <v>0</v>
      </c>
      <c r="AA202" s="30">
        <f t="shared" si="39"/>
        <v>0</v>
      </c>
      <c r="AB202" s="30">
        <f t="shared" si="39"/>
        <v>0</v>
      </c>
      <c r="AC202" s="17">
        <f t="shared" si="39"/>
        <v>0</v>
      </c>
      <c r="AD202" s="11"/>
      <c r="AE202" s="11"/>
      <c r="AF202" s="11"/>
    </row>
    <row r="203" spans="1:32" s="12" customFormat="1" ht="48" customHeight="1" x14ac:dyDescent="0.35">
      <c r="A203" s="169"/>
      <c r="B203" s="158"/>
      <c r="C203" s="179"/>
      <c r="D203" s="181"/>
      <c r="E203" s="60" t="s">
        <v>174</v>
      </c>
      <c r="F203" s="23" t="s">
        <v>6</v>
      </c>
      <c r="G203" s="23" t="s">
        <v>55</v>
      </c>
      <c r="H203" s="23" t="s">
        <v>93</v>
      </c>
      <c r="I203" s="23" t="s">
        <v>169</v>
      </c>
      <c r="J203" s="24" t="s">
        <v>39</v>
      </c>
      <c r="K203" s="29">
        <v>30</v>
      </c>
      <c r="L203" s="25">
        <v>16</v>
      </c>
      <c r="M203" s="25"/>
      <c r="N203" s="25">
        <v>1</v>
      </c>
      <c r="O203" s="25"/>
      <c r="P203" s="25"/>
      <c r="Q203" s="25"/>
      <c r="R203" s="25"/>
      <c r="S203" s="25"/>
      <c r="T203" s="25"/>
      <c r="U203" s="25">
        <v>1</v>
      </c>
      <c r="V203" s="25"/>
      <c r="W203" s="25"/>
      <c r="X203" s="25"/>
      <c r="Y203" s="25"/>
      <c r="Z203" s="25"/>
      <c r="AA203" s="25"/>
      <c r="AB203" s="25"/>
      <c r="AC203" s="42">
        <f>SUM(K203:AB203)</f>
        <v>48</v>
      </c>
      <c r="AD203" s="11"/>
      <c r="AE203" s="11"/>
      <c r="AF203" s="11"/>
    </row>
    <row r="204" spans="1:32" s="12" customFormat="1" ht="13.5" customHeight="1" thickBot="1" x14ac:dyDescent="0.4">
      <c r="A204" s="169"/>
      <c r="B204" s="158"/>
      <c r="C204" s="179"/>
      <c r="D204" s="181"/>
      <c r="E204" s="19" t="s">
        <v>40</v>
      </c>
      <c r="F204" s="20"/>
      <c r="G204" s="20"/>
      <c r="H204" s="20"/>
      <c r="I204" s="20"/>
      <c r="J204" s="21"/>
      <c r="K204" s="56">
        <f t="shared" ref="K204:AC204" si="40">SUM(K203:K203)</f>
        <v>30</v>
      </c>
      <c r="L204" s="22">
        <f t="shared" si="40"/>
        <v>16</v>
      </c>
      <c r="M204" s="22">
        <f t="shared" si="40"/>
        <v>0</v>
      </c>
      <c r="N204" s="22">
        <f t="shared" si="40"/>
        <v>1</v>
      </c>
      <c r="O204" s="22">
        <f t="shared" si="40"/>
        <v>0</v>
      </c>
      <c r="P204" s="22">
        <f t="shared" si="40"/>
        <v>0</v>
      </c>
      <c r="Q204" s="22">
        <f t="shared" si="40"/>
        <v>0</v>
      </c>
      <c r="R204" s="22">
        <f t="shared" si="40"/>
        <v>0</v>
      </c>
      <c r="S204" s="22">
        <f t="shared" si="40"/>
        <v>0</v>
      </c>
      <c r="T204" s="22">
        <f t="shared" si="40"/>
        <v>0</v>
      </c>
      <c r="U204" s="22">
        <f t="shared" si="40"/>
        <v>1</v>
      </c>
      <c r="V204" s="22">
        <f t="shared" si="40"/>
        <v>0</v>
      </c>
      <c r="W204" s="22">
        <f t="shared" si="40"/>
        <v>0</v>
      </c>
      <c r="X204" s="22">
        <f t="shared" si="40"/>
        <v>0</v>
      </c>
      <c r="Y204" s="22">
        <f t="shared" si="40"/>
        <v>0</v>
      </c>
      <c r="Z204" s="22">
        <f t="shared" si="40"/>
        <v>0</v>
      </c>
      <c r="AA204" s="22">
        <f t="shared" si="40"/>
        <v>0</v>
      </c>
      <c r="AB204" s="22">
        <f t="shared" si="40"/>
        <v>0</v>
      </c>
      <c r="AC204" s="57">
        <f t="shared" si="40"/>
        <v>48</v>
      </c>
      <c r="AD204" s="11"/>
      <c r="AE204" s="11"/>
      <c r="AF204" s="11"/>
    </row>
    <row r="205" spans="1:32" s="12" customFormat="1" ht="13.5" customHeight="1" thickBot="1" x14ac:dyDescent="0.4">
      <c r="A205" s="170"/>
      <c r="B205" s="159"/>
      <c r="C205" s="180"/>
      <c r="D205" s="182"/>
      <c r="E205" s="36" t="s">
        <v>41</v>
      </c>
      <c r="F205" s="37"/>
      <c r="G205" s="37"/>
      <c r="H205" s="37"/>
      <c r="I205" s="37"/>
      <c r="J205" s="38"/>
      <c r="K205" s="39">
        <f t="shared" ref="K205:AC205" si="41">K198+K200+K202+K204</f>
        <v>30</v>
      </c>
      <c r="L205" s="39">
        <f t="shared" si="41"/>
        <v>16</v>
      </c>
      <c r="M205" s="39">
        <f t="shared" si="41"/>
        <v>30</v>
      </c>
      <c r="N205" s="39">
        <f t="shared" si="41"/>
        <v>1</v>
      </c>
      <c r="O205" s="39">
        <f t="shared" si="41"/>
        <v>0</v>
      </c>
      <c r="P205" s="39">
        <f t="shared" si="41"/>
        <v>0</v>
      </c>
      <c r="Q205" s="39">
        <f t="shared" si="41"/>
        <v>0</v>
      </c>
      <c r="R205" s="39">
        <f t="shared" si="41"/>
        <v>0</v>
      </c>
      <c r="S205" s="39">
        <f t="shared" si="41"/>
        <v>0</v>
      </c>
      <c r="T205" s="39">
        <f t="shared" si="41"/>
        <v>0</v>
      </c>
      <c r="U205" s="39">
        <f t="shared" si="41"/>
        <v>1</v>
      </c>
      <c r="V205" s="39">
        <f t="shared" si="41"/>
        <v>0</v>
      </c>
      <c r="W205" s="39">
        <f t="shared" si="41"/>
        <v>16</v>
      </c>
      <c r="X205" s="39">
        <f t="shared" si="41"/>
        <v>0</v>
      </c>
      <c r="Y205" s="39">
        <f t="shared" si="41"/>
        <v>0</v>
      </c>
      <c r="Z205" s="39">
        <f t="shared" si="41"/>
        <v>0</v>
      </c>
      <c r="AA205" s="39">
        <f t="shared" si="41"/>
        <v>0</v>
      </c>
      <c r="AB205" s="39">
        <f t="shared" si="41"/>
        <v>0</v>
      </c>
      <c r="AC205" s="57">
        <f t="shared" si="41"/>
        <v>94</v>
      </c>
      <c r="AD205" s="11"/>
      <c r="AE205" s="11"/>
      <c r="AF205" s="11"/>
    </row>
    <row r="206" spans="1:32" s="12" customFormat="1" ht="13.5" customHeight="1" x14ac:dyDescent="0.35">
      <c r="A206" s="144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6"/>
      <c r="AD206" s="11"/>
      <c r="AE206" s="11"/>
      <c r="AF206" s="11"/>
    </row>
    <row r="207" spans="1:32" s="48" customFormat="1" ht="13.9" x14ac:dyDescent="0.4">
      <c r="A207" s="127" t="s">
        <v>183</v>
      </c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47"/>
      <c r="AE207" s="47"/>
      <c r="AF207" s="47"/>
    </row>
    <row r="208" spans="1:32" s="48" customFormat="1" ht="13.9" x14ac:dyDescent="0.4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7"/>
      <c r="AE208" s="47"/>
      <c r="AF208" s="47"/>
    </row>
    <row r="209" spans="1:32" s="48" customFormat="1" ht="13.9" x14ac:dyDescent="0.4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50" t="s">
        <v>77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49"/>
      <c r="AD209" s="47"/>
      <c r="AE209" s="47"/>
      <c r="AF209" s="47"/>
    </row>
    <row r="210" spans="1:32" s="48" customFormat="1" ht="13.9" x14ac:dyDescent="0.4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51"/>
      <c r="S210" s="51"/>
      <c r="T210" s="51"/>
      <c r="U210" s="51"/>
      <c r="V210" s="51"/>
      <c r="W210" s="3" t="s">
        <v>2</v>
      </c>
      <c r="X210" s="3"/>
      <c r="Y210" s="3"/>
      <c r="Z210" s="51"/>
      <c r="AA210" s="51"/>
      <c r="AB210" s="51"/>
      <c r="AC210" s="49"/>
      <c r="AD210" s="47"/>
      <c r="AE210" s="47"/>
      <c r="AF210" s="47"/>
    </row>
    <row r="211" spans="1:32" s="48" customFormat="1" ht="13.9" x14ac:dyDescent="0.4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52"/>
      <c r="S211" s="52"/>
      <c r="T211" s="129" t="s">
        <v>5</v>
      </c>
      <c r="U211" s="129"/>
      <c r="V211" s="129"/>
      <c r="W211" s="129"/>
      <c r="X211" s="129"/>
      <c r="Y211" s="129"/>
      <c r="Z211" s="129"/>
      <c r="AA211" s="2"/>
      <c r="AB211" s="52"/>
      <c r="AC211" s="49"/>
      <c r="AD211" s="47"/>
      <c r="AE211" s="47"/>
      <c r="AF211" s="47"/>
    </row>
    <row r="212" spans="1:32" s="48" customFormat="1" ht="13.9" x14ac:dyDescent="0.4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49"/>
      <c r="AD212" s="47"/>
      <c r="AE212" s="47"/>
      <c r="AF212" s="47"/>
    </row>
    <row r="213" spans="1:32" s="48" customFormat="1" ht="13.9" x14ac:dyDescent="0.4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49"/>
      <c r="AD213" s="47"/>
      <c r="AE213" s="47"/>
      <c r="AF213" s="47"/>
    </row>
    <row r="214" spans="1:32" s="48" customFormat="1" ht="13.9" x14ac:dyDescent="0.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156" t="s">
        <v>118</v>
      </c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49"/>
      <c r="AD214" s="47"/>
      <c r="AE214" s="47"/>
      <c r="AF214" s="47"/>
    </row>
    <row r="215" spans="1:32" s="48" customFormat="1" ht="13.9" x14ac:dyDescent="0.4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53"/>
      <c r="S215" s="53"/>
      <c r="T215" s="53"/>
      <c r="U215" s="53"/>
      <c r="V215" s="149" t="s">
        <v>2</v>
      </c>
      <c r="W215" s="149"/>
      <c r="X215" s="149"/>
      <c r="Y215" s="149"/>
      <c r="Z215" s="53"/>
      <c r="AA215" s="53"/>
      <c r="AB215" s="53"/>
      <c r="AC215" s="49"/>
      <c r="AD215" s="47"/>
      <c r="AE215" s="47"/>
      <c r="AF215" s="47"/>
    </row>
    <row r="216" spans="1:32" s="48" customFormat="1" ht="13.9" x14ac:dyDescent="0.4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49"/>
      <c r="AD216" s="47"/>
      <c r="AE216" s="47"/>
      <c r="AF216" s="47"/>
    </row>
    <row r="217" spans="1:32" s="48" customFormat="1" ht="13.9" x14ac:dyDescent="0.4">
      <c r="R217" s="5"/>
      <c r="S217"/>
      <c r="T217"/>
      <c r="U217" s="129" t="s">
        <v>5</v>
      </c>
      <c r="V217" s="129"/>
      <c r="W217" s="129"/>
      <c r="X217" s="129"/>
      <c r="Y217" s="129"/>
      <c r="Z217" s="129"/>
      <c r="AA217" s="3"/>
      <c r="AB217" s="5"/>
      <c r="AD217" s="47"/>
      <c r="AE217" s="47"/>
      <c r="AF217" s="47"/>
    </row>
    <row r="218" spans="1:32" s="12" customFormat="1" ht="13.5" customHeight="1" thickBot="1" x14ac:dyDescent="0.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11"/>
      <c r="AE218" s="11"/>
      <c r="AF218" s="11"/>
    </row>
    <row r="219" spans="1:32" ht="14.25" customHeight="1" x14ac:dyDescent="0.45">
      <c r="A219" s="162" t="s">
        <v>10</v>
      </c>
      <c r="B219" s="177" t="s">
        <v>11</v>
      </c>
      <c r="C219" s="177" t="s">
        <v>12</v>
      </c>
      <c r="D219" s="173" t="s">
        <v>13</v>
      </c>
      <c r="E219" s="171" t="s">
        <v>9</v>
      </c>
      <c r="F219" s="150" t="s">
        <v>0</v>
      </c>
      <c r="G219" s="152" t="s">
        <v>3</v>
      </c>
      <c r="H219" s="154" t="s">
        <v>14</v>
      </c>
      <c r="I219" s="150" t="s">
        <v>1</v>
      </c>
      <c r="J219" s="164" t="s">
        <v>15</v>
      </c>
      <c r="K219" s="175" t="s">
        <v>16</v>
      </c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36" t="s">
        <v>17</v>
      </c>
      <c r="AD219" s="6"/>
      <c r="AE219" s="6"/>
      <c r="AF219" s="6"/>
    </row>
    <row r="220" spans="1:32" s="10" customFormat="1" ht="116.25" customHeight="1" thickBot="1" x14ac:dyDescent="0.35">
      <c r="A220" s="163"/>
      <c r="B220" s="178"/>
      <c r="C220" s="178"/>
      <c r="D220" s="174"/>
      <c r="E220" s="172"/>
      <c r="F220" s="151"/>
      <c r="G220" s="153"/>
      <c r="H220" s="155"/>
      <c r="I220" s="151"/>
      <c r="J220" s="165"/>
      <c r="K220" s="7" t="s">
        <v>18</v>
      </c>
      <c r="L220" s="8" t="s">
        <v>19</v>
      </c>
      <c r="M220" s="8" t="s">
        <v>20</v>
      </c>
      <c r="N220" s="8" t="s">
        <v>21</v>
      </c>
      <c r="O220" s="8" t="s">
        <v>22</v>
      </c>
      <c r="P220" s="8" t="s">
        <v>23</v>
      </c>
      <c r="Q220" s="8" t="s">
        <v>24</v>
      </c>
      <c r="R220" s="8" t="s">
        <v>25</v>
      </c>
      <c r="S220" s="8" t="s">
        <v>26</v>
      </c>
      <c r="T220" s="8" t="s">
        <v>27</v>
      </c>
      <c r="U220" s="8" t="s">
        <v>28</v>
      </c>
      <c r="V220" s="8" t="s">
        <v>29</v>
      </c>
      <c r="W220" s="8" t="s">
        <v>30</v>
      </c>
      <c r="X220" s="8" t="s">
        <v>31</v>
      </c>
      <c r="Y220" s="8" t="s">
        <v>32</v>
      </c>
      <c r="Z220" s="8" t="s">
        <v>33</v>
      </c>
      <c r="AA220" s="8" t="s">
        <v>34</v>
      </c>
      <c r="AB220" s="8" t="s">
        <v>35</v>
      </c>
      <c r="AC220" s="137"/>
      <c r="AD220" s="9"/>
      <c r="AE220" s="9"/>
      <c r="AF220" s="9"/>
    </row>
    <row r="221" spans="1:32" s="12" customFormat="1" ht="13.5" customHeight="1" x14ac:dyDescent="0.35">
      <c r="A221" s="144" t="s">
        <v>4</v>
      </c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6"/>
      <c r="AD221" s="11"/>
      <c r="AE221" s="11"/>
      <c r="AF221" s="11"/>
    </row>
    <row r="222" spans="1:32" s="12" customFormat="1" ht="15" customHeight="1" x14ac:dyDescent="0.35">
      <c r="A222" s="183"/>
      <c r="B222" s="158" t="s">
        <v>167</v>
      </c>
      <c r="C222" s="179" t="s">
        <v>71</v>
      </c>
      <c r="D222" s="181">
        <v>0.5</v>
      </c>
      <c r="E222" s="60" t="s">
        <v>146</v>
      </c>
      <c r="F222" s="23" t="s">
        <v>6</v>
      </c>
      <c r="G222" s="23" t="s">
        <v>147</v>
      </c>
      <c r="H222" s="23" t="s">
        <v>147</v>
      </c>
      <c r="I222" s="23" t="s">
        <v>99</v>
      </c>
      <c r="J222" s="23" t="s">
        <v>102</v>
      </c>
      <c r="K222" s="59">
        <v>28</v>
      </c>
      <c r="L222" s="25">
        <v>14</v>
      </c>
      <c r="M222" s="25"/>
      <c r="N222" s="25">
        <v>1</v>
      </c>
      <c r="O222" s="73">
        <v>0.5</v>
      </c>
      <c r="P222" s="25"/>
      <c r="Q222" s="25"/>
      <c r="R222" s="25"/>
      <c r="S222" s="25"/>
      <c r="T222" s="25"/>
      <c r="U222" s="25">
        <v>1</v>
      </c>
      <c r="V222" s="25"/>
      <c r="W222" s="25"/>
      <c r="X222" s="25"/>
      <c r="Y222" s="25"/>
      <c r="Z222" s="25"/>
      <c r="AA222" s="25"/>
      <c r="AB222" s="25"/>
      <c r="AC222" s="74">
        <f>SUM(K222:AB222)</f>
        <v>44.5</v>
      </c>
      <c r="AD222" s="11"/>
      <c r="AE222" s="11"/>
      <c r="AF222" s="11"/>
    </row>
    <row r="223" spans="1:32" s="12" customFormat="1" ht="13.9" x14ac:dyDescent="0.35">
      <c r="A223" s="183"/>
      <c r="B223" s="158"/>
      <c r="C223" s="179"/>
      <c r="D223" s="181"/>
      <c r="E223" s="60" t="s">
        <v>62</v>
      </c>
      <c r="F223" s="23" t="s">
        <v>6</v>
      </c>
      <c r="G223" s="23" t="s">
        <v>52</v>
      </c>
      <c r="H223" s="23" t="s">
        <v>52</v>
      </c>
      <c r="I223" s="23" t="s">
        <v>99</v>
      </c>
      <c r="J223" s="23" t="s">
        <v>103</v>
      </c>
      <c r="K223" s="95">
        <v>12</v>
      </c>
      <c r="L223" s="25">
        <v>8</v>
      </c>
      <c r="M223" s="25">
        <v>8</v>
      </c>
      <c r="N223" s="96"/>
      <c r="O223" s="96"/>
      <c r="P223" s="25"/>
      <c r="Q223" s="25"/>
      <c r="R223" s="25"/>
      <c r="S223" s="25"/>
      <c r="T223" s="25"/>
      <c r="U223" s="96">
        <v>1</v>
      </c>
      <c r="V223" s="25"/>
      <c r="W223" s="25"/>
      <c r="X223" s="25"/>
      <c r="Y223" s="25"/>
      <c r="Z223" s="25"/>
      <c r="AA223" s="25"/>
      <c r="AB223" s="25"/>
      <c r="AC223" s="74">
        <f t="shared" ref="AC223:AC228" si="42">SUM(K223:AB223)</f>
        <v>29</v>
      </c>
      <c r="AD223" s="11"/>
      <c r="AE223" s="11"/>
      <c r="AF223" s="11"/>
    </row>
    <row r="224" spans="1:32" s="12" customFormat="1" ht="13.9" x14ac:dyDescent="0.35">
      <c r="A224" s="183"/>
      <c r="B224" s="158"/>
      <c r="C224" s="179"/>
      <c r="D224" s="181"/>
      <c r="E224" s="60" t="s">
        <v>62</v>
      </c>
      <c r="F224" s="23" t="s">
        <v>6</v>
      </c>
      <c r="G224" s="23" t="s">
        <v>52</v>
      </c>
      <c r="H224" s="23" t="s">
        <v>83</v>
      </c>
      <c r="I224" s="23" t="s">
        <v>39</v>
      </c>
      <c r="J224" s="23" t="s">
        <v>99</v>
      </c>
      <c r="K224" s="95">
        <v>12</v>
      </c>
      <c r="L224" s="25"/>
      <c r="M224" s="25">
        <v>8</v>
      </c>
      <c r="N224" s="25"/>
      <c r="O224" s="25"/>
      <c r="P224" s="25"/>
      <c r="Q224" s="25"/>
      <c r="R224" s="25"/>
      <c r="S224" s="25"/>
      <c r="T224" s="25"/>
      <c r="U224" s="25">
        <v>1</v>
      </c>
      <c r="V224" s="25"/>
      <c r="W224" s="25"/>
      <c r="X224" s="25"/>
      <c r="Y224" s="25"/>
      <c r="Z224" s="25"/>
      <c r="AA224" s="25"/>
      <c r="AB224" s="25"/>
      <c r="AC224" s="74">
        <f t="shared" si="42"/>
        <v>21</v>
      </c>
      <c r="AD224" s="11"/>
      <c r="AE224" s="11"/>
      <c r="AF224" s="11"/>
    </row>
    <row r="225" spans="1:32" s="12" customFormat="1" ht="13.9" x14ac:dyDescent="0.35">
      <c r="A225" s="183"/>
      <c r="B225" s="158"/>
      <c r="C225" s="179"/>
      <c r="D225" s="181"/>
      <c r="E225" s="54" t="s">
        <v>168</v>
      </c>
      <c r="F225" s="23" t="s">
        <v>6</v>
      </c>
      <c r="G225" s="23" t="s">
        <v>94</v>
      </c>
      <c r="H225" s="23" t="s">
        <v>52</v>
      </c>
      <c r="I225" s="23" t="s">
        <v>100</v>
      </c>
      <c r="J225" s="23">
        <v>19</v>
      </c>
      <c r="K225" s="95"/>
      <c r="L225" s="25"/>
      <c r="M225" s="25">
        <v>56</v>
      </c>
      <c r="N225" s="25"/>
      <c r="O225" s="25"/>
      <c r="P225" s="25"/>
      <c r="Q225" s="25"/>
      <c r="R225" s="25"/>
      <c r="S225" s="25"/>
      <c r="T225" s="25"/>
      <c r="U225" s="25">
        <v>1</v>
      </c>
      <c r="V225" s="25"/>
      <c r="W225" s="25"/>
      <c r="X225" s="25"/>
      <c r="Y225" s="25"/>
      <c r="Z225" s="25"/>
      <c r="AA225" s="25"/>
      <c r="AB225" s="25"/>
      <c r="AC225" s="74">
        <f t="shared" si="42"/>
        <v>57</v>
      </c>
      <c r="AD225" s="11"/>
      <c r="AE225" s="11"/>
      <c r="AF225" s="11"/>
    </row>
    <row r="226" spans="1:32" s="12" customFormat="1" ht="13.9" x14ac:dyDescent="0.35">
      <c r="A226" s="183"/>
      <c r="B226" s="158"/>
      <c r="C226" s="179"/>
      <c r="D226" s="181"/>
      <c r="E226" s="81" t="s">
        <v>85</v>
      </c>
      <c r="F226" s="23" t="s">
        <v>6</v>
      </c>
      <c r="G226" s="23" t="s">
        <v>52</v>
      </c>
      <c r="H226" s="23" t="s">
        <v>52</v>
      </c>
      <c r="I226" s="23" t="s">
        <v>102</v>
      </c>
      <c r="J226" s="23" t="s">
        <v>99</v>
      </c>
      <c r="K226" s="59"/>
      <c r="L226" s="25"/>
      <c r="M226" s="25"/>
      <c r="N226" s="25"/>
      <c r="O226" s="25"/>
      <c r="P226" s="25"/>
      <c r="Q226" s="25">
        <v>6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17">
        <f t="shared" si="42"/>
        <v>6</v>
      </c>
      <c r="AD226" s="11"/>
      <c r="AE226" s="11"/>
      <c r="AF226" s="11"/>
    </row>
    <row r="227" spans="1:32" s="12" customFormat="1" ht="13.9" x14ac:dyDescent="0.35">
      <c r="A227" s="183"/>
      <c r="B227" s="158"/>
      <c r="C227" s="179"/>
      <c r="D227" s="181"/>
      <c r="E227" s="54" t="s">
        <v>95</v>
      </c>
      <c r="F227" s="23" t="s">
        <v>6</v>
      </c>
      <c r="G227" s="23" t="s">
        <v>52</v>
      </c>
      <c r="H227" s="23" t="s">
        <v>83</v>
      </c>
      <c r="I227" s="23">
        <v>3</v>
      </c>
      <c r="J227" s="23" t="s">
        <v>100</v>
      </c>
      <c r="K227" s="5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17">
        <f t="shared" si="42"/>
        <v>0</v>
      </c>
      <c r="AD227" s="11"/>
      <c r="AE227" s="11"/>
      <c r="AF227" s="11"/>
    </row>
    <row r="228" spans="1:32" s="12" customFormat="1" ht="13.9" x14ac:dyDescent="0.35">
      <c r="A228" s="183"/>
      <c r="B228" s="158"/>
      <c r="C228" s="179"/>
      <c r="D228" s="181"/>
      <c r="E228" s="54" t="s">
        <v>95</v>
      </c>
      <c r="F228" s="23" t="s">
        <v>6</v>
      </c>
      <c r="G228" s="23" t="s">
        <v>52</v>
      </c>
      <c r="H228" s="23" t="s">
        <v>52</v>
      </c>
      <c r="I228" s="23" t="s">
        <v>102</v>
      </c>
      <c r="J228" s="23" t="s">
        <v>104</v>
      </c>
      <c r="K228" s="5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17">
        <f t="shared" si="42"/>
        <v>0</v>
      </c>
      <c r="AD228" s="11"/>
      <c r="AE228" s="11"/>
      <c r="AF228" s="11"/>
    </row>
    <row r="229" spans="1:32" s="12" customFormat="1" ht="13.5" customHeight="1" thickBot="1" x14ac:dyDescent="0.4">
      <c r="A229" s="183"/>
      <c r="B229" s="158"/>
      <c r="C229" s="179"/>
      <c r="D229" s="181"/>
      <c r="E229" s="26" t="s">
        <v>42</v>
      </c>
      <c r="F229" s="27"/>
      <c r="G229" s="27"/>
      <c r="H229" s="27"/>
      <c r="I229" s="27"/>
      <c r="J229" s="28"/>
      <c r="K229" s="56">
        <f>SUM(K222:K228)</f>
        <v>52</v>
      </c>
      <c r="L229" s="56">
        <f t="shared" ref="L229:AB229" si="43">SUM(L222:L228)</f>
        <v>22</v>
      </c>
      <c r="M229" s="56">
        <f t="shared" si="43"/>
        <v>72</v>
      </c>
      <c r="N229" s="56">
        <f t="shared" si="43"/>
        <v>1</v>
      </c>
      <c r="O229" s="56">
        <f t="shared" si="43"/>
        <v>0.5</v>
      </c>
      <c r="P229" s="56">
        <f t="shared" si="43"/>
        <v>0</v>
      </c>
      <c r="Q229" s="56">
        <f t="shared" si="43"/>
        <v>6</v>
      </c>
      <c r="R229" s="56">
        <f t="shared" si="43"/>
        <v>0</v>
      </c>
      <c r="S229" s="56">
        <f t="shared" si="43"/>
        <v>0</v>
      </c>
      <c r="T229" s="56">
        <f t="shared" si="43"/>
        <v>0</v>
      </c>
      <c r="U229" s="56">
        <f t="shared" si="43"/>
        <v>4</v>
      </c>
      <c r="V229" s="56">
        <f t="shared" si="43"/>
        <v>0</v>
      </c>
      <c r="W229" s="56">
        <f t="shared" si="43"/>
        <v>0</v>
      </c>
      <c r="X229" s="56">
        <f t="shared" si="43"/>
        <v>0</v>
      </c>
      <c r="Y229" s="56">
        <f t="shared" si="43"/>
        <v>0</v>
      </c>
      <c r="Z229" s="56">
        <f t="shared" si="43"/>
        <v>0</v>
      </c>
      <c r="AA229" s="56">
        <f t="shared" si="43"/>
        <v>0</v>
      </c>
      <c r="AB229" s="56">
        <f t="shared" si="43"/>
        <v>0</v>
      </c>
      <c r="AC229" s="57">
        <f>SUM(AC222:AC228)</f>
        <v>157.5</v>
      </c>
      <c r="AD229" s="11"/>
      <c r="AE229" s="11"/>
      <c r="AF229" s="11"/>
    </row>
    <row r="230" spans="1:32" s="12" customFormat="1" ht="13.5" customHeight="1" x14ac:dyDescent="0.35">
      <c r="A230" s="183"/>
      <c r="B230" s="158"/>
      <c r="C230" s="179"/>
      <c r="D230" s="181"/>
      <c r="E230" s="60"/>
      <c r="F230" s="23" t="s">
        <v>8</v>
      </c>
      <c r="G230" s="23"/>
      <c r="H230" s="23"/>
      <c r="I230" s="23"/>
      <c r="J230" s="23"/>
      <c r="K230" s="59">
        <v>0</v>
      </c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17"/>
      <c r="AD230" s="11"/>
      <c r="AE230" s="11"/>
      <c r="AF230" s="11"/>
    </row>
    <row r="231" spans="1:32" s="12" customFormat="1" ht="13.5" customHeight="1" x14ac:dyDescent="0.35">
      <c r="A231" s="183"/>
      <c r="B231" s="158"/>
      <c r="C231" s="179"/>
      <c r="D231" s="181"/>
      <c r="E231" s="62" t="s">
        <v>38</v>
      </c>
      <c r="F231" s="63"/>
      <c r="G231" s="63"/>
      <c r="H231" s="63"/>
      <c r="I231" s="63"/>
      <c r="J231" s="34"/>
      <c r="K231" s="29">
        <f>SUM(K230:K230)</f>
        <v>0</v>
      </c>
      <c r="L231" s="30">
        <f t="shared" ref="L231:AC231" si="44">L230</f>
        <v>0</v>
      </c>
      <c r="M231" s="30">
        <f t="shared" si="44"/>
        <v>0</v>
      </c>
      <c r="N231" s="30">
        <f t="shared" si="44"/>
        <v>0</v>
      </c>
      <c r="O231" s="30">
        <f t="shared" si="44"/>
        <v>0</v>
      </c>
      <c r="P231" s="30">
        <f t="shared" si="44"/>
        <v>0</v>
      </c>
      <c r="Q231" s="30">
        <f t="shared" si="44"/>
        <v>0</v>
      </c>
      <c r="R231" s="30">
        <f t="shared" si="44"/>
        <v>0</v>
      </c>
      <c r="S231" s="30">
        <f t="shared" si="44"/>
        <v>0</v>
      </c>
      <c r="T231" s="30">
        <f t="shared" si="44"/>
        <v>0</v>
      </c>
      <c r="U231" s="30">
        <f t="shared" si="44"/>
        <v>0</v>
      </c>
      <c r="V231" s="30">
        <f t="shared" si="44"/>
        <v>0</v>
      </c>
      <c r="W231" s="30">
        <f t="shared" si="44"/>
        <v>0</v>
      </c>
      <c r="X231" s="30">
        <f t="shared" si="44"/>
        <v>0</v>
      </c>
      <c r="Y231" s="30">
        <f t="shared" si="44"/>
        <v>0</v>
      </c>
      <c r="Z231" s="30">
        <f t="shared" si="44"/>
        <v>0</v>
      </c>
      <c r="AA231" s="30">
        <f t="shared" si="44"/>
        <v>0</v>
      </c>
      <c r="AB231" s="30">
        <f t="shared" si="44"/>
        <v>0</v>
      </c>
      <c r="AC231" s="17">
        <f t="shared" si="44"/>
        <v>0</v>
      </c>
      <c r="AD231" s="11"/>
      <c r="AE231" s="11"/>
      <c r="AF231" s="11"/>
    </row>
    <row r="232" spans="1:32" s="12" customFormat="1" ht="13.5" customHeight="1" x14ac:dyDescent="0.35">
      <c r="A232" s="183"/>
      <c r="B232" s="158"/>
      <c r="C232" s="179"/>
      <c r="D232" s="181"/>
      <c r="E232" s="60" t="s">
        <v>185</v>
      </c>
      <c r="F232" s="23" t="s">
        <v>6</v>
      </c>
      <c r="G232" s="23" t="s">
        <v>55</v>
      </c>
      <c r="H232" s="23" t="s">
        <v>93</v>
      </c>
      <c r="I232" s="23" t="s">
        <v>169</v>
      </c>
      <c r="J232" s="23" t="s">
        <v>102</v>
      </c>
      <c r="K232" s="115">
        <v>20</v>
      </c>
      <c r="L232" s="25"/>
      <c r="M232" s="25">
        <v>18</v>
      </c>
      <c r="N232" s="25"/>
      <c r="O232" s="25"/>
      <c r="P232" s="25"/>
      <c r="Q232" s="25"/>
      <c r="R232" s="25"/>
      <c r="S232" s="25"/>
      <c r="T232" s="25"/>
      <c r="U232" s="25">
        <v>1</v>
      </c>
      <c r="V232" s="25"/>
      <c r="W232" s="25"/>
      <c r="X232" s="25"/>
      <c r="Y232" s="25"/>
      <c r="Z232" s="25"/>
      <c r="AA232" s="25"/>
      <c r="AB232" s="25"/>
      <c r="AC232" s="17">
        <f>SUM(K232:AB232)</f>
        <v>39</v>
      </c>
      <c r="AD232" s="11"/>
      <c r="AE232" s="11"/>
      <c r="AF232" s="11"/>
    </row>
    <row r="233" spans="1:32" s="12" customFormat="1" ht="13.5" customHeight="1" thickBot="1" x14ac:dyDescent="0.4">
      <c r="A233" s="183"/>
      <c r="B233" s="158"/>
      <c r="C233" s="179"/>
      <c r="D233" s="181"/>
      <c r="E233" s="19" t="s">
        <v>40</v>
      </c>
      <c r="F233" s="20"/>
      <c r="G233" s="20"/>
      <c r="H233" s="20"/>
      <c r="I233" s="20"/>
      <c r="J233" s="21"/>
      <c r="K233" s="56">
        <f>SUM(K232)</f>
        <v>20</v>
      </c>
      <c r="L233" s="22">
        <f t="shared" ref="L233:AC233" si="45">SUM(L232:L232)</f>
        <v>0</v>
      </c>
      <c r="M233" s="22">
        <f t="shared" si="45"/>
        <v>18</v>
      </c>
      <c r="N233" s="22">
        <f t="shared" si="45"/>
        <v>0</v>
      </c>
      <c r="O233" s="22">
        <f t="shared" si="45"/>
        <v>0</v>
      </c>
      <c r="P233" s="22">
        <f t="shared" si="45"/>
        <v>0</v>
      </c>
      <c r="Q233" s="22">
        <f t="shared" si="45"/>
        <v>0</v>
      </c>
      <c r="R233" s="22">
        <f t="shared" si="45"/>
        <v>0</v>
      </c>
      <c r="S233" s="22">
        <f t="shared" si="45"/>
        <v>0</v>
      </c>
      <c r="T233" s="22">
        <f t="shared" si="45"/>
        <v>0</v>
      </c>
      <c r="U233" s="22">
        <f t="shared" si="45"/>
        <v>1</v>
      </c>
      <c r="V233" s="22">
        <f t="shared" si="45"/>
        <v>0</v>
      </c>
      <c r="W233" s="22">
        <f t="shared" si="45"/>
        <v>0</v>
      </c>
      <c r="X233" s="22">
        <f t="shared" si="45"/>
        <v>0</v>
      </c>
      <c r="Y233" s="22">
        <f t="shared" si="45"/>
        <v>0</v>
      </c>
      <c r="Z233" s="22">
        <f t="shared" si="45"/>
        <v>0</v>
      </c>
      <c r="AA233" s="22">
        <f t="shared" si="45"/>
        <v>0</v>
      </c>
      <c r="AB233" s="22">
        <f t="shared" si="45"/>
        <v>0</v>
      </c>
      <c r="AC233" s="57">
        <f t="shared" si="45"/>
        <v>39</v>
      </c>
      <c r="AD233" s="11"/>
      <c r="AE233" s="11"/>
      <c r="AF233" s="11"/>
    </row>
    <row r="234" spans="1:32" s="12" customFormat="1" ht="13.5" customHeight="1" thickBot="1" x14ac:dyDescent="0.4">
      <c r="A234" s="183"/>
      <c r="B234" s="158"/>
      <c r="C234" s="179"/>
      <c r="D234" s="181"/>
      <c r="E234" s="36" t="s">
        <v>43</v>
      </c>
      <c r="F234" s="37"/>
      <c r="G234" s="37"/>
      <c r="H234" s="37"/>
      <c r="I234" s="37"/>
      <c r="J234" s="38"/>
      <c r="K234" s="39">
        <f>K229+K231+K233</f>
        <v>72</v>
      </c>
      <c r="L234" s="39">
        <f t="shared" ref="L234:AB234" si="46">L229+L231+L233</f>
        <v>22</v>
      </c>
      <c r="M234" s="39">
        <f t="shared" si="46"/>
        <v>90</v>
      </c>
      <c r="N234" s="39">
        <f t="shared" si="46"/>
        <v>1</v>
      </c>
      <c r="O234" s="39">
        <f t="shared" si="46"/>
        <v>0.5</v>
      </c>
      <c r="P234" s="39">
        <f t="shared" si="46"/>
        <v>0</v>
      </c>
      <c r="Q234" s="39">
        <f t="shared" si="46"/>
        <v>6</v>
      </c>
      <c r="R234" s="39">
        <f t="shared" si="46"/>
        <v>0</v>
      </c>
      <c r="S234" s="39">
        <f t="shared" si="46"/>
        <v>0</v>
      </c>
      <c r="T234" s="39">
        <f t="shared" si="46"/>
        <v>0</v>
      </c>
      <c r="U234" s="39">
        <f t="shared" si="46"/>
        <v>5</v>
      </c>
      <c r="V234" s="39">
        <f t="shared" si="46"/>
        <v>0</v>
      </c>
      <c r="W234" s="39">
        <f t="shared" si="46"/>
        <v>0</v>
      </c>
      <c r="X234" s="39">
        <f t="shared" si="46"/>
        <v>0</v>
      </c>
      <c r="Y234" s="39">
        <f t="shared" si="46"/>
        <v>0</v>
      </c>
      <c r="Z234" s="39">
        <f t="shared" si="46"/>
        <v>0</v>
      </c>
      <c r="AA234" s="39">
        <f t="shared" si="46"/>
        <v>0</v>
      </c>
      <c r="AB234" s="39">
        <f t="shared" si="46"/>
        <v>0</v>
      </c>
      <c r="AC234" s="57">
        <f>AC229+AC231+AC233</f>
        <v>196.5</v>
      </c>
      <c r="AD234" s="11"/>
      <c r="AE234" s="11"/>
      <c r="AF234" s="11"/>
    </row>
    <row r="235" spans="1:32" s="12" customFormat="1" ht="13.5" customHeight="1" thickBot="1" x14ac:dyDescent="0.4">
      <c r="A235" s="184"/>
      <c r="B235" s="159"/>
      <c r="C235" s="180"/>
      <c r="D235" s="182"/>
      <c r="E235" s="43" t="s">
        <v>44</v>
      </c>
      <c r="F235" s="44"/>
      <c r="G235" s="44"/>
      <c r="H235" s="44"/>
      <c r="I235" s="45"/>
      <c r="J235" s="46"/>
      <c r="K235" s="39">
        <f>K205+K234</f>
        <v>102</v>
      </c>
      <c r="L235" s="39">
        <f t="shared" ref="L235:AB235" si="47">L205+L234</f>
        <v>38</v>
      </c>
      <c r="M235" s="39">
        <f t="shared" si="47"/>
        <v>120</v>
      </c>
      <c r="N235" s="39">
        <f t="shared" si="47"/>
        <v>2</v>
      </c>
      <c r="O235" s="39">
        <f t="shared" si="47"/>
        <v>0.5</v>
      </c>
      <c r="P235" s="39">
        <f t="shared" si="47"/>
        <v>0</v>
      </c>
      <c r="Q235" s="39">
        <f t="shared" si="47"/>
        <v>6</v>
      </c>
      <c r="R235" s="39">
        <f t="shared" si="47"/>
        <v>0</v>
      </c>
      <c r="S235" s="39">
        <f t="shared" si="47"/>
        <v>0</v>
      </c>
      <c r="T235" s="39">
        <f t="shared" si="47"/>
        <v>0</v>
      </c>
      <c r="U235" s="39">
        <f t="shared" si="47"/>
        <v>6</v>
      </c>
      <c r="V235" s="39">
        <f t="shared" si="47"/>
        <v>0</v>
      </c>
      <c r="W235" s="39">
        <f t="shared" si="47"/>
        <v>16</v>
      </c>
      <c r="X235" s="39">
        <f t="shared" si="47"/>
        <v>0</v>
      </c>
      <c r="Y235" s="39">
        <f t="shared" si="47"/>
        <v>0</v>
      </c>
      <c r="Z235" s="39">
        <f t="shared" si="47"/>
        <v>0</v>
      </c>
      <c r="AA235" s="39">
        <f t="shared" si="47"/>
        <v>0</v>
      </c>
      <c r="AB235" s="39">
        <f t="shared" si="47"/>
        <v>0</v>
      </c>
      <c r="AC235" s="79">
        <f>AC205+AC234</f>
        <v>290.5</v>
      </c>
      <c r="AD235" s="11"/>
      <c r="AE235" s="11"/>
      <c r="AF235" s="11"/>
    </row>
    <row r="237" spans="1:32" s="48" customFormat="1" ht="13.9" x14ac:dyDescent="0.4">
      <c r="A237" s="127" t="s">
        <v>183</v>
      </c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47"/>
      <c r="AE237" s="47"/>
      <c r="AF237" s="47"/>
    </row>
    <row r="238" spans="1:32" s="48" customFormat="1" ht="13.9" x14ac:dyDescent="0.4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7"/>
      <c r="AE238" s="47"/>
      <c r="AF238" s="47"/>
    </row>
    <row r="239" spans="1:32" s="48" customFormat="1" ht="13.9" x14ac:dyDescent="0.4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50" t="s">
        <v>77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49"/>
      <c r="AD239" s="47"/>
      <c r="AE239" s="47"/>
      <c r="AF239" s="47"/>
    </row>
    <row r="240" spans="1:32" s="48" customFormat="1" ht="13.9" x14ac:dyDescent="0.4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51"/>
      <c r="S240" s="51"/>
      <c r="T240" s="51"/>
      <c r="U240" s="51"/>
      <c r="V240" s="51"/>
      <c r="W240" s="3" t="s">
        <v>2</v>
      </c>
      <c r="X240" s="3"/>
      <c r="Y240" s="3"/>
      <c r="Z240" s="51"/>
      <c r="AA240" s="51"/>
      <c r="AB240" s="51"/>
      <c r="AC240" s="49"/>
      <c r="AD240" s="47"/>
      <c r="AE240" s="47"/>
      <c r="AF240" s="47"/>
    </row>
    <row r="241" spans="1:32" s="48" customFormat="1" ht="13.9" x14ac:dyDescent="0.4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52"/>
      <c r="S241" s="52"/>
      <c r="T241" s="129" t="s">
        <v>5</v>
      </c>
      <c r="U241" s="129"/>
      <c r="V241" s="129"/>
      <c r="W241" s="129"/>
      <c r="X241" s="129"/>
      <c r="Y241" s="129"/>
      <c r="Z241" s="129"/>
      <c r="AA241" s="2"/>
      <c r="AB241" s="52"/>
      <c r="AC241" s="49"/>
      <c r="AD241" s="47"/>
      <c r="AE241" s="47"/>
      <c r="AF241" s="47"/>
    </row>
    <row r="242" spans="1:32" s="48" customFormat="1" ht="13.9" x14ac:dyDescent="0.4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49"/>
      <c r="AD242" s="47"/>
      <c r="AE242" s="47"/>
      <c r="AF242" s="47"/>
    </row>
    <row r="243" spans="1:32" s="48" customFormat="1" ht="13.9" x14ac:dyDescent="0.4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49"/>
      <c r="AD243" s="47"/>
      <c r="AE243" s="47"/>
      <c r="AF243" s="47"/>
    </row>
    <row r="244" spans="1:32" s="48" customFormat="1" ht="13.9" x14ac:dyDescent="0.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156" t="s">
        <v>118</v>
      </c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49"/>
      <c r="AD244" s="47"/>
      <c r="AE244" s="47"/>
      <c r="AF244" s="47"/>
    </row>
    <row r="245" spans="1:32" s="48" customFormat="1" ht="13.9" x14ac:dyDescent="0.4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53"/>
      <c r="S245" s="53"/>
      <c r="T245" s="53"/>
      <c r="U245" s="53"/>
      <c r="V245" s="149" t="s">
        <v>2</v>
      </c>
      <c r="W245" s="149"/>
      <c r="X245" s="149"/>
      <c r="Y245" s="149"/>
      <c r="Z245" s="53"/>
      <c r="AA245" s="53"/>
      <c r="AB245" s="53"/>
      <c r="AC245" s="49"/>
      <c r="AD245" s="47"/>
      <c r="AE245" s="47"/>
      <c r="AF245" s="47"/>
    </row>
    <row r="246" spans="1:32" s="48" customFormat="1" ht="13.9" x14ac:dyDescent="0.4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49"/>
      <c r="AD246" s="47"/>
      <c r="AE246" s="47"/>
      <c r="AF246" s="47"/>
    </row>
    <row r="247" spans="1:32" s="48" customFormat="1" ht="13.9" x14ac:dyDescent="0.4">
      <c r="R247" s="5"/>
      <c r="S247"/>
      <c r="T247"/>
      <c r="U247" s="129" t="s">
        <v>5</v>
      </c>
      <c r="V247" s="129"/>
      <c r="W247" s="129"/>
      <c r="X247" s="129"/>
      <c r="Y247" s="129"/>
      <c r="Z247" s="129"/>
      <c r="AA247" s="3"/>
      <c r="AB247" s="5"/>
      <c r="AD247" s="47"/>
      <c r="AE247" s="47"/>
      <c r="AF247" s="47"/>
    </row>
    <row r="248" spans="1:32" ht="13.15" thickBot="1" x14ac:dyDescent="0.4"/>
    <row r="249" spans="1:32" ht="14.25" customHeight="1" x14ac:dyDescent="0.45">
      <c r="A249" s="162" t="s">
        <v>10</v>
      </c>
      <c r="B249" s="177" t="s">
        <v>11</v>
      </c>
      <c r="C249" s="177" t="s">
        <v>12</v>
      </c>
      <c r="D249" s="173" t="s">
        <v>13</v>
      </c>
      <c r="E249" s="171" t="s">
        <v>9</v>
      </c>
      <c r="F249" s="150" t="s">
        <v>0</v>
      </c>
      <c r="G249" s="152" t="s">
        <v>3</v>
      </c>
      <c r="H249" s="154" t="s">
        <v>14</v>
      </c>
      <c r="I249" s="150" t="s">
        <v>1</v>
      </c>
      <c r="J249" s="164" t="s">
        <v>15</v>
      </c>
      <c r="K249" s="166" t="s">
        <v>16</v>
      </c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8"/>
      <c r="AC249" s="136" t="s">
        <v>17</v>
      </c>
      <c r="AD249" s="6"/>
      <c r="AE249" s="6"/>
      <c r="AF249" s="6"/>
    </row>
    <row r="250" spans="1:32" s="10" customFormat="1" ht="116.25" customHeight="1" thickBot="1" x14ac:dyDescent="0.35">
      <c r="A250" s="163"/>
      <c r="B250" s="178"/>
      <c r="C250" s="178"/>
      <c r="D250" s="174"/>
      <c r="E250" s="172"/>
      <c r="F250" s="151"/>
      <c r="G250" s="153"/>
      <c r="H250" s="155"/>
      <c r="I250" s="151"/>
      <c r="J250" s="165"/>
      <c r="K250" s="7" t="s">
        <v>18</v>
      </c>
      <c r="L250" s="8" t="s">
        <v>19</v>
      </c>
      <c r="M250" s="8" t="s">
        <v>20</v>
      </c>
      <c r="N250" s="8" t="s">
        <v>21</v>
      </c>
      <c r="O250" s="8" t="s">
        <v>22</v>
      </c>
      <c r="P250" s="8" t="s">
        <v>23</v>
      </c>
      <c r="Q250" s="8" t="s">
        <v>24</v>
      </c>
      <c r="R250" s="8" t="s">
        <v>25</v>
      </c>
      <c r="S250" s="8" t="s">
        <v>26</v>
      </c>
      <c r="T250" s="8" t="s">
        <v>27</v>
      </c>
      <c r="U250" s="8" t="s">
        <v>28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33</v>
      </c>
      <c r="AA250" s="8" t="s">
        <v>34</v>
      </c>
      <c r="AB250" s="8" t="s">
        <v>35</v>
      </c>
      <c r="AC250" s="137"/>
      <c r="AD250" s="9"/>
      <c r="AE250" s="9"/>
      <c r="AF250" s="9"/>
    </row>
    <row r="251" spans="1:32" s="12" customFormat="1" ht="13.5" customHeight="1" x14ac:dyDescent="0.35">
      <c r="A251" s="138" t="s">
        <v>36</v>
      </c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40"/>
      <c r="AD251" s="11"/>
      <c r="AE251" s="11"/>
      <c r="AF251" s="11"/>
    </row>
    <row r="252" spans="1:32" s="12" customFormat="1" ht="27.75" x14ac:dyDescent="0.35">
      <c r="A252" s="142"/>
      <c r="B252" s="158" t="s">
        <v>72</v>
      </c>
      <c r="C252" s="188" t="s">
        <v>71</v>
      </c>
      <c r="D252" s="134">
        <v>0.75</v>
      </c>
      <c r="E252" s="60" t="s">
        <v>162</v>
      </c>
      <c r="F252" s="23" t="s">
        <v>6</v>
      </c>
      <c r="G252" s="23" t="s">
        <v>52</v>
      </c>
      <c r="H252" s="23" t="s">
        <v>92</v>
      </c>
      <c r="I252" s="23" t="s">
        <v>144</v>
      </c>
      <c r="J252" s="23" t="s">
        <v>104</v>
      </c>
      <c r="K252" s="59">
        <v>32</v>
      </c>
      <c r="L252" s="25">
        <v>40</v>
      </c>
      <c r="M252" s="25"/>
      <c r="N252" s="25">
        <v>2</v>
      </c>
      <c r="O252" s="73">
        <v>1</v>
      </c>
      <c r="P252" s="25"/>
      <c r="Q252" s="25"/>
      <c r="R252" s="25"/>
      <c r="S252" s="25"/>
      <c r="T252" s="25"/>
      <c r="U252" s="25">
        <v>1</v>
      </c>
      <c r="V252" s="25"/>
      <c r="W252" s="25"/>
      <c r="X252" s="25"/>
      <c r="Y252" s="25"/>
      <c r="Z252" s="25"/>
      <c r="AA252" s="25"/>
      <c r="AB252" s="25"/>
      <c r="AC252" s="74">
        <v>77</v>
      </c>
      <c r="AD252" s="11"/>
      <c r="AE252" s="11"/>
      <c r="AF252" s="11"/>
    </row>
    <row r="253" spans="1:32" s="12" customFormat="1" ht="41.65" x14ac:dyDescent="0.35">
      <c r="A253" s="142"/>
      <c r="B253" s="158"/>
      <c r="C253" s="188"/>
      <c r="D253" s="134"/>
      <c r="E253" s="60" t="s">
        <v>124</v>
      </c>
      <c r="F253" s="23" t="s">
        <v>6</v>
      </c>
      <c r="G253" s="23" t="s">
        <v>52</v>
      </c>
      <c r="H253" s="23" t="s">
        <v>52</v>
      </c>
      <c r="I253" s="23">
        <v>1</v>
      </c>
      <c r="J253" s="23" t="s">
        <v>103</v>
      </c>
      <c r="K253" s="5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>
        <v>3</v>
      </c>
      <c r="X253" s="25"/>
      <c r="Y253" s="25"/>
      <c r="Z253" s="25"/>
      <c r="AA253" s="25"/>
      <c r="AB253" s="25"/>
      <c r="AC253" s="17">
        <f t="shared" ref="AC253:AC261" si="48">SUM(K253:AB253)</f>
        <v>3</v>
      </c>
      <c r="AD253" s="11"/>
      <c r="AE253" s="11"/>
      <c r="AF253" s="11"/>
    </row>
    <row r="254" spans="1:32" s="12" customFormat="1" ht="41.65" x14ac:dyDescent="0.35">
      <c r="A254" s="142"/>
      <c r="B254" s="158"/>
      <c r="C254" s="188"/>
      <c r="D254" s="134"/>
      <c r="E254" s="60" t="s">
        <v>124</v>
      </c>
      <c r="F254" s="23" t="s">
        <v>6</v>
      </c>
      <c r="G254" s="23" t="s">
        <v>52</v>
      </c>
      <c r="H254" s="23" t="s">
        <v>83</v>
      </c>
      <c r="I254" s="23">
        <v>1</v>
      </c>
      <c r="J254" s="23" t="s">
        <v>99</v>
      </c>
      <c r="K254" s="5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>
        <v>1</v>
      </c>
      <c r="X254" s="25"/>
      <c r="Y254" s="25"/>
      <c r="Z254" s="25"/>
      <c r="AA254" s="25"/>
      <c r="AB254" s="25"/>
      <c r="AC254" s="17">
        <f t="shared" si="48"/>
        <v>1</v>
      </c>
      <c r="AD254" s="11"/>
      <c r="AE254" s="11"/>
      <c r="AF254" s="11"/>
    </row>
    <row r="255" spans="1:32" s="12" customFormat="1" ht="13.9" x14ac:dyDescent="0.35">
      <c r="A255" s="142"/>
      <c r="B255" s="158"/>
      <c r="C255" s="188"/>
      <c r="D255" s="134"/>
      <c r="E255" s="60" t="s">
        <v>59</v>
      </c>
      <c r="F255" s="23" t="s">
        <v>6</v>
      </c>
      <c r="G255" s="23" t="s">
        <v>52</v>
      </c>
      <c r="H255" s="23" t="s">
        <v>52</v>
      </c>
      <c r="I255" s="23">
        <v>3</v>
      </c>
      <c r="J255" s="23" t="s">
        <v>156</v>
      </c>
      <c r="K255" s="59">
        <v>16</v>
      </c>
      <c r="L255" s="25"/>
      <c r="M255" s="25">
        <v>8</v>
      </c>
      <c r="N255" s="25">
        <v>3</v>
      </c>
      <c r="O255" s="73">
        <v>1</v>
      </c>
      <c r="P255" s="25"/>
      <c r="Q255" s="25"/>
      <c r="R255" s="25"/>
      <c r="S255" s="25"/>
      <c r="T255" s="25"/>
      <c r="U255" s="25">
        <v>1</v>
      </c>
      <c r="V255" s="25"/>
      <c r="W255" s="25"/>
      <c r="X255" s="25"/>
      <c r="Y255" s="25"/>
      <c r="Z255" s="25"/>
      <c r="AA255" s="25"/>
      <c r="AB255" s="25"/>
      <c r="AC255" s="17">
        <f t="shared" si="48"/>
        <v>29</v>
      </c>
      <c r="AD255" s="11"/>
      <c r="AE255" s="11"/>
      <c r="AF255" s="11"/>
    </row>
    <row r="256" spans="1:32" s="12" customFormat="1" ht="13.9" x14ac:dyDescent="0.35">
      <c r="A256" s="142"/>
      <c r="B256" s="158"/>
      <c r="C256" s="188"/>
      <c r="D256" s="134"/>
      <c r="E256" s="60" t="s">
        <v>59</v>
      </c>
      <c r="F256" s="23" t="s">
        <v>6</v>
      </c>
      <c r="G256" s="23" t="s">
        <v>52</v>
      </c>
      <c r="H256" s="23" t="s">
        <v>83</v>
      </c>
      <c r="I256" s="23" t="s">
        <v>99</v>
      </c>
      <c r="J256" s="23" t="s">
        <v>104</v>
      </c>
      <c r="K256" s="59">
        <v>16</v>
      </c>
      <c r="L256" s="25"/>
      <c r="M256" s="25">
        <v>8</v>
      </c>
      <c r="N256" s="25">
        <v>2</v>
      </c>
      <c r="O256" s="73">
        <v>0.5</v>
      </c>
      <c r="P256" s="25"/>
      <c r="Q256" s="25"/>
      <c r="R256" s="25"/>
      <c r="S256" s="25"/>
      <c r="T256" s="25"/>
      <c r="U256" s="25">
        <v>1</v>
      </c>
      <c r="V256" s="25"/>
      <c r="W256" s="25"/>
      <c r="X256" s="25"/>
      <c r="Y256" s="25"/>
      <c r="Z256" s="25"/>
      <c r="AA256" s="25"/>
      <c r="AB256" s="25"/>
      <c r="AC256" s="74">
        <f t="shared" si="48"/>
        <v>27.5</v>
      </c>
      <c r="AD256" s="11"/>
      <c r="AE256" s="11"/>
      <c r="AF256" s="11"/>
    </row>
    <row r="257" spans="1:32" s="12" customFormat="1" ht="27.75" x14ac:dyDescent="0.35">
      <c r="A257" s="142"/>
      <c r="B257" s="158"/>
      <c r="C257" s="188"/>
      <c r="D257" s="134"/>
      <c r="E257" s="60" t="s">
        <v>106</v>
      </c>
      <c r="F257" s="23" t="s">
        <v>6</v>
      </c>
      <c r="G257" s="23" t="s">
        <v>52</v>
      </c>
      <c r="H257" s="23" t="s">
        <v>52</v>
      </c>
      <c r="I257" s="23">
        <v>3</v>
      </c>
      <c r="J257" s="23" t="s">
        <v>156</v>
      </c>
      <c r="K257" s="59"/>
      <c r="L257" s="25"/>
      <c r="M257" s="25"/>
      <c r="N257" s="25"/>
      <c r="O257" s="73"/>
      <c r="P257" s="25"/>
      <c r="Q257" s="25"/>
      <c r="R257" s="25"/>
      <c r="S257" s="25"/>
      <c r="T257" s="25"/>
      <c r="U257" s="25"/>
      <c r="V257" s="25"/>
      <c r="W257" s="25">
        <v>22</v>
      </c>
      <c r="X257" s="25"/>
      <c r="Y257" s="25"/>
      <c r="Z257" s="25"/>
      <c r="AA257" s="25"/>
      <c r="AB257" s="25"/>
      <c r="AC257" s="17">
        <f t="shared" si="48"/>
        <v>22</v>
      </c>
      <c r="AD257" s="11"/>
      <c r="AE257" s="11"/>
      <c r="AF257" s="11"/>
    </row>
    <row r="258" spans="1:32" s="12" customFormat="1" ht="27.75" x14ac:dyDescent="0.35">
      <c r="A258" s="142"/>
      <c r="B258" s="158"/>
      <c r="C258" s="188"/>
      <c r="D258" s="134"/>
      <c r="E258" s="60" t="s">
        <v>107</v>
      </c>
      <c r="F258" s="23" t="s">
        <v>6</v>
      </c>
      <c r="G258" s="23" t="s">
        <v>52</v>
      </c>
      <c r="H258" s="23" t="s">
        <v>52</v>
      </c>
      <c r="I258" s="23">
        <v>3</v>
      </c>
      <c r="J258" s="83">
        <v>11</v>
      </c>
      <c r="K258" s="59"/>
      <c r="L258" s="25"/>
      <c r="M258" s="25"/>
      <c r="N258" s="25"/>
      <c r="O258" s="73"/>
      <c r="P258" s="25"/>
      <c r="Q258" s="25"/>
      <c r="R258" s="25"/>
      <c r="S258" s="25"/>
      <c r="T258" s="25"/>
      <c r="U258" s="25"/>
      <c r="V258" s="25"/>
      <c r="W258" s="25">
        <v>4</v>
      </c>
      <c r="X258" s="25"/>
      <c r="Y258" s="25"/>
      <c r="Z258" s="25"/>
      <c r="AA258" s="25"/>
      <c r="AB258" s="25"/>
      <c r="AC258" s="17">
        <f t="shared" si="48"/>
        <v>4</v>
      </c>
      <c r="AD258" s="11"/>
      <c r="AE258" s="11"/>
      <c r="AF258" s="11"/>
    </row>
    <row r="259" spans="1:32" s="12" customFormat="1" ht="27.75" x14ac:dyDescent="0.35">
      <c r="A259" s="142"/>
      <c r="B259" s="158"/>
      <c r="C259" s="188"/>
      <c r="D259" s="134"/>
      <c r="E259" s="60" t="s">
        <v>111</v>
      </c>
      <c r="F259" s="23" t="s">
        <v>6</v>
      </c>
      <c r="G259" s="23" t="s">
        <v>52</v>
      </c>
      <c r="H259" s="23" t="s">
        <v>52</v>
      </c>
      <c r="I259" s="23" t="s">
        <v>102</v>
      </c>
      <c r="J259" s="83">
        <v>5</v>
      </c>
      <c r="K259" s="59"/>
      <c r="L259" s="25"/>
      <c r="M259" s="25"/>
      <c r="N259" s="25"/>
      <c r="O259" s="73"/>
      <c r="P259" s="25"/>
      <c r="Q259" s="25"/>
      <c r="R259" s="25"/>
      <c r="S259" s="25"/>
      <c r="T259" s="25"/>
      <c r="U259" s="25"/>
      <c r="V259" s="25"/>
      <c r="W259" s="25">
        <v>3</v>
      </c>
      <c r="X259" s="25"/>
      <c r="Y259" s="25"/>
      <c r="Z259" s="25"/>
      <c r="AA259" s="25"/>
      <c r="AB259" s="25"/>
      <c r="AC259" s="17">
        <f t="shared" si="48"/>
        <v>3</v>
      </c>
      <c r="AD259" s="11"/>
      <c r="AE259" s="11"/>
      <c r="AF259" s="11"/>
    </row>
    <row r="260" spans="1:32" s="12" customFormat="1" ht="27.75" x14ac:dyDescent="0.35">
      <c r="A260" s="142"/>
      <c r="B260" s="158"/>
      <c r="C260" s="188"/>
      <c r="D260" s="134"/>
      <c r="E260" s="60" t="s">
        <v>111</v>
      </c>
      <c r="F260" s="23" t="s">
        <v>6</v>
      </c>
      <c r="G260" s="23" t="s">
        <v>52</v>
      </c>
      <c r="H260" s="23" t="s">
        <v>83</v>
      </c>
      <c r="I260" s="23" t="s">
        <v>100</v>
      </c>
      <c r="J260" s="83" t="s">
        <v>100</v>
      </c>
      <c r="K260" s="59"/>
      <c r="L260" s="25"/>
      <c r="M260" s="25"/>
      <c r="N260" s="25"/>
      <c r="O260" s="73"/>
      <c r="P260" s="25"/>
      <c r="Q260" s="25"/>
      <c r="R260" s="25"/>
      <c r="S260" s="25"/>
      <c r="T260" s="25"/>
      <c r="U260" s="25"/>
      <c r="V260" s="25"/>
      <c r="W260" s="25">
        <v>1</v>
      </c>
      <c r="X260" s="25"/>
      <c r="Y260" s="25"/>
      <c r="Z260" s="25"/>
      <c r="AA260" s="25"/>
      <c r="AB260" s="25"/>
      <c r="AC260" s="17">
        <f t="shared" si="48"/>
        <v>1</v>
      </c>
      <c r="AD260" s="11"/>
      <c r="AE260" s="11"/>
      <c r="AF260" s="11"/>
    </row>
    <row r="261" spans="1:32" s="12" customFormat="1" ht="27.75" x14ac:dyDescent="0.35">
      <c r="A261" s="142"/>
      <c r="B261" s="158"/>
      <c r="C261" s="188"/>
      <c r="D261" s="134"/>
      <c r="E261" s="60" t="s">
        <v>140</v>
      </c>
      <c r="F261" s="23" t="s">
        <v>6</v>
      </c>
      <c r="G261" s="23" t="s">
        <v>141</v>
      </c>
      <c r="H261" s="23"/>
      <c r="I261" s="23" t="s">
        <v>102</v>
      </c>
      <c r="J261" s="23" t="s">
        <v>173</v>
      </c>
      <c r="K261" s="59">
        <v>28</v>
      </c>
      <c r="L261" s="25"/>
      <c r="M261" s="25">
        <v>28</v>
      </c>
      <c r="N261" s="25"/>
      <c r="O261" s="73"/>
      <c r="P261" s="25"/>
      <c r="Q261" s="25"/>
      <c r="R261" s="25"/>
      <c r="S261" s="25"/>
      <c r="T261" s="25"/>
      <c r="U261" s="25">
        <v>2</v>
      </c>
      <c r="V261" s="25"/>
      <c r="W261" s="25"/>
      <c r="X261" s="25"/>
      <c r="Y261" s="25"/>
      <c r="Z261" s="25"/>
      <c r="AA261" s="25"/>
      <c r="AB261" s="25"/>
      <c r="AC261" s="17">
        <f t="shared" si="48"/>
        <v>58</v>
      </c>
      <c r="AD261" s="11"/>
      <c r="AE261" s="11"/>
      <c r="AF261" s="11"/>
    </row>
    <row r="262" spans="1:32" s="12" customFormat="1" ht="13.5" customHeight="1" thickBot="1" x14ac:dyDescent="0.4">
      <c r="A262" s="142"/>
      <c r="B262" s="158"/>
      <c r="C262" s="188"/>
      <c r="D262" s="134"/>
      <c r="E262" s="26" t="s">
        <v>42</v>
      </c>
      <c r="F262" s="27"/>
      <c r="G262" s="27"/>
      <c r="H262" s="27"/>
      <c r="I262" s="27"/>
      <c r="J262" s="28"/>
      <c r="K262" s="56">
        <f t="shared" ref="K262:AC262" si="49">SUM(K252:K261)</f>
        <v>92</v>
      </c>
      <c r="L262" s="22">
        <f t="shared" si="49"/>
        <v>40</v>
      </c>
      <c r="M262" s="22">
        <f t="shared" si="49"/>
        <v>44</v>
      </c>
      <c r="N262" s="22">
        <f t="shared" si="49"/>
        <v>7</v>
      </c>
      <c r="O262" s="22">
        <f t="shared" si="49"/>
        <v>2.5</v>
      </c>
      <c r="P262" s="22">
        <f t="shared" si="49"/>
        <v>0</v>
      </c>
      <c r="Q262" s="22">
        <f t="shared" si="49"/>
        <v>0</v>
      </c>
      <c r="R262" s="22">
        <f t="shared" si="49"/>
        <v>0</v>
      </c>
      <c r="S262" s="22">
        <f t="shared" si="49"/>
        <v>0</v>
      </c>
      <c r="T262" s="22">
        <f t="shared" si="49"/>
        <v>0</v>
      </c>
      <c r="U262" s="22">
        <f t="shared" si="49"/>
        <v>5</v>
      </c>
      <c r="V262" s="22">
        <f t="shared" si="49"/>
        <v>0</v>
      </c>
      <c r="W262" s="22">
        <f t="shared" si="49"/>
        <v>34</v>
      </c>
      <c r="X262" s="22">
        <f t="shared" si="49"/>
        <v>0</v>
      </c>
      <c r="Y262" s="22">
        <f t="shared" si="49"/>
        <v>0</v>
      </c>
      <c r="Z262" s="22">
        <f t="shared" si="49"/>
        <v>0</v>
      </c>
      <c r="AA262" s="22">
        <f t="shared" si="49"/>
        <v>0</v>
      </c>
      <c r="AB262" s="22">
        <f t="shared" si="49"/>
        <v>0</v>
      </c>
      <c r="AC262" s="79">
        <f t="shared" si="49"/>
        <v>225.5</v>
      </c>
      <c r="AD262" s="11"/>
      <c r="AE262" s="11"/>
      <c r="AF262" s="11"/>
    </row>
    <row r="263" spans="1:32" s="12" customFormat="1" ht="13.5" customHeight="1" x14ac:dyDescent="0.35">
      <c r="A263" s="142"/>
      <c r="B263" s="158"/>
      <c r="C263" s="188"/>
      <c r="D263" s="134"/>
      <c r="E263" s="18"/>
      <c r="F263" s="23" t="s">
        <v>7</v>
      </c>
      <c r="G263" s="23"/>
      <c r="H263" s="23"/>
      <c r="I263" s="23"/>
      <c r="J263" s="24"/>
      <c r="K263" s="41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42"/>
      <c r="AD263" s="11"/>
      <c r="AE263" s="11"/>
      <c r="AF263" s="11"/>
    </row>
    <row r="264" spans="1:32" s="12" customFormat="1" ht="13.5" customHeight="1" thickBot="1" x14ac:dyDescent="0.4">
      <c r="A264" s="142"/>
      <c r="B264" s="158"/>
      <c r="C264" s="188"/>
      <c r="D264" s="134"/>
      <c r="E264" s="26" t="s">
        <v>37</v>
      </c>
      <c r="F264" s="27"/>
      <c r="G264" s="27"/>
      <c r="H264" s="27"/>
      <c r="I264" s="27"/>
      <c r="J264" s="28"/>
      <c r="K264" s="29">
        <f>K263</f>
        <v>0</v>
      </c>
      <c r="L264" s="30">
        <f>L263</f>
        <v>0</v>
      </c>
      <c r="M264" s="30">
        <f t="shared" ref="M264:AC264" si="50">M263</f>
        <v>0</v>
      </c>
      <c r="N264" s="30">
        <f t="shared" si="50"/>
        <v>0</v>
      </c>
      <c r="O264" s="30">
        <f t="shared" si="50"/>
        <v>0</v>
      </c>
      <c r="P264" s="30">
        <f t="shared" si="50"/>
        <v>0</v>
      </c>
      <c r="Q264" s="30">
        <f t="shared" si="50"/>
        <v>0</v>
      </c>
      <c r="R264" s="30">
        <f t="shared" si="50"/>
        <v>0</v>
      </c>
      <c r="S264" s="30">
        <f t="shared" si="50"/>
        <v>0</v>
      </c>
      <c r="T264" s="30">
        <f t="shared" si="50"/>
        <v>0</v>
      </c>
      <c r="U264" s="30">
        <f t="shared" si="50"/>
        <v>0</v>
      </c>
      <c r="V264" s="30">
        <f t="shared" si="50"/>
        <v>0</v>
      </c>
      <c r="W264" s="30">
        <f t="shared" si="50"/>
        <v>0</v>
      </c>
      <c r="X264" s="30">
        <f t="shared" si="50"/>
        <v>0</v>
      </c>
      <c r="Y264" s="30">
        <f t="shared" si="50"/>
        <v>0</v>
      </c>
      <c r="Z264" s="30">
        <f t="shared" si="50"/>
        <v>0</v>
      </c>
      <c r="AA264" s="30">
        <f t="shared" si="50"/>
        <v>0</v>
      </c>
      <c r="AB264" s="30">
        <f t="shared" si="50"/>
        <v>0</v>
      </c>
      <c r="AC264" s="17">
        <f t="shared" si="50"/>
        <v>0</v>
      </c>
      <c r="AD264" s="11"/>
      <c r="AE264" s="11"/>
      <c r="AF264" s="11"/>
    </row>
    <row r="265" spans="1:32" s="12" customFormat="1" ht="13.5" customHeight="1" x14ac:dyDescent="0.35">
      <c r="A265" s="142"/>
      <c r="B265" s="158"/>
      <c r="C265" s="188"/>
      <c r="D265" s="134"/>
      <c r="E265" s="31"/>
      <c r="F265" s="13" t="s">
        <v>8</v>
      </c>
      <c r="G265" s="13"/>
      <c r="H265" s="13"/>
      <c r="I265" s="13"/>
      <c r="J265" s="32"/>
      <c r="K265" s="3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5"/>
      <c r="AD265" s="11"/>
      <c r="AE265" s="11"/>
      <c r="AF265" s="11"/>
    </row>
    <row r="266" spans="1:32" s="12" customFormat="1" ht="13.5" customHeight="1" x14ac:dyDescent="0.35">
      <c r="A266" s="142"/>
      <c r="B266" s="158"/>
      <c r="C266" s="188"/>
      <c r="D266" s="134"/>
      <c r="E266" s="62" t="s">
        <v>38</v>
      </c>
      <c r="F266" s="63"/>
      <c r="G266" s="63"/>
      <c r="H266" s="63"/>
      <c r="I266" s="63"/>
      <c r="J266" s="64"/>
      <c r="K266" s="29">
        <f t="shared" ref="K266:AC266" si="51">K265</f>
        <v>0</v>
      </c>
      <c r="L266" s="30">
        <f t="shared" si="51"/>
        <v>0</v>
      </c>
      <c r="M266" s="30">
        <f t="shared" si="51"/>
        <v>0</v>
      </c>
      <c r="N266" s="30">
        <f t="shared" si="51"/>
        <v>0</v>
      </c>
      <c r="O266" s="30">
        <f t="shared" si="51"/>
        <v>0</v>
      </c>
      <c r="P266" s="30">
        <f t="shared" si="51"/>
        <v>0</v>
      </c>
      <c r="Q266" s="30">
        <f t="shared" si="51"/>
        <v>0</v>
      </c>
      <c r="R266" s="30">
        <f t="shared" si="51"/>
        <v>0</v>
      </c>
      <c r="S266" s="30">
        <f t="shared" si="51"/>
        <v>0</v>
      </c>
      <c r="T266" s="30">
        <f t="shared" si="51"/>
        <v>0</v>
      </c>
      <c r="U266" s="30">
        <f t="shared" si="51"/>
        <v>0</v>
      </c>
      <c r="V266" s="30">
        <f t="shared" si="51"/>
        <v>0</v>
      </c>
      <c r="W266" s="30">
        <f t="shared" si="51"/>
        <v>0</v>
      </c>
      <c r="X266" s="30">
        <f t="shared" si="51"/>
        <v>0</v>
      </c>
      <c r="Y266" s="30">
        <f t="shared" si="51"/>
        <v>0</v>
      </c>
      <c r="Z266" s="30">
        <f t="shared" si="51"/>
        <v>0</v>
      </c>
      <c r="AA266" s="30">
        <f t="shared" si="51"/>
        <v>0</v>
      </c>
      <c r="AB266" s="30">
        <f t="shared" si="51"/>
        <v>0</v>
      </c>
      <c r="AC266" s="17">
        <f t="shared" si="51"/>
        <v>0</v>
      </c>
      <c r="AD266" s="11"/>
      <c r="AE266" s="11"/>
      <c r="AF266" s="11"/>
    </row>
    <row r="267" spans="1:32" s="12" customFormat="1" ht="13.5" customHeight="1" x14ac:dyDescent="0.35">
      <c r="A267" s="142"/>
      <c r="B267" s="158"/>
      <c r="C267" s="188"/>
      <c r="D267" s="134"/>
      <c r="E267" s="107" t="s">
        <v>175</v>
      </c>
      <c r="F267" s="23"/>
      <c r="G267" s="23" t="s">
        <v>52</v>
      </c>
      <c r="H267" s="88" t="s">
        <v>176</v>
      </c>
      <c r="I267" s="88"/>
      <c r="J267" s="24" t="s">
        <v>39</v>
      </c>
      <c r="K267" s="29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104">
        <v>0.7</v>
      </c>
      <c r="Y267" s="30"/>
      <c r="Z267" s="30"/>
      <c r="AA267" s="30"/>
      <c r="AB267" s="30"/>
      <c r="AC267" s="108">
        <f>SUM(K267:AB267)</f>
        <v>0.7</v>
      </c>
      <c r="AD267" s="11"/>
      <c r="AE267" s="11"/>
      <c r="AF267" s="11"/>
    </row>
    <row r="268" spans="1:32" s="12" customFormat="1" ht="13.5" customHeight="1" x14ac:dyDescent="0.35">
      <c r="A268" s="142"/>
      <c r="B268" s="158"/>
      <c r="C268" s="188"/>
      <c r="D268" s="134"/>
      <c r="E268" s="54"/>
      <c r="F268" s="55"/>
      <c r="G268" s="55"/>
      <c r="H268" s="88"/>
      <c r="I268" s="88"/>
      <c r="J268" s="58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42"/>
      <c r="AD268" s="11"/>
      <c r="AE268" s="11"/>
      <c r="AF268" s="11"/>
    </row>
    <row r="269" spans="1:32" s="12" customFormat="1" ht="13.5" customHeight="1" thickBot="1" x14ac:dyDescent="0.4">
      <c r="A269" s="142"/>
      <c r="B269" s="158"/>
      <c r="C269" s="188"/>
      <c r="D269" s="134"/>
      <c r="E269" s="19" t="s">
        <v>40</v>
      </c>
      <c r="F269" s="20"/>
      <c r="G269" s="20"/>
      <c r="H269" s="20"/>
      <c r="I269" s="20"/>
      <c r="J269" s="21"/>
      <c r="K269" s="56">
        <f t="shared" ref="K269:AB269" si="52">SUM(K268:K268)</f>
        <v>0</v>
      </c>
      <c r="L269" s="22">
        <f t="shared" si="52"/>
        <v>0</v>
      </c>
      <c r="M269" s="22">
        <f t="shared" si="52"/>
        <v>0</v>
      </c>
      <c r="N269" s="22">
        <f t="shared" si="52"/>
        <v>0</v>
      </c>
      <c r="O269" s="22">
        <f t="shared" si="52"/>
        <v>0</v>
      </c>
      <c r="P269" s="22">
        <f t="shared" si="52"/>
        <v>0</v>
      </c>
      <c r="Q269" s="22">
        <f t="shared" si="52"/>
        <v>0</v>
      </c>
      <c r="R269" s="22">
        <f t="shared" si="52"/>
        <v>0</v>
      </c>
      <c r="S269" s="22">
        <f t="shared" si="52"/>
        <v>0</v>
      </c>
      <c r="T269" s="22">
        <f t="shared" si="52"/>
        <v>0</v>
      </c>
      <c r="U269" s="22">
        <f t="shared" si="52"/>
        <v>0</v>
      </c>
      <c r="V269" s="22">
        <f t="shared" si="52"/>
        <v>0</v>
      </c>
      <c r="W269" s="22">
        <f t="shared" si="52"/>
        <v>0</v>
      </c>
      <c r="X269" s="99">
        <f>SUM(X267:X268)</f>
        <v>0.7</v>
      </c>
      <c r="Y269" s="22">
        <f t="shared" si="52"/>
        <v>0</v>
      </c>
      <c r="Z269" s="22">
        <f t="shared" si="52"/>
        <v>0</v>
      </c>
      <c r="AA269" s="22">
        <f t="shared" si="52"/>
        <v>0</v>
      </c>
      <c r="AB269" s="22">
        <f t="shared" si="52"/>
        <v>0</v>
      </c>
      <c r="AC269" s="79">
        <f>SUM(AC267:AC268)</f>
        <v>0.7</v>
      </c>
      <c r="AD269" s="11"/>
      <c r="AE269" s="11"/>
      <c r="AF269" s="11"/>
    </row>
    <row r="270" spans="1:32" s="12" customFormat="1" ht="13.5" customHeight="1" thickBot="1" x14ac:dyDescent="0.4">
      <c r="A270" s="200"/>
      <c r="B270" s="159"/>
      <c r="C270" s="189"/>
      <c r="D270" s="135"/>
      <c r="E270" s="36" t="s">
        <v>41</v>
      </c>
      <c r="F270" s="37"/>
      <c r="G270" s="37"/>
      <c r="H270" s="37"/>
      <c r="I270" s="37"/>
      <c r="J270" s="38"/>
      <c r="K270" s="39">
        <f t="shared" ref="K270:AC270" si="53">K262+K264+K266+K269</f>
        <v>92</v>
      </c>
      <c r="L270" s="39">
        <f t="shared" si="53"/>
        <v>40</v>
      </c>
      <c r="M270" s="39">
        <f t="shared" si="53"/>
        <v>44</v>
      </c>
      <c r="N270" s="39">
        <f t="shared" si="53"/>
        <v>7</v>
      </c>
      <c r="O270" s="39">
        <f t="shared" si="53"/>
        <v>2.5</v>
      </c>
      <c r="P270" s="39">
        <f t="shared" si="53"/>
        <v>0</v>
      </c>
      <c r="Q270" s="39">
        <f t="shared" si="53"/>
        <v>0</v>
      </c>
      <c r="R270" s="39">
        <f t="shared" si="53"/>
        <v>0</v>
      </c>
      <c r="S270" s="39">
        <f t="shared" si="53"/>
        <v>0</v>
      </c>
      <c r="T270" s="39">
        <f t="shared" si="53"/>
        <v>0</v>
      </c>
      <c r="U270" s="39">
        <f t="shared" si="53"/>
        <v>5</v>
      </c>
      <c r="V270" s="39">
        <f t="shared" si="53"/>
        <v>0</v>
      </c>
      <c r="W270" s="39">
        <f t="shared" si="53"/>
        <v>34</v>
      </c>
      <c r="X270" s="98">
        <f>X262+X264+X266+X267</f>
        <v>0.7</v>
      </c>
      <c r="Y270" s="39">
        <f t="shared" si="53"/>
        <v>0</v>
      </c>
      <c r="Z270" s="39">
        <f t="shared" si="53"/>
        <v>0</v>
      </c>
      <c r="AA270" s="39">
        <f t="shared" si="53"/>
        <v>0</v>
      </c>
      <c r="AB270" s="39">
        <f t="shared" si="53"/>
        <v>0</v>
      </c>
      <c r="AC270" s="79">
        <f t="shared" si="53"/>
        <v>226.2</v>
      </c>
      <c r="AD270" s="11"/>
      <c r="AE270" s="11"/>
      <c r="AF270" s="11"/>
    </row>
    <row r="271" spans="1:32" s="12" customFormat="1" ht="13.5" customHeight="1" x14ac:dyDescent="0.35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1"/>
      <c r="AE271" s="11"/>
      <c r="AF271" s="11"/>
    </row>
    <row r="272" spans="1:32" s="48" customFormat="1" ht="13.9" x14ac:dyDescent="0.4">
      <c r="A272" s="127" t="s">
        <v>183</v>
      </c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47"/>
      <c r="AE272" s="47"/>
      <c r="AF272" s="47"/>
    </row>
    <row r="273" spans="1:32" s="48" customFormat="1" ht="13.9" x14ac:dyDescent="0.4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7"/>
      <c r="AE273" s="47"/>
      <c r="AF273" s="47"/>
    </row>
    <row r="274" spans="1:32" s="48" customFormat="1" ht="13.9" x14ac:dyDescent="0.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50" t="s">
        <v>77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49"/>
      <c r="AD274" s="47"/>
      <c r="AE274" s="47"/>
      <c r="AF274" s="47"/>
    </row>
    <row r="275" spans="1:32" s="48" customFormat="1" ht="13.9" x14ac:dyDescent="0.4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51"/>
      <c r="S275" s="51"/>
      <c r="T275" s="51"/>
      <c r="U275" s="51"/>
      <c r="V275" s="51"/>
      <c r="W275" s="3" t="s">
        <v>2</v>
      </c>
      <c r="X275" s="3"/>
      <c r="Y275" s="3"/>
      <c r="Z275" s="51"/>
      <c r="AA275" s="51"/>
      <c r="AB275" s="51"/>
      <c r="AC275" s="49"/>
      <c r="AD275" s="47"/>
      <c r="AE275" s="47"/>
      <c r="AF275" s="47"/>
    </row>
    <row r="276" spans="1:32" s="48" customFormat="1" ht="13.9" x14ac:dyDescent="0.4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52"/>
      <c r="S276" s="52"/>
      <c r="T276" s="129" t="s">
        <v>5</v>
      </c>
      <c r="U276" s="129"/>
      <c r="V276" s="129"/>
      <c r="W276" s="129"/>
      <c r="X276" s="129"/>
      <c r="Y276" s="129"/>
      <c r="Z276" s="129"/>
      <c r="AA276" s="2"/>
      <c r="AB276" s="52"/>
      <c r="AC276" s="49"/>
      <c r="AD276" s="47"/>
      <c r="AE276" s="47"/>
      <c r="AF276" s="47"/>
    </row>
    <row r="277" spans="1:32" s="48" customFormat="1" ht="13.9" x14ac:dyDescent="0.4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49"/>
      <c r="AD277" s="47"/>
      <c r="AE277" s="47"/>
      <c r="AF277" s="47"/>
    </row>
    <row r="278" spans="1:32" s="48" customFormat="1" ht="13.9" x14ac:dyDescent="0.4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49"/>
      <c r="AD278" s="47"/>
      <c r="AE278" s="47"/>
      <c r="AF278" s="47"/>
    </row>
    <row r="279" spans="1:32" s="48" customFormat="1" ht="13.9" x14ac:dyDescent="0.4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156" t="s">
        <v>118</v>
      </c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49"/>
      <c r="AD279" s="47"/>
      <c r="AE279" s="47"/>
      <c r="AF279" s="47"/>
    </row>
    <row r="280" spans="1:32" s="48" customFormat="1" ht="13.9" x14ac:dyDescent="0.4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53"/>
      <c r="S280" s="53"/>
      <c r="T280" s="53"/>
      <c r="U280" s="53"/>
      <c r="V280" s="149" t="s">
        <v>2</v>
      </c>
      <c r="W280" s="149"/>
      <c r="X280" s="149"/>
      <c r="Y280" s="149"/>
      <c r="Z280" s="53"/>
      <c r="AA280" s="53"/>
      <c r="AB280" s="53"/>
      <c r="AC280" s="49"/>
      <c r="AD280" s="47"/>
      <c r="AE280" s="47"/>
      <c r="AF280" s="47"/>
    </row>
    <row r="281" spans="1:32" s="48" customFormat="1" ht="13.9" x14ac:dyDescent="0.4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49"/>
      <c r="AD281" s="47"/>
      <c r="AE281" s="47"/>
      <c r="AF281" s="47"/>
    </row>
    <row r="282" spans="1:32" s="48" customFormat="1" ht="13.9" customHeight="1" thickBot="1" x14ac:dyDescent="0.45">
      <c r="R282" s="5"/>
      <c r="S282"/>
      <c r="T282"/>
      <c r="U282" s="190" t="s">
        <v>5</v>
      </c>
      <c r="V282" s="190"/>
      <c r="W282" s="190"/>
      <c r="X282" s="190"/>
      <c r="Y282" s="190"/>
      <c r="Z282" s="190"/>
      <c r="AA282" s="3"/>
      <c r="AB282" s="5"/>
      <c r="AD282" s="47"/>
      <c r="AE282" s="47"/>
      <c r="AF282" s="47"/>
    </row>
    <row r="283" spans="1:32" ht="14.25" customHeight="1" x14ac:dyDescent="0.45">
      <c r="A283" s="162" t="s">
        <v>10</v>
      </c>
      <c r="B283" s="177" t="s">
        <v>11</v>
      </c>
      <c r="C283" s="177" t="s">
        <v>12</v>
      </c>
      <c r="D283" s="173" t="s">
        <v>13</v>
      </c>
      <c r="E283" s="171" t="s">
        <v>9</v>
      </c>
      <c r="F283" s="150" t="s">
        <v>0</v>
      </c>
      <c r="G283" s="152" t="s">
        <v>3</v>
      </c>
      <c r="H283" s="154" t="s">
        <v>14</v>
      </c>
      <c r="I283" s="150" t="s">
        <v>1</v>
      </c>
      <c r="J283" s="164" t="s">
        <v>15</v>
      </c>
      <c r="K283" s="166" t="s">
        <v>16</v>
      </c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8"/>
      <c r="AC283" s="136" t="s">
        <v>17</v>
      </c>
      <c r="AD283" s="6"/>
      <c r="AE283" s="6"/>
      <c r="AF283" s="6"/>
    </row>
    <row r="284" spans="1:32" s="10" customFormat="1" ht="116.25" customHeight="1" thickBot="1" x14ac:dyDescent="0.35">
      <c r="A284" s="163"/>
      <c r="B284" s="178"/>
      <c r="C284" s="178"/>
      <c r="D284" s="174"/>
      <c r="E284" s="172"/>
      <c r="F284" s="151"/>
      <c r="G284" s="153"/>
      <c r="H284" s="155"/>
      <c r="I284" s="151"/>
      <c r="J284" s="165"/>
      <c r="K284" s="7" t="s">
        <v>18</v>
      </c>
      <c r="L284" s="8" t="s">
        <v>19</v>
      </c>
      <c r="M284" s="8" t="s">
        <v>20</v>
      </c>
      <c r="N284" s="8" t="s">
        <v>21</v>
      </c>
      <c r="O284" s="8" t="s">
        <v>22</v>
      </c>
      <c r="P284" s="8" t="s">
        <v>23</v>
      </c>
      <c r="Q284" s="8" t="s">
        <v>24</v>
      </c>
      <c r="R284" s="8" t="s">
        <v>25</v>
      </c>
      <c r="S284" s="8" t="s">
        <v>26</v>
      </c>
      <c r="T284" s="8" t="s">
        <v>27</v>
      </c>
      <c r="U284" s="8" t="s">
        <v>28</v>
      </c>
      <c r="V284" s="8" t="s">
        <v>29</v>
      </c>
      <c r="W284" s="8" t="s">
        <v>30</v>
      </c>
      <c r="X284" s="8" t="s">
        <v>31</v>
      </c>
      <c r="Y284" s="8" t="s">
        <v>32</v>
      </c>
      <c r="Z284" s="8" t="s">
        <v>33</v>
      </c>
      <c r="AA284" s="8" t="s">
        <v>34</v>
      </c>
      <c r="AB284" s="8" t="s">
        <v>35</v>
      </c>
      <c r="AC284" s="137"/>
      <c r="AD284" s="9"/>
      <c r="AE284" s="9"/>
      <c r="AF284" s="9"/>
    </row>
    <row r="285" spans="1:32" s="12" customFormat="1" ht="13.5" customHeight="1" x14ac:dyDescent="0.35">
      <c r="A285" s="138" t="s">
        <v>4</v>
      </c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40"/>
      <c r="AD285" s="11"/>
      <c r="AE285" s="11"/>
      <c r="AF285" s="11"/>
    </row>
    <row r="286" spans="1:32" s="12" customFormat="1" ht="13.9" x14ac:dyDescent="0.35">
      <c r="A286" s="141"/>
      <c r="B286" s="157" t="s">
        <v>72</v>
      </c>
      <c r="C286" s="187" t="s">
        <v>71</v>
      </c>
      <c r="D286" s="133">
        <v>0.75</v>
      </c>
      <c r="E286" s="60" t="s">
        <v>60</v>
      </c>
      <c r="F286" s="23" t="s">
        <v>6</v>
      </c>
      <c r="G286" s="23" t="s">
        <v>52</v>
      </c>
      <c r="H286" s="23" t="s">
        <v>83</v>
      </c>
      <c r="I286" s="23">
        <v>1</v>
      </c>
      <c r="J286" s="23" t="s">
        <v>103</v>
      </c>
      <c r="K286" s="59">
        <v>16</v>
      </c>
      <c r="L286" s="25">
        <v>4</v>
      </c>
      <c r="M286" s="25">
        <v>8</v>
      </c>
      <c r="N286" s="25">
        <v>1</v>
      </c>
      <c r="O286" s="73">
        <v>0.5</v>
      </c>
      <c r="P286" s="25"/>
      <c r="Q286" s="25"/>
      <c r="R286" s="25"/>
      <c r="S286" s="25"/>
      <c r="T286" s="25"/>
      <c r="U286" s="25">
        <v>1</v>
      </c>
      <c r="V286" s="25"/>
      <c r="W286" s="25"/>
      <c r="X286" s="25"/>
      <c r="Y286" s="25"/>
      <c r="Z286" s="25"/>
      <c r="AA286" s="25"/>
      <c r="AB286" s="25"/>
      <c r="AC286" s="17">
        <f t="shared" ref="AC286:AC297" si="54">SUM(K286:AB286)</f>
        <v>30.5</v>
      </c>
      <c r="AD286" s="11"/>
      <c r="AE286" s="11"/>
      <c r="AF286" s="11"/>
    </row>
    <row r="287" spans="1:32" s="12" customFormat="1" ht="13.9" x14ac:dyDescent="0.35">
      <c r="A287" s="142"/>
      <c r="B287" s="158"/>
      <c r="C287" s="188"/>
      <c r="D287" s="134"/>
      <c r="E287" s="60" t="s">
        <v>60</v>
      </c>
      <c r="F287" s="23" t="s">
        <v>6</v>
      </c>
      <c r="G287" s="23" t="s">
        <v>52</v>
      </c>
      <c r="H287" s="23" t="s">
        <v>52</v>
      </c>
      <c r="I287" s="23">
        <v>2</v>
      </c>
      <c r="J287" s="23" t="s">
        <v>103</v>
      </c>
      <c r="K287" s="59">
        <v>16</v>
      </c>
      <c r="L287" s="25">
        <v>4</v>
      </c>
      <c r="M287" s="25">
        <v>8</v>
      </c>
      <c r="N287" s="25">
        <v>1</v>
      </c>
      <c r="O287" s="73">
        <v>0.5</v>
      </c>
      <c r="P287" s="25"/>
      <c r="Q287" s="25"/>
      <c r="R287" s="25"/>
      <c r="S287" s="25"/>
      <c r="T287" s="25"/>
      <c r="U287" s="25">
        <v>1</v>
      </c>
      <c r="V287" s="25"/>
      <c r="W287" s="25"/>
      <c r="X287" s="25"/>
      <c r="Y287" s="25"/>
      <c r="Z287" s="25"/>
      <c r="AA287" s="25"/>
      <c r="AB287" s="25"/>
      <c r="AC287" s="17">
        <f t="shared" si="54"/>
        <v>30.5</v>
      </c>
      <c r="AD287" s="11"/>
      <c r="AE287" s="11"/>
      <c r="AF287" s="11"/>
    </row>
    <row r="288" spans="1:32" s="12" customFormat="1" ht="13.9" x14ac:dyDescent="0.35">
      <c r="A288" s="142"/>
      <c r="B288" s="158"/>
      <c r="C288" s="188"/>
      <c r="D288" s="134"/>
      <c r="E288" s="60" t="s">
        <v>186</v>
      </c>
      <c r="F288" s="23" t="s">
        <v>6</v>
      </c>
      <c r="G288" s="23" t="s">
        <v>141</v>
      </c>
      <c r="H288" s="23"/>
      <c r="I288" s="23" t="s">
        <v>100</v>
      </c>
      <c r="J288" s="23" t="s">
        <v>187</v>
      </c>
      <c r="K288" s="59">
        <v>28</v>
      </c>
      <c r="L288" s="25"/>
      <c r="M288" s="25">
        <v>56</v>
      </c>
      <c r="N288" s="25"/>
      <c r="O288" s="25"/>
      <c r="P288" s="25"/>
      <c r="Q288" s="25"/>
      <c r="R288" s="25"/>
      <c r="S288" s="25"/>
      <c r="T288" s="25"/>
      <c r="U288" s="25">
        <v>1</v>
      </c>
      <c r="V288" s="25"/>
      <c r="W288" s="25"/>
      <c r="X288" s="25"/>
      <c r="Y288" s="25"/>
      <c r="Z288" s="25"/>
      <c r="AA288" s="25"/>
      <c r="AB288" s="25"/>
      <c r="AC288" s="17">
        <f t="shared" si="54"/>
        <v>85</v>
      </c>
      <c r="AD288" s="11"/>
      <c r="AE288" s="11"/>
      <c r="AF288" s="11"/>
    </row>
    <row r="289" spans="1:32" s="12" customFormat="1" ht="13.9" x14ac:dyDescent="0.35">
      <c r="A289" s="142"/>
      <c r="B289" s="158"/>
      <c r="C289" s="188"/>
      <c r="D289" s="134"/>
      <c r="E289" s="81" t="s">
        <v>85</v>
      </c>
      <c r="F289" s="23" t="s">
        <v>6</v>
      </c>
      <c r="G289" s="23" t="s">
        <v>52</v>
      </c>
      <c r="H289" s="23" t="s">
        <v>52</v>
      </c>
      <c r="I289" s="23" t="s">
        <v>102</v>
      </c>
      <c r="J289" s="23" t="s">
        <v>39</v>
      </c>
      <c r="K289" s="59"/>
      <c r="L289" s="25"/>
      <c r="M289" s="25"/>
      <c r="N289" s="25"/>
      <c r="O289" s="25"/>
      <c r="P289" s="25"/>
      <c r="Q289" s="25">
        <v>3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17">
        <f t="shared" si="54"/>
        <v>3</v>
      </c>
      <c r="AD289" s="11"/>
      <c r="AE289" s="11"/>
      <c r="AF289" s="11"/>
    </row>
    <row r="290" spans="1:32" s="12" customFormat="1" ht="27.75" x14ac:dyDescent="0.35">
      <c r="A290" s="142"/>
      <c r="B290" s="158"/>
      <c r="C290" s="188"/>
      <c r="D290" s="134"/>
      <c r="E290" s="54" t="s">
        <v>61</v>
      </c>
      <c r="F290" s="23" t="s">
        <v>6</v>
      </c>
      <c r="G290" s="23" t="s">
        <v>52</v>
      </c>
      <c r="H290" s="23" t="s">
        <v>83</v>
      </c>
      <c r="I290" s="23" t="s">
        <v>99</v>
      </c>
      <c r="J290" s="23" t="s">
        <v>104</v>
      </c>
      <c r="K290" s="59"/>
      <c r="L290" s="25"/>
      <c r="M290" s="25"/>
      <c r="N290" s="25"/>
      <c r="O290" s="25"/>
      <c r="P290" s="25"/>
      <c r="Q290" s="25"/>
      <c r="R290" s="25"/>
      <c r="S290" s="25"/>
      <c r="T290" s="25">
        <v>12</v>
      </c>
      <c r="U290" s="25"/>
      <c r="V290" s="25"/>
      <c r="W290" s="25"/>
      <c r="X290" s="25"/>
      <c r="Y290" s="25"/>
      <c r="Z290" s="25"/>
      <c r="AA290" s="25"/>
      <c r="AB290" s="25"/>
      <c r="AC290" s="17">
        <f t="shared" si="54"/>
        <v>12</v>
      </c>
      <c r="AD290" s="11"/>
      <c r="AE290" s="11"/>
      <c r="AF290" s="11"/>
    </row>
    <row r="291" spans="1:32" s="12" customFormat="1" ht="27.75" x14ac:dyDescent="0.35">
      <c r="A291" s="142"/>
      <c r="B291" s="158"/>
      <c r="C291" s="188"/>
      <c r="D291" s="134"/>
      <c r="E291" s="54" t="s">
        <v>61</v>
      </c>
      <c r="F291" s="23" t="s">
        <v>6</v>
      </c>
      <c r="G291" s="23" t="s">
        <v>52</v>
      </c>
      <c r="H291" s="23" t="s">
        <v>52</v>
      </c>
      <c r="I291" s="23">
        <v>3</v>
      </c>
      <c r="J291" s="23" t="s">
        <v>156</v>
      </c>
      <c r="K291" s="59"/>
      <c r="L291" s="25"/>
      <c r="M291" s="25"/>
      <c r="N291" s="25"/>
      <c r="O291" s="25"/>
      <c r="P291" s="25"/>
      <c r="Q291" s="25"/>
      <c r="R291" s="25"/>
      <c r="S291" s="25"/>
      <c r="T291" s="25">
        <v>22</v>
      </c>
      <c r="U291" s="25"/>
      <c r="V291" s="25"/>
      <c r="W291" s="25"/>
      <c r="X291" s="25"/>
      <c r="Y291" s="25"/>
      <c r="Z291" s="25"/>
      <c r="AA291" s="25"/>
      <c r="AB291" s="25"/>
      <c r="AC291" s="17">
        <f t="shared" si="54"/>
        <v>22</v>
      </c>
      <c r="AD291" s="11"/>
      <c r="AE291" s="11"/>
      <c r="AF291" s="11"/>
    </row>
    <row r="292" spans="1:32" s="12" customFormat="1" ht="27.75" x14ac:dyDescent="0.35">
      <c r="A292" s="142"/>
      <c r="B292" s="158"/>
      <c r="C292" s="188"/>
      <c r="D292" s="134"/>
      <c r="E292" s="54" t="s">
        <v>115</v>
      </c>
      <c r="F292" s="23" t="s">
        <v>6</v>
      </c>
      <c r="G292" s="23" t="s">
        <v>52</v>
      </c>
      <c r="H292" s="23" t="s">
        <v>52</v>
      </c>
      <c r="I292" s="23" t="s">
        <v>102</v>
      </c>
      <c r="J292" s="23" t="s">
        <v>46</v>
      </c>
      <c r="K292" s="5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>
        <v>2</v>
      </c>
      <c r="X292" s="25"/>
      <c r="Y292" s="25"/>
      <c r="Z292" s="25"/>
      <c r="AA292" s="25"/>
      <c r="AB292" s="25"/>
      <c r="AC292" s="17">
        <f t="shared" si="54"/>
        <v>2</v>
      </c>
      <c r="AD292" s="11"/>
      <c r="AE292" s="11"/>
      <c r="AF292" s="11"/>
    </row>
    <row r="293" spans="1:32" s="12" customFormat="1" ht="27.75" x14ac:dyDescent="0.35">
      <c r="A293" s="142"/>
      <c r="B293" s="158"/>
      <c r="C293" s="188"/>
      <c r="D293" s="134"/>
      <c r="E293" s="54" t="s">
        <v>115</v>
      </c>
      <c r="F293" s="23" t="s">
        <v>6</v>
      </c>
      <c r="G293" s="23" t="s">
        <v>52</v>
      </c>
      <c r="H293" s="23" t="s">
        <v>83</v>
      </c>
      <c r="I293" s="23" t="s">
        <v>100</v>
      </c>
      <c r="J293" s="23" t="s">
        <v>99</v>
      </c>
      <c r="K293" s="5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>
        <v>1</v>
      </c>
      <c r="X293" s="25"/>
      <c r="Y293" s="25"/>
      <c r="Z293" s="25"/>
      <c r="AA293" s="25"/>
      <c r="AB293" s="25"/>
      <c r="AC293" s="17">
        <f t="shared" si="54"/>
        <v>1</v>
      </c>
      <c r="AD293" s="11"/>
      <c r="AE293" s="11"/>
      <c r="AF293" s="11"/>
    </row>
    <row r="294" spans="1:32" s="12" customFormat="1" ht="13.9" x14ac:dyDescent="0.35">
      <c r="A294" s="142"/>
      <c r="B294" s="158"/>
      <c r="C294" s="188"/>
      <c r="D294" s="134"/>
      <c r="E294" s="54" t="s">
        <v>95</v>
      </c>
      <c r="F294" s="23" t="s">
        <v>6</v>
      </c>
      <c r="G294" s="23" t="s">
        <v>52</v>
      </c>
      <c r="H294" s="23" t="s">
        <v>83</v>
      </c>
      <c r="I294" s="23">
        <v>3</v>
      </c>
      <c r="J294" s="23" t="s">
        <v>100</v>
      </c>
      <c r="K294" s="59"/>
      <c r="L294" s="25"/>
      <c r="M294" s="25"/>
      <c r="N294" s="25"/>
      <c r="O294" s="25"/>
      <c r="P294" s="25"/>
      <c r="Q294" s="25"/>
      <c r="R294" s="25"/>
      <c r="S294" s="25">
        <v>6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17">
        <f t="shared" si="54"/>
        <v>6</v>
      </c>
      <c r="AD294" s="11"/>
      <c r="AE294" s="11"/>
      <c r="AF294" s="11"/>
    </row>
    <row r="295" spans="1:32" s="12" customFormat="1" ht="13.9" x14ac:dyDescent="0.35">
      <c r="A295" s="142"/>
      <c r="B295" s="158"/>
      <c r="C295" s="188"/>
      <c r="D295" s="134"/>
      <c r="E295" s="54" t="s">
        <v>95</v>
      </c>
      <c r="F295" s="23" t="s">
        <v>6</v>
      </c>
      <c r="G295" s="23" t="s">
        <v>52</v>
      </c>
      <c r="H295" s="23" t="s">
        <v>52</v>
      </c>
      <c r="I295" s="23" t="s">
        <v>103</v>
      </c>
      <c r="J295" s="23" t="s">
        <v>104</v>
      </c>
      <c r="K295" s="59"/>
      <c r="L295" s="25"/>
      <c r="M295" s="25"/>
      <c r="N295" s="25"/>
      <c r="O295" s="25"/>
      <c r="P295" s="25"/>
      <c r="Q295" s="25"/>
      <c r="R295" s="25"/>
      <c r="S295" s="25">
        <v>10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17">
        <f t="shared" si="54"/>
        <v>10</v>
      </c>
      <c r="AD295" s="11"/>
      <c r="AE295" s="11"/>
      <c r="AF295" s="11"/>
    </row>
    <row r="296" spans="1:32" s="12" customFormat="1" ht="13.9" x14ac:dyDescent="0.35">
      <c r="A296" s="142"/>
      <c r="B296" s="158"/>
      <c r="C296" s="188"/>
      <c r="D296" s="134"/>
      <c r="E296" s="81" t="s">
        <v>84</v>
      </c>
      <c r="F296" s="23" t="s">
        <v>6</v>
      </c>
      <c r="G296" s="23" t="s">
        <v>52</v>
      </c>
      <c r="H296" s="23" t="s">
        <v>52</v>
      </c>
      <c r="I296" s="23" t="s">
        <v>102</v>
      </c>
      <c r="J296" s="23" t="s">
        <v>103</v>
      </c>
      <c r="K296" s="59"/>
      <c r="L296" s="25"/>
      <c r="M296" s="25"/>
      <c r="N296" s="25"/>
      <c r="O296" s="25"/>
      <c r="P296" s="25"/>
      <c r="Q296" s="25">
        <v>2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17">
        <f t="shared" si="54"/>
        <v>2</v>
      </c>
      <c r="AD296" s="11"/>
      <c r="AE296" s="11"/>
      <c r="AF296" s="11"/>
    </row>
    <row r="297" spans="1:32" s="12" customFormat="1" ht="13.9" x14ac:dyDescent="0.35">
      <c r="A297" s="142"/>
      <c r="B297" s="158"/>
      <c r="C297" s="188"/>
      <c r="D297" s="134"/>
      <c r="E297" s="54" t="s">
        <v>84</v>
      </c>
      <c r="F297" s="23" t="s">
        <v>6</v>
      </c>
      <c r="G297" s="23" t="s">
        <v>52</v>
      </c>
      <c r="H297" s="23" t="s">
        <v>83</v>
      </c>
      <c r="I297" s="23" t="s">
        <v>100</v>
      </c>
      <c r="J297" s="23" t="s">
        <v>99</v>
      </c>
      <c r="K297" s="59"/>
      <c r="L297" s="25"/>
      <c r="M297" s="25"/>
      <c r="N297" s="25"/>
      <c r="O297" s="25"/>
      <c r="P297" s="25"/>
      <c r="Q297" s="25">
        <v>1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17">
        <f t="shared" si="54"/>
        <v>1</v>
      </c>
      <c r="AD297" s="11"/>
      <c r="AE297" s="11"/>
      <c r="AF297" s="11"/>
    </row>
    <row r="298" spans="1:32" s="12" customFormat="1" ht="13.5" customHeight="1" thickBot="1" x14ac:dyDescent="0.4">
      <c r="A298" s="142"/>
      <c r="B298" s="158"/>
      <c r="C298" s="188"/>
      <c r="D298" s="134"/>
      <c r="E298" s="26" t="s">
        <v>42</v>
      </c>
      <c r="F298" s="27"/>
      <c r="G298" s="27"/>
      <c r="H298" s="27"/>
      <c r="I298" s="27"/>
      <c r="J298" s="28"/>
      <c r="K298" s="56">
        <f t="shared" ref="K298:AC298" si="55">SUM(K286:K297)</f>
        <v>60</v>
      </c>
      <c r="L298" s="22">
        <f t="shared" si="55"/>
        <v>8</v>
      </c>
      <c r="M298" s="22">
        <f t="shared" si="55"/>
        <v>72</v>
      </c>
      <c r="N298" s="22">
        <f t="shared" si="55"/>
        <v>2</v>
      </c>
      <c r="O298" s="22">
        <f t="shared" si="55"/>
        <v>1</v>
      </c>
      <c r="P298" s="22">
        <f t="shared" si="55"/>
        <v>0</v>
      </c>
      <c r="Q298" s="22">
        <f t="shared" si="55"/>
        <v>6</v>
      </c>
      <c r="R298" s="22">
        <f t="shared" si="55"/>
        <v>0</v>
      </c>
      <c r="S298" s="22">
        <f t="shared" si="55"/>
        <v>16</v>
      </c>
      <c r="T298" s="22">
        <f t="shared" si="55"/>
        <v>34</v>
      </c>
      <c r="U298" s="22">
        <f t="shared" si="55"/>
        <v>3</v>
      </c>
      <c r="V298" s="22">
        <f t="shared" si="55"/>
        <v>0</v>
      </c>
      <c r="W298" s="22">
        <f t="shared" si="55"/>
        <v>3</v>
      </c>
      <c r="X298" s="22">
        <f t="shared" si="55"/>
        <v>0</v>
      </c>
      <c r="Y298" s="22">
        <f t="shared" si="55"/>
        <v>0</v>
      </c>
      <c r="Z298" s="22">
        <f t="shared" si="55"/>
        <v>0</v>
      </c>
      <c r="AA298" s="22">
        <f t="shared" si="55"/>
        <v>0</v>
      </c>
      <c r="AB298" s="22">
        <f t="shared" si="55"/>
        <v>0</v>
      </c>
      <c r="AC298" s="57">
        <f t="shared" si="55"/>
        <v>205</v>
      </c>
      <c r="AD298" s="11"/>
      <c r="AE298" s="11"/>
      <c r="AF298" s="11"/>
    </row>
    <row r="299" spans="1:32" s="12" customFormat="1" ht="13.5" customHeight="1" x14ac:dyDescent="0.35">
      <c r="A299" s="142"/>
      <c r="B299" s="158"/>
      <c r="C299" s="188"/>
      <c r="D299" s="134"/>
      <c r="E299" s="18"/>
      <c r="F299" s="23" t="s">
        <v>7</v>
      </c>
      <c r="G299" s="23"/>
      <c r="H299" s="23"/>
      <c r="I299" s="23"/>
      <c r="J299" s="24"/>
      <c r="K299" s="41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42"/>
      <c r="AD299" s="11"/>
      <c r="AE299" s="11"/>
      <c r="AF299" s="11"/>
    </row>
    <row r="300" spans="1:32" s="12" customFormat="1" ht="13.5" customHeight="1" x14ac:dyDescent="0.35">
      <c r="A300" s="142"/>
      <c r="B300" s="158"/>
      <c r="C300" s="188"/>
      <c r="D300" s="134"/>
      <c r="E300" s="62" t="s">
        <v>37</v>
      </c>
      <c r="F300" s="27"/>
      <c r="G300" s="27"/>
      <c r="H300" s="27"/>
      <c r="I300" s="27"/>
      <c r="J300" s="28"/>
      <c r="K300" s="29">
        <f t="shared" ref="K300:AC300" si="56">K299</f>
        <v>0</v>
      </c>
      <c r="L300" s="30">
        <f t="shared" si="56"/>
        <v>0</v>
      </c>
      <c r="M300" s="30">
        <f t="shared" si="56"/>
        <v>0</v>
      </c>
      <c r="N300" s="30">
        <f t="shared" si="56"/>
        <v>0</v>
      </c>
      <c r="O300" s="30">
        <f t="shared" si="56"/>
        <v>0</v>
      </c>
      <c r="P300" s="30">
        <f t="shared" si="56"/>
        <v>0</v>
      </c>
      <c r="Q300" s="30">
        <f t="shared" si="56"/>
        <v>0</v>
      </c>
      <c r="R300" s="30">
        <f t="shared" si="56"/>
        <v>0</v>
      </c>
      <c r="S300" s="30">
        <f t="shared" si="56"/>
        <v>0</v>
      </c>
      <c r="T300" s="30">
        <f t="shared" si="56"/>
        <v>0</v>
      </c>
      <c r="U300" s="30">
        <f t="shared" si="56"/>
        <v>0</v>
      </c>
      <c r="V300" s="30">
        <f t="shared" si="56"/>
        <v>0</v>
      </c>
      <c r="W300" s="30">
        <f t="shared" si="56"/>
        <v>0</v>
      </c>
      <c r="X300" s="30">
        <f t="shared" si="56"/>
        <v>0</v>
      </c>
      <c r="Y300" s="30">
        <f t="shared" si="56"/>
        <v>0</v>
      </c>
      <c r="Z300" s="30">
        <f t="shared" si="56"/>
        <v>0</v>
      </c>
      <c r="AA300" s="30">
        <f t="shared" si="56"/>
        <v>0</v>
      </c>
      <c r="AB300" s="30">
        <f t="shared" si="56"/>
        <v>0</v>
      </c>
      <c r="AC300" s="17">
        <f t="shared" si="56"/>
        <v>0</v>
      </c>
      <c r="AD300" s="11"/>
      <c r="AE300" s="11"/>
      <c r="AF300" s="11"/>
    </row>
    <row r="301" spans="1:32" s="12" customFormat="1" ht="13.5" customHeight="1" x14ac:dyDescent="0.35">
      <c r="A301" s="142"/>
      <c r="B301" s="158"/>
      <c r="C301" s="188"/>
      <c r="D301" s="134"/>
      <c r="E301" s="54"/>
      <c r="F301" s="23"/>
      <c r="G301" s="23"/>
      <c r="H301" s="23"/>
      <c r="I301" s="23"/>
      <c r="J301" s="23"/>
      <c r="K301" s="5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17"/>
      <c r="AD301" s="11"/>
      <c r="AE301" s="11"/>
      <c r="AF301" s="11"/>
    </row>
    <row r="302" spans="1:32" s="12" customFormat="1" ht="13.5" customHeight="1" x14ac:dyDescent="0.35">
      <c r="A302" s="142"/>
      <c r="B302" s="158"/>
      <c r="C302" s="188"/>
      <c r="D302" s="134"/>
      <c r="E302" s="62" t="s">
        <v>38</v>
      </c>
      <c r="F302" s="63"/>
      <c r="G302" s="63"/>
      <c r="H302" s="63"/>
      <c r="I302" s="63"/>
      <c r="J302" s="64"/>
      <c r="K302" s="29">
        <f t="shared" ref="K302:AC302" si="57">K301</f>
        <v>0</v>
      </c>
      <c r="L302" s="30">
        <f t="shared" si="57"/>
        <v>0</v>
      </c>
      <c r="M302" s="30">
        <f t="shared" si="57"/>
        <v>0</v>
      </c>
      <c r="N302" s="30">
        <f t="shared" si="57"/>
        <v>0</v>
      </c>
      <c r="O302" s="30">
        <f t="shared" si="57"/>
        <v>0</v>
      </c>
      <c r="P302" s="30">
        <f t="shared" si="57"/>
        <v>0</v>
      </c>
      <c r="Q302" s="30">
        <f t="shared" si="57"/>
        <v>0</v>
      </c>
      <c r="R302" s="30">
        <f t="shared" si="57"/>
        <v>0</v>
      </c>
      <c r="S302" s="30">
        <f t="shared" si="57"/>
        <v>0</v>
      </c>
      <c r="T302" s="30">
        <f t="shared" si="57"/>
        <v>0</v>
      </c>
      <c r="U302" s="30">
        <f t="shared" si="57"/>
        <v>0</v>
      </c>
      <c r="V302" s="30">
        <f t="shared" si="57"/>
        <v>0</v>
      </c>
      <c r="W302" s="30">
        <f t="shared" si="57"/>
        <v>0</v>
      </c>
      <c r="X302" s="30">
        <f t="shared" si="57"/>
        <v>0</v>
      </c>
      <c r="Y302" s="30">
        <f t="shared" si="57"/>
        <v>0</v>
      </c>
      <c r="Z302" s="30">
        <f t="shared" si="57"/>
        <v>0</v>
      </c>
      <c r="AA302" s="30">
        <f t="shared" si="57"/>
        <v>0</v>
      </c>
      <c r="AB302" s="30">
        <f t="shared" si="57"/>
        <v>0</v>
      </c>
      <c r="AC302" s="17">
        <f t="shared" si="57"/>
        <v>0</v>
      </c>
      <c r="AD302" s="11"/>
      <c r="AE302" s="11"/>
      <c r="AF302" s="11"/>
    </row>
    <row r="303" spans="1:32" s="12" customFormat="1" ht="13.5" customHeight="1" x14ac:dyDescent="0.35">
      <c r="A303" s="142"/>
      <c r="B303" s="158"/>
      <c r="C303" s="188"/>
      <c r="D303" s="134"/>
      <c r="E303" s="54"/>
      <c r="F303" s="55"/>
      <c r="G303" s="55"/>
      <c r="H303" s="88"/>
      <c r="I303" s="88"/>
      <c r="J303" s="58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42"/>
      <c r="AD303" s="11"/>
      <c r="AE303" s="11"/>
      <c r="AF303" s="11"/>
    </row>
    <row r="304" spans="1:32" s="12" customFormat="1" ht="13.5" customHeight="1" thickBot="1" x14ac:dyDescent="0.4">
      <c r="A304" s="142"/>
      <c r="B304" s="158"/>
      <c r="C304" s="188"/>
      <c r="D304" s="134"/>
      <c r="E304" s="19" t="s">
        <v>40</v>
      </c>
      <c r="F304" s="20"/>
      <c r="G304" s="20"/>
      <c r="H304" s="20"/>
      <c r="I304" s="20"/>
      <c r="J304" s="21"/>
      <c r="K304" s="56">
        <f t="shared" ref="K304:AC304" si="58">SUM(K303:K303)</f>
        <v>0</v>
      </c>
      <c r="L304" s="22">
        <f t="shared" si="58"/>
        <v>0</v>
      </c>
      <c r="M304" s="22">
        <f t="shared" si="58"/>
        <v>0</v>
      </c>
      <c r="N304" s="22">
        <f t="shared" si="58"/>
        <v>0</v>
      </c>
      <c r="O304" s="22">
        <f t="shared" si="58"/>
        <v>0</v>
      </c>
      <c r="P304" s="22">
        <f t="shared" si="58"/>
        <v>0</v>
      </c>
      <c r="Q304" s="22">
        <f t="shared" si="58"/>
        <v>0</v>
      </c>
      <c r="R304" s="22">
        <f t="shared" si="58"/>
        <v>0</v>
      </c>
      <c r="S304" s="22">
        <f t="shared" si="58"/>
        <v>0</v>
      </c>
      <c r="T304" s="22">
        <f t="shared" si="58"/>
        <v>0</v>
      </c>
      <c r="U304" s="22">
        <f t="shared" si="58"/>
        <v>0</v>
      </c>
      <c r="V304" s="22">
        <f t="shared" si="58"/>
        <v>0</v>
      </c>
      <c r="W304" s="22">
        <f t="shared" si="58"/>
        <v>0</v>
      </c>
      <c r="X304" s="22">
        <f t="shared" si="58"/>
        <v>0</v>
      </c>
      <c r="Y304" s="22">
        <f t="shared" si="58"/>
        <v>0</v>
      </c>
      <c r="Z304" s="22">
        <f t="shared" si="58"/>
        <v>0</v>
      </c>
      <c r="AA304" s="22">
        <f t="shared" si="58"/>
        <v>0</v>
      </c>
      <c r="AB304" s="22">
        <f t="shared" si="58"/>
        <v>0</v>
      </c>
      <c r="AC304" s="57">
        <f t="shared" si="58"/>
        <v>0</v>
      </c>
      <c r="AD304" s="11"/>
      <c r="AE304" s="11"/>
      <c r="AF304" s="11"/>
    </row>
    <row r="305" spans="1:32" s="12" customFormat="1" ht="13.5" customHeight="1" thickBot="1" x14ac:dyDescent="0.4">
      <c r="A305" s="142"/>
      <c r="B305" s="158"/>
      <c r="C305" s="188"/>
      <c r="D305" s="134"/>
      <c r="E305" s="36" t="s">
        <v>43</v>
      </c>
      <c r="F305" s="37"/>
      <c r="G305" s="37"/>
      <c r="H305" s="37"/>
      <c r="I305" s="37"/>
      <c r="J305" s="38"/>
      <c r="K305" s="39">
        <f t="shared" ref="K305:AC305" si="59">K298+K300+K302+K304</f>
        <v>60</v>
      </c>
      <c r="L305" s="39">
        <f t="shared" si="59"/>
        <v>8</v>
      </c>
      <c r="M305" s="39">
        <f t="shared" si="59"/>
        <v>72</v>
      </c>
      <c r="N305" s="39">
        <f t="shared" si="59"/>
        <v>2</v>
      </c>
      <c r="O305" s="39">
        <f t="shared" si="59"/>
        <v>1</v>
      </c>
      <c r="P305" s="39">
        <f t="shared" si="59"/>
        <v>0</v>
      </c>
      <c r="Q305" s="39">
        <f t="shared" si="59"/>
        <v>6</v>
      </c>
      <c r="R305" s="39">
        <f t="shared" si="59"/>
        <v>0</v>
      </c>
      <c r="S305" s="39">
        <f t="shared" si="59"/>
        <v>16</v>
      </c>
      <c r="T305" s="39">
        <f t="shared" si="59"/>
        <v>34</v>
      </c>
      <c r="U305" s="39">
        <f t="shared" si="59"/>
        <v>3</v>
      </c>
      <c r="V305" s="39">
        <f t="shared" si="59"/>
        <v>0</v>
      </c>
      <c r="W305" s="39">
        <f t="shared" si="59"/>
        <v>3</v>
      </c>
      <c r="X305" s="39">
        <f t="shared" si="59"/>
        <v>0</v>
      </c>
      <c r="Y305" s="39">
        <f t="shared" si="59"/>
        <v>0</v>
      </c>
      <c r="Z305" s="39">
        <f t="shared" si="59"/>
        <v>0</v>
      </c>
      <c r="AA305" s="39">
        <f t="shared" si="59"/>
        <v>0</v>
      </c>
      <c r="AB305" s="39">
        <f t="shared" si="59"/>
        <v>0</v>
      </c>
      <c r="AC305" s="57">
        <f t="shared" si="59"/>
        <v>205</v>
      </c>
      <c r="AD305" s="11"/>
      <c r="AE305" s="11"/>
      <c r="AF305" s="11"/>
    </row>
    <row r="306" spans="1:32" s="12" customFormat="1" ht="13.5" customHeight="1" thickBot="1" x14ac:dyDescent="0.4">
      <c r="A306" s="143"/>
      <c r="B306" s="159"/>
      <c r="C306" s="189"/>
      <c r="D306" s="135"/>
      <c r="E306" s="43" t="s">
        <v>44</v>
      </c>
      <c r="F306" s="44"/>
      <c r="G306" s="44"/>
      <c r="H306" s="44"/>
      <c r="I306" s="45"/>
      <c r="J306" s="46"/>
      <c r="K306" s="39">
        <f t="shared" ref="K306:AC306" si="60">K270+K305</f>
        <v>152</v>
      </c>
      <c r="L306" s="39">
        <f t="shared" si="60"/>
        <v>48</v>
      </c>
      <c r="M306" s="39">
        <f t="shared" si="60"/>
        <v>116</v>
      </c>
      <c r="N306" s="39">
        <f t="shared" si="60"/>
        <v>9</v>
      </c>
      <c r="O306" s="39">
        <f t="shared" si="60"/>
        <v>3.5</v>
      </c>
      <c r="P306" s="39">
        <f t="shared" si="60"/>
        <v>0</v>
      </c>
      <c r="Q306" s="39">
        <f t="shared" si="60"/>
        <v>6</v>
      </c>
      <c r="R306" s="39">
        <f t="shared" si="60"/>
        <v>0</v>
      </c>
      <c r="S306" s="39">
        <f t="shared" si="60"/>
        <v>16</v>
      </c>
      <c r="T306" s="39">
        <f t="shared" si="60"/>
        <v>34</v>
      </c>
      <c r="U306" s="39">
        <f t="shared" si="60"/>
        <v>8</v>
      </c>
      <c r="V306" s="39">
        <f t="shared" si="60"/>
        <v>0</v>
      </c>
      <c r="W306" s="39">
        <f t="shared" si="60"/>
        <v>37</v>
      </c>
      <c r="X306" s="98">
        <f t="shared" si="60"/>
        <v>0.7</v>
      </c>
      <c r="Y306" s="39">
        <f t="shared" si="60"/>
        <v>0</v>
      </c>
      <c r="Z306" s="39">
        <f t="shared" si="60"/>
        <v>0</v>
      </c>
      <c r="AA306" s="39">
        <f t="shared" si="60"/>
        <v>0</v>
      </c>
      <c r="AB306" s="39">
        <f t="shared" si="60"/>
        <v>0</v>
      </c>
      <c r="AC306" s="57">
        <f t="shared" si="60"/>
        <v>431.2</v>
      </c>
      <c r="AD306" s="11"/>
      <c r="AE306" s="11"/>
      <c r="AF306" s="11"/>
    </row>
    <row r="308" spans="1:32" s="48" customFormat="1" ht="13.9" x14ac:dyDescent="0.4">
      <c r="A308" s="127" t="s">
        <v>183</v>
      </c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47"/>
      <c r="AE308" s="47"/>
      <c r="AF308" s="47"/>
    </row>
    <row r="309" spans="1:32" s="48" customFormat="1" ht="13.9" x14ac:dyDescent="0.4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7"/>
      <c r="AE309" s="47"/>
      <c r="AF309" s="47"/>
    </row>
    <row r="310" spans="1:32" s="48" customFormat="1" ht="13.9" x14ac:dyDescent="0.4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50" t="s">
        <v>77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49"/>
      <c r="AD310" s="47"/>
      <c r="AE310" s="47"/>
      <c r="AF310" s="47"/>
    </row>
    <row r="311" spans="1:32" s="48" customFormat="1" ht="13.9" x14ac:dyDescent="0.4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51"/>
      <c r="S311" s="51"/>
      <c r="T311" s="51"/>
      <c r="U311" s="51"/>
      <c r="V311" s="51"/>
      <c r="W311" s="3" t="s">
        <v>2</v>
      </c>
      <c r="X311" s="3"/>
      <c r="Y311" s="3"/>
      <c r="Z311" s="51"/>
      <c r="AA311" s="51"/>
      <c r="AB311" s="51"/>
      <c r="AC311" s="49"/>
      <c r="AD311" s="47"/>
      <c r="AE311" s="47"/>
      <c r="AF311" s="47"/>
    </row>
    <row r="312" spans="1:32" s="48" customFormat="1" ht="13.9" x14ac:dyDescent="0.4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52"/>
      <c r="S312" s="52"/>
      <c r="T312" s="129" t="s">
        <v>5</v>
      </c>
      <c r="U312" s="129"/>
      <c r="V312" s="129"/>
      <c r="W312" s="129"/>
      <c r="X312" s="129"/>
      <c r="Y312" s="129"/>
      <c r="Z312" s="129"/>
      <c r="AA312" s="2"/>
      <c r="AB312" s="52"/>
      <c r="AC312" s="49"/>
      <c r="AD312" s="47"/>
      <c r="AE312" s="47"/>
      <c r="AF312" s="47"/>
    </row>
    <row r="313" spans="1:32" s="48" customFormat="1" ht="13.9" x14ac:dyDescent="0.4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49"/>
      <c r="AD313" s="47"/>
      <c r="AE313" s="47"/>
      <c r="AF313" s="47"/>
    </row>
    <row r="314" spans="1:32" s="48" customFormat="1" ht="13.9" x14ac:dyDescent="0.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49"/>
      <c r="AD314" s="47"/>
      <c r="AE314" s="47"/>
      <c r="AF314" s="47"/>
    </row>
    <row r="315" spans="1:32" s="48" customFormat="1" ht="13.9" x14ac:dyDescent="0.4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156" t="s">
        <v>118</v>
      </c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49"/>
      <c r="AD315" s="47"/>
      <c r="AE315" s="47"/>
      <c r="AF315" s="47"/>
    </row>
    <row r="316" spans="1:32" s="48" customFormat="1" ht="13.9" x14ac:dyDescent="0.4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53"/>
      <c r="S316" s="53"/>
      <c r="T316" s="53"/>
      <c r="U316" s="53"/>
      <c r="V316" s="149" t="s">
        <v>2</v>
      </c>
      <c r="W316" s="149"/>
      <c r="X316" s="149"/>
      <c r="Y316" s="149"/>
      <c r="Z316" s="53"/>
      <c r="AA316" s="53"/>
      <c r="AB316" s="53"/>
      <c r="AC316" s="49"/>
      <c r="AD316" s="47"/>
      <c r="AE316" s="47"/>
      <c r="AF316" s="47"/>
    </row>
    <row r="317" spans="1:32" s="48" customFormat="1" ht="13.9" x14ac:dyDescent="0.4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49"/>
      <c r="AD317" s="47"/>
      <c r="AE317" s="47"/>
      <c r="AF317" s="47"/>
    </row>
    <row r="318" spans="1:32" s="48" customFormat="1" ht="13.9" x14ac:dyDescent="0.4">
      <c r="R318" s="5"/>
      <c r="S318"/>
      <c r="T318"/>
      <c r="U318" s="129" t="s">
        <v>5</v>
      </c>
      <c r="V318" s="129"/>
      <c r="W318" s="129"/>
      <c r="X318" s="129"/>
      <c r="Y318" s="129"/>
      <c r="Z318" s="129"/>
      <c r="AA318" s="3"/>
      <c r="AB318" s="5"/>
      <c r="AD318" s="47"/>
      <c r="AE318" s="47"/>
      <c r="AF318" s="47"/>
    </row>
    <row r="320" spans="1:32" ht="13.15" thickBot="1" x14ac:dyDescent="0.4"/>
    <row r="321" spans="1:32" ht="14.25" customHeight="1" x14ac:dyDescent="0.45">
      <c r="A321" s="162" t="s">
        <v>10</v>
      </c>
      <c r="B321" s="177" t="s">
        <v>11</v>
      </c>
      <c r="C321" s="177" t="s">
        <v>12</v>
      </c>
      <c r="D321" s="173" t="s">
        <v>13</v>
      </c>
      <c r="E321" s="171" t="s">
        <v>9</v>
      </c>
      <c r="F321" s="150" t="s">
        <v>0</v>
      </c>
      <c r="G321" s="152" t="s">
        <v>3</v>
      </c>
      <c r="H321" s="154" t="s">
        <v>14</v>
      </c>
      <c r="I321" s="150" t="s">
        <v>1</v>
      </c>
      <c r="J321" s="164" t="s">
        <v>15</v>
      </c>
      <c r="K321" s="166" t="s">
        <v>16</v>
      </c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8"/>
      <c r="AC321" s="136" t="s">
        <v>17</v>
      </c>
      <c r="AD321" s="6"/>
      <c r="AE321" s="6"/>
      <c r="AF321" s="6"/>
    </row>
    <row r="322" spans="1:32" s="10" customFormat="1" ht="116.25" customHeight="1" thickBot="1" x14ac:dyDescent="0.35">
      <c r="A322" s="163"/>
      <c r="B322" s="178"/>
      <c r="C322" s="178"/>
      <c r="D322" s="174"/>
      <c r="E322" s="172"/>
      <c r="F322" s="151"/>
      <c r="G322" s="153"/>
      <c r="H322" s="155"/>
      <c r="I322" s="151"/>
      <c r="J322" s="165"/>
      <c r="K322" s="7" t="s">
        <v>18</v>
      </c>
      <c r="L322" s="8" t="s">
        <v>19</v>
      </c>
      <c r="M322" s="8" t="s">
        <v>20</v>
      </c>
      <c r="N322" s="8" t="s">
        <v>21</v>
      </c>
      <c r="O322" s="8" t="s">
        <v>22</v>
      </c>
      <c r="P322" s="8" t="s">
        <v>23</v>
      </c>
      <c r="Q322" s="8" t="s">
        <v>24</v>
      </c>
      <c r="R322" s="8" t="s">
        <v>25</v>
      </c>
      <c r="S322" s="8" t="s">
        <v>26</v>
      </c>
      <c r="T322" s="8" t="s">
        <v>27</v>
      </c>
      <c r="U322" s="8" t="s">
        <v>28</v>
      </c>
      <c r="V322" s="8" t="s">
        <v>29</v>
      </c>
      <c r="W322" s="8" t="s">
        <v>30</v>
      </c>
      <c r="X322" s="8" t="s">
        <v>31</v>
      </c>
      <c r="Y322" s="8" t="s">
        <v>32</v>
      </c>
      <c r="Z322" s="8" t="s">
        <v>33</v>
      </c>
      <c r="AA322" s="8" t="s">
        <v>34</v>
      </c>
      <c r="AB322" s="8" t="s">
        <v>35</v>
      </c>
      <c r="AC322" s="137"/>
      <c r="AD322" s="9"/>
      <c r="AE322" s="9"/>
      <c r="AF322" s="9"/>
    </row>
    <row r="323" spans="1:32" s="12" customFormat="1" ht="13.5" customHeight="1" x14ac:dyDescent="0.35">
      <c r="A323" s="138" t="s">
        <v>36</v>
      </c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40"/>
      <c r="AD323" s="11"/>
      <c r="AE323" s="11"/>
      <c r="AF323" s="11"/>
    </row>
    <row r="324" spans="1:32" s="12" customFormat="1" ht="13.9" x14ac:dyDescent="0.35">
      <c r="A324" s="141">
        <v>6</v>
      </c>
      <c r="B324" s="157" t="s">
        <v>89</v>
      </c>
      <c r="C324" s="130" t="s">
        <v>73</v>
      </c>
      <c r="D324" s="133">
        <v>0.85</v>
      </c>
      <c r="E324" s="60" t="s">
        <v>96</v>
      </c>
      <c r="F324" s="23" t="s">
        <v>6</v>
      </c>
      <c r="G324" s="23" t="s">
        <v>52</v>
      </c>
      <c r="H324" s="23" t="s">
        <v>52</v>
      </c>
      <c r="I324" s="23" t="s">
        <v>102</v>
      </c>
      <c r="J324" s="23" t="s">
        <v>103</v>
      </c>
      <c r="K324" s="59">
        <v>16</v>
      </c>
      <c r="L324" s="25">
        <v>32</v>
      </c>
      <c r="M324" s="25">
        <v>14</v>
      </c>
      <c r="N324" s="25">
        <v>1</v>
      </c>
      <c r="O324" s="73">
        <v>0.5</v>
      </c>
      <c r="P324" s="25"/>
      <c r="Q324" s="25"/>
      <c r="R324" s="25"/>
      <c r="S324" s="25"/>
      <c r="T324" s="25"/>
      <c r="U324" s="25">
        <v>1</v>
      </c>
      <c r="V324" s="25"/>
      <c r="W324" s="25"/>
      <c r="X324" s="25"/>
      <c r="Y324" s="25"/>
      <c r="Z324" s="25"/>
      <c r="AA324" s="25"/>
      <c r="AB324" s="25"/>
      <c r="AC324" s="17">
        <f t="shared" ref="AC324:AC331" si="61">SUM(K324:AB324)</f>
        <v>64.5</v>
      </c>
      <c r="AD324" s="11"/>
      <c r="AE324" s="11"/>
      <c r="AF324" s="11"/>
    </row>
    <row r="325" spans="1:32" s="12" customFormat="1" ht="23.25" customHeight="1" x14ac:dyDescent="0.35">
      <c r="A325" s="142"/>
      <c r="B325" s="158"/>
      <c r="C325" s="131"/>
      <c r="D325" s="134"/>
      <c r="E325" s="60" t="s">
        <v>96</v>
      </c>
      <c r="F325" s="23" t="s">
        <v>6</v>
      </c>
      <c r="G325" s="23" t="s">
        <v>52</v>
      </c>
      <c r="H325" s="23" t="s">
        <v>83</v>
      </c>
      <c r="I325" s="23" t="s">
        <v>100</v>
      </c>
      <c r="J325" s="23" t="s">
        <v>100</v>
      </c>
      <c r="K325" s="59">
        <v>16</v>
      </c>
      <c r="L325" s="25">
        <v>32</v>
      </c>
      <c r="M325" s="25">
        <v>14</v>
      </c>
      <c r="N325" s="25">
        <v>1</v>
      </c>
      <c r="O325" s="73">
        <v>0.5</v>
      </c>
      <c r="P325" s="25"/>
      <c r="Q325" s="25"/>
      <c r="R325" s="25"/>
      <c r="S325" s="25"/>
      <c r="T325" s="25"/>
      <c r="U325" s="25">
        <v>1</v>
      </c>
      <c r="V325" s="25"/>
      <c r="W325" s="25"/>
      <c r="X325" s="25"/>
      <c r="Y325" s="25"/>
      <c r="Z325" s="25"/>
      <c r="AA325" s="25"/>
      <c r="AB325" s="25"/>
      <c r="AC325" s="17">
        <f t="shared" si="61"/>
        <v>64.5</v>
      </c>
      <c r="AD325" s="11"/>
      <c r="AE325" s="11"/>
      <c r="AF325" s="11"/>
    </row>
    <row r="326" spans="1:32" s="12" customFormat="1" ht="32.25" customHeight="1" x14ac:dyDescent="0.35">
      <c r="A326" s="142"/>
      <c r="B326" s="158"/>
      <c r="C326" s="131"/>
      <c r="D326" s="134"/>
      <c r="E326" s="60" t="s">
        <v>111</v>
      </c>
      <c r="F326" s="23" t="s">
        <v>6</v>
      </c>
      <c r="G326" s="23" t="s">
        <v>52</v>
      </c>
      <c r="H326" s="23" t="s">
        <v>52</v>
      </c>
      <c r="I326" s="23" t="s">
        <v>102</v>
      </c>
      <c r="J326" s="23" t="s">
        <v>103</v>
      </c>
      <c r="K326" s="59"/>
      <c r="L326" s="25"/>
      <c r="M326" s="25"/>
      <c r="N326" s="25"/>
      <c r="O326" s="73"/>
      <c r="P326" s="25"/>
      <c r="Q326" s="25"/>
      <c r="R326" s="25"/>
      <c r="S326" s="25"/>
      <c r="T326" s="25"/>
      <c r="U326" s="25"/>
      <c r="V326" s="25"/>
      <c r="W326" s="25">
        <v>2</v>
      </c>
      <c r="X326" s="25"/>
      <c r="Y326" s="25"/>
      <c r="Z326" s="25"/>
      <c r="AA326" s="25"/>
      <c r="AB326" s="25"/>
      <c r="AC326" s="17">
        <f t="shared" si="61"/>
        <v>2</v>
      </c>
      <c r="AD326" s="11"/>
      <c r="AE326" s="11"/>
      <c r="AF326" s="11"/>
    </row>
    <row r="327" spans="1:32" s="12" customFormat="1" ht="33.75" customHeight="1" x14ac:dyDescent="0.35">
      <c r="A327" s="142"/>
      <c r="B327" s="158"/>
      <c r="C327" s="131"/>
      <c r="D327" s="134"/>
      <c r="E327" s="60" t="s">
        <v>111</v>
      </c>
      <c r="F327" s="23" t="s">
        <v>6</v>
      </c>
      <c r="G327" s="23" t="s">
        <v>52</v>
      </c>
      <c r="H327" s="23" t="s">
        <v>83</v>
      </c>
      <c r="I327" s="23" t="s">
        <v>100</v>
      </c>
      <c r="J327" s="23" t="s">
        <v>100</v>
      </c>
      <c r="K327" s="59"/>
      <c r="L327" s="25"/>
      <c r="M327" s="25"/>
      <c r="N327" s="25"/>
      <c r="O327" s="73"/>
      <c r="P327" s="25"/>
      <c r="Q327" s="25"/>
      <c r="R327" s="25"/>
      <c r="S327" s="25"/>
      <c r="T327" s="25"/>
      <c r="U327" s="25"/>
      <c r="V327" s="25"/>
      <c r="W327" s="25">
        <v>2</v>
      </c>
      <c r="X327" s="25"/>
      <c r="Y327" s="25"/>
      <c r="Z327" s="25"/>
      <c r="AA327" s="25"/>
      <c r="AB327" s="25"/>
      <c r="AC327" s="17">
        <f t="shared" si="61"/>
        <v>2</v>
      </c>
      <c r="AD327" s="11"/>
      <c r="AE327" s="11"/>
      <c r="AF327" s="11"/>
    </row>
    <row r="328" spans="1:32" s="12" customFormat="1" ht="21" customHeight="1" x14ac:dyDescent="0.35">
      <c r="A328" s="142"/>
      <c r="B328" s="158"/>
      <c r="C328" s="131"/>
      <c r="D328" s="134"/>
      <c r="E328" s="60" t="s">
        <v>53</v>
      </c>
      <c r="F328" s="23" t="s">
        <v>6</v>
      </c>
      <c r="G328" s="23" t="s">
        <v>52</v>
      </c>
      <c r="H328" s="23" t="s">
        <v>52</v>
      </c>
      <c r="I328" s="23" t="s">
        <v>100</v>
      </c>
      <c r="J328" s="23" t="s">
        <v>156</v>
      </c>
      <c r="K328" s="59"/>
      <c r="L328" s="25"/>
      <c r="M328" s="25">
        <v>12</v>
      </c>
      <c r="N328" s="25"/>
      <c r="O328" s="73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17">
        <f t="shared" si="61"/>
        <v>12</v>
      </c>
      <c r="AD328" s="11"/>
      <c r="AE328" s="11"/>
      <c r="AF328" s="11"/>
    </row>
    <row r="329" spans="1:32" s="12" customFormat="1" ht="21" customHeight="1" x14ac:dyDescent="0.35">
      <c r="A329" s="142"/>
      <c r="B329" s="158"/>
      <c r="C329" s="131"/>
      <c r="D329" s="134"/>
      <c r="E329" s="60" t="s">
        <v>53</v>
      </c>
      <c r="F329" s="23" t="s">
        <v>6</v>
      </c>
      <c r="G329" s="23" t="s">
        <v>52</v>
      </c>
      <c r="H329" s="23" t="s">
        <v>83</v>
      </c>
      <c r="I329" s="23" t="s">
        <v>99</v>
      </c>
      <c r="J329" s="23">
        <v>3</v>
      </c>
      <c r="K329" s="59"/>
      <c r="L329" s="25"/>
      <c r="M329" s="25">
        <v>8</v>
      </c>
      <c r="N329" s="25"/>
      <c r="O329" s="73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17">
        <f t="shared" si="61"/>
        <v>8</v>
      </c>
      <c r="AD329" s="11"/>
      <c r="AE329" s="11"/>
      <c r="AF329" s="11"/>
    </row>
    <row r="330" spans="1:32" s="12" customFormat="1" ht="27.75" x14ac:dyDescent="0.35">
      <c r="A330" s="142"/>
      <c r="B330" s="158"/>
      <c r="C330" s="131"/>
      <c r="D330" s="134"/>
      <c r="E330" s="60" t="s">
        <v>105</v>
      </c>
      <c r="F330" s="23" t="s">
        <v>6</v>
      </c>
      <c r="G330" s="23" t="s">
        <v>55</v>
      </c>
      <c r="H330" s="23" t="s">
        <v>55</v>
      </c>
      <c r="I330" s="23" t="s">
        <v>102</v>
      </c>
      <c r="J330" s="23" t="s">
        <v>39</v>
      </c>
      <c r="K330" s="5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>
        <v>1</v>
      </c>
      <c r="X330" s="25"/>
      <c r="Y330" s="25"/>
      <c r="Z330" s="25"/>
      <c r="AA330" s="25"/>
      <c r="AB330" s="25"/>
      <c r="AC330" s="17">
        <f t="shared" si="61"/>
        <v>1</v>
      </c>
      <c r="AD330" s="11"/>
      <c r="AE330" s="11"/>
      <c r="AF330" s="11"/>
    </row>
    <row r="331" spans="1:32" s="12" customFormat="1" ht="27.75" x14ac:dyDescent="0.35">
      <c r="A331" s="142"/>
      <c r="B331" s="158"/>
      <c r="C331" s="131"/>
      <c r="D331" s="134"/>
      <c r="E331" s="60" t="s">
        <v>90</v>
      </c>
      <c r="F331" s="23" t="s">
        <v>6</v>
      </c>
      <c r="G331" s="23" t="s">
        <v>55</v>
      </c>
      <c r="H331" s="23" t="s">
        <v>55</v>
      </c>
      <c r="I331" s="23" t="s">
        <v>102</v>
      </c>
      <c r="J331" s="23" t="s">
        <v>100</v>
      </c>
      <c r="K331" s="59">
        <v>16</v>
      </c>
      <c r="L331" s="25"/>
      <c r="M331" s="25">
        <v>48</v>
      </c>
      <c r="N331" s="25">
        <v>1</v>
      </c>
      <c r="O331" s="73">
        <v>0.5</v>
      </c>
      <c r="P331" s="25"/>
      <c r="Q331" s="25"/>
      <c r="R331" s="25"/>
      <c r="S331" s="25"/>
      <c r="T331" s="25"/>
      <c r="U331" s="25">
        <v>1</v>
      </c>
      <c r="V331" s="25"/>
      <c r="W331" s="25"/>
      <c r="X331" s="25"/>
      <c r="Y331" s="25"/>
      <c r="Z331" s="25"/>
      <c r="AA331" s="25"/>
      <c r="AB331" s="25"/>
      <c r="AC331" s="17">
        <f t="shared" si="61"/>
        <v>66.5</v>
      </c>
      <c r="AD331" s="11"/>
      <c r="AE331" s="11"/>
      <c r="AF331" s="11"/>
    </row>
    <row r="332" spans="1:32" s="12" customFormat="1" ht="13.5" customHeight="1" thickBot="1" x14ac:dyDescent="0.4">
      <c r="A332" s="142"/>
      <c r="B332" s="158"/>
      <c r="C332" s="131"/>
      <c r="D332" s="134"/>
      <c r="E332" s="26" t="s">
        <v>42</v>
      </c>
      <c r="F332" s="27"/>
      <c r="G332" s="27"/>
      <c r="H332" s="27"/>
      <c r="I332" s="27"/>
      <c r="J332" s="28"/>
      <c r="K332" s="56">
        <f t="shared" ref="K332:AC332" si="62">SUM(K324:K331)</f>
        <v>48</v>
      </c>
      <c r="L332" s="22">
        <f t="shared" si="62"/>
        <v>64</v>
      </c>
      <c r="M332" s="22">
        <f t="shared" si="62"/>
        <v>96</v>
      </c>
      <c r="N332" s="22">
        <f t="shared" si="62"/>
        <v>3</v>
      </c>
      <c r="O332" s="22">
        <f t="shared" si="62"/>
        <v>1.5</v>
      </c>
      <c r="P332" s="22">
        <f t="shared" si="62"/>
        <v>0</v>
      </c>
      <c r="Q332" s="22">
        <f t="shared" si="62"/>
        <v>0</v>
      </c>
      <c r="R332" s="22">
        <f t="shared" si="62"/>
        <v>0</v>
      </c>
      <c r="S332" s="22">
        <f t="shared" si="62"/>
        <v>0</v>
      </c>
      <c r="T332" s="22">
        <f t="shared" si="62"/>
        <v>0</v>
      </c>
      <c r="U332" s="22">
        <f t="shared" si="62"/>
        <v>3</v>
      </c>
      <c r="V332" s="22">
        <f t="shared" si="62"/>
        <v>0</v>
      </c>
      <c r="W332" s="99">
        <f t="shared" si="62"/>
        <v>5</v>
      </c>
      <c r="X332" s="22">
        <f t="shared" si="62"/>
        <v>0</v>
      </c>
      <c r="Y332" s="22">
        <f t="shared" si="62"/>
        <v>0</v>
      </c>
      <c r="Z332" s="22">
        <f t="shared" si="62"/>
        <v>0</v>
      </c>
      <c r="AA332" s="22">
        <f t="shared" si="62"/>
        <v>0</v>
      </c>
      <c r="AB332" s="22">
        <f t="shared" si="62"/>
        <v>0</v>
      </c>
      <c r="AC332" s="79">
        <f t="shared" si="62"/>
        <v>220.5</v>
      </c>
      <c r="AD332" s="11"/>
      <c r="AE332" s="11"/>
      <c r="AF332" s="11"/>
    </row>
    <row r="333" spans="1:32" s="12" customFormat="1" ht="13.9" x14ac:dyDescent="0.35">
      <c r="A333" s="142"/>
      <c r="B333" s="158"/>
      <c r="C333" s="131"/>
      <c r="D333" s="134"/>
      <c r="E333" s="60"/>
      <c r="F333" s="23"/>
      <c r="G333" s="23"/>
      <c r="H333" s="23"/>
      <c r="I333" s="23"/>
      <c r="J333" s="23"/>
      <c r="K333" s="5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17"/>
      <c r="AD333" s="11"/>
      <c r="AE333" s="11"/>
      <c r="AF333" s="11"/>
    </row>
    <row r="334" spans="1:32" s="12" customFormat="1" ht="13.5" customHeight="1" thickBot="1" x14ac:dyDescent="0.4">
      <c r="A334" s="142"/>
      <c r="B334" s="158"/>
      <c r="C334" s="131"/>
      <c r="D334" s="134"/>
      <c r="E334" s="26" t="s">
        <v>37</v>
      </c>
      <c r="F334" s="27"/>
      <c r="G334" s="27"/>
      <c r="H334" s="27"/>
      <c r="I334" s="27"/>
      <c r="J334" s="28"/>
      <c r="K334" s="29">
        <f>K333</f>
        <v>0</v>
      </c>
      <c r="L334" s="30">
        <f>L333</f>
        <v>0</v>
      </c>
      <c r="M334" s="30">
        <f t="shared" ref="M334:AC334" si="63">M333</f>
        <v>0</v>
      </c>
      <c r="N334" s="30">
        <f t="shared" si="63"/>
        <v>0</v>
      </c>
      <c r="O334" s="30">
        <f t="shared" si="63"/>
        <v>0</v>
      </c>
      <c r="P334" s="30">
        <f t="shared" si="63"/>
        <v>0</v>
      </c>
      <c r="Q334" s="30">
        <f t="shared" si="63"/>
        <v>0</v>
      </c>
      <c r="R334" s="30">
        <f t="shared" si="63"/>
        <v>0</v>
      </c>
      <c r="S334" s="30">
        <f t="shared" si="63"/>
        <v>0</v>
      </c>
      <c r="T334" s="30">
        <f t="shared" si="63"/>
        <v>0</v>
      </c>
      <c r="U334" s="30">
        <f t="shared" si="63"/>
        <v>0</v>
      </c>
      <c r="V334" s="30">
        <f t="shared" si="63"/>
        <v>0</v>
      </c>
      <c r="W334" s="30">
        <f t="shared" si="63"/>
        <v>0</v>
      </c>
      <c r="X334" s="30">
        <f t="shared" si="63"/>
        <v>0</v>
      </c>
      <c r="Y334" s="30">
        <f t="shared" si="63"/>
        <v>0</v>
      </c>
      <c r="Z334" s="30">
        <f t="shared" si="63"/>
        <v>0</v>
      </c>
      <c r="AA334" s="30">
        <f t="shared" si="63"/>
        <v>0</v>
      </c>
      <c r="AB334" s="30">
        <f t="shared" si="63"/>
        <v>0</v>
      </c>
      <c r="AC334" s="17">
        <f t="shared" si="63"/>
        <v>0</v>
      </c>
      <c r="AD334" s="11"/>
      <c r="AE334" s="11"/>
      <c r="AF334" s="11"/>
    </row>
    <row r="335" spans="1:32" s="12" customFormat="1" ht="13.5" customHeight="1" x14ac:dyDescent="0.35">
      <c r="A335" s="142"/>
      <c r="B335" s="158"/>
      <c r="C335" s="131"/>
      <c r="D335" s="134"/>
      <c r="E335" s="31"/>
      <c r="F335" s="13" t="s">
        <v>8</v>
      </c>
      <c r="G335" s="13"/>
      <c r="H335" s="13"/>
      <c r="I335" s="13"/>
      <c r="J335" s="32"/>
      <c r="K335" s="3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5"/>
      <c r="AD335" s="11"/>
      <c r="AE335" s="11"/>
      <c r="AF335" s="11"/>
    </row>
    <row r="336" spans="1:32" s="12" customFormat="1" ht="13.5" customHeight="1" x14ac:dyDescent="0.35">
      <c r="A336" s="142"/>
      <c r="B336" s="158"/>
      <c r="C336" s="131"/>
      <c r="D336" s="134"/>
      <c r="E336" s="62" t="s">
        <v>38</v>
      </c>
      <c r="F336" s="63"/>
      <c r="G336" s="63"/>
      <c r="H336" s="27"/>
      <c r="I336" s="27"/>
      <c r="J336" s="34"/>
      <c r="K336" s="29">
        <f t="shared" ref="K336:AC336" si="64">K335</f>
        <v>0</v>
      </c>
      <c r="L336" s="30">
        <f t="shared" si="64"/>
        <v>0</v>
      </c>
      <c r="M336" s="30">
        <f t="shared" si="64"/>
        <v>0</v>
      </c>
      <c r="N336" s="30">
        <f t="shared" si="64"/>
        <v>0</v>
      </c>
      <c r="O336" s="30">
        <f t="shared" si="64"/>
        <v>0</v>
      </c>
      <c r="P336" s="30">
        <f t="shared" si="64"/>
        <v>0</v>
      </c>
      <c r="Q336" s="30">
        <f t="shared" si="64"/>
        <v>0</v>
      </c>
      <c r="R336" s="30">
        <f t="shared" si="64"/>
        <v>0</v>
      </c>
      <c r="S336" s="30">
        <f t="shared" si="64"/>
        <v>0</v>
      </c>
      <c r="T336" s="30">
        <f t="shared" si="64"/>
        <v>0</v>
      </c>
      <c r="U336" s="30">
        <f t="shared" si="64"/>
        <v>0</v>
      </c>
      <c r="V336" s="30">
        <f t="shared" si="64"/>
        <v>0</v>
      </c>
      <c r="W336" s="30">
        <f t="shared" si="64"/>
        <v>0</v>
      </c>
      <c r="X336" s="30">
        <f t="shared" si="64"/>
        <v>0</v>
      </c>
      <c r="Y336" s="30">
        <f t="shared" si="64"/>
        <v>0</v>
      </c>
      <c r="Z336" s="30">
        <f t="shared" si="64"/>
        <v>0</v>
      </c>
      <c r="AA336" s="30">
        <f t="shared" si="64"/>
        <v>0</v>
      </c>
      <c r="AB336" s="30">
        <f t="shared" si="64"/>
        <v>0</v>
      </c>
      <c r="AC336" s="17">
        <f t="shared" si="64"/>
        <v>0</v>
      </c>
      <c r="AD336" s="11"/>
      <c r="AE336" s="11"/>
      <c r="AF336" s="11"/>
    </row>
    <row r="337" spans="1:32" s="12" customFormat="1" ht="13.5" customHeight="1" x14ac:dyDescent="0.35">
      <c r="A337" s="142"/>
      <c r="B337" s="158"/>
      <c r="C337" s="131"/>
      <c r="D337" s="134"/>
      <c r="E337" s="107" t="s">
        <v>175</v>
      </c>
      <c r="F337" s="23"/>
      <c r="G337" s="23" t="s">
        <v>55</v>
      </c>
      <c r="H337" s="84" t="s">
        <v>176</v>
      </c>
      <c r="I337" s="84"/>
      <c r="J337" s="24" t="s">
        <v>101</v>
      </c>
      <c r="K337" s="7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>
        <v>2</v>
      </c>
      <c r="Y337" s="16"/>
      <c r="Z337" s="16"/>
      <c r="AA337" s="16"/>
      <c r="AB337" s="16"/>
      <c r="AC337" s="89">
        <f>SUM(K337:AB337)</f>
        <v>2</v>
      </c>
      <c r="AD337" s="11"/>
      <c r="AE337" s="11"/>
      <c r="AF337" s="11"/>
    </row>
    <row r="338" spans="1:32" s="12" customFormat="1" ht="13.5" customHeight="1" x14ac:dyDescent="0.35">
      <c r="A338" s="142"/>
      <c r="B338" s="158"/>
      <c r="C338" s="131"/>
      <c r="D338" s="134"/>
      <c r="E338" s="54" t="s">
        <v>108</v>
      </c>
      <c r="F338" s="23"/>
      <c r="G338" s="23"/>
      <c r="H338" s="23"/>
      <c r="I338" s="23"/>
      <c r="J338" s="58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42">
        <v>0</v>
      </c>
      <c r="AD338" s="11"/>
      <c r="AE338" s="11"/>
      <c r="AF338" s="11"/>
    </row>
    <row r="339" spans="1:32" s="12" customFormat="1" ht="13.5" customHeight="1" thickBot="1" x14ac:dyDescent="0.4">
      <c r="A339" s="142"/>
      <c r="B339" s="158"/>
      <c r="C339" s="131"/>
      <c r="D339" s="134"/>
      <c r="E339" s="19" t="s">
        <v>40</v>
      </c>
      <c r="F339" s="20"/>
      <c r="G339" s="20"/>
      <c r="H339" s="20"/>
      <c r="I339" s="20"/>
      <c r="J339" s="21"/>
      <c r="K339" s="56">
        <f t="shared" ref="K339:AB339" si="65">SUM(K338:K338)</f>
        <v>0</v>
      </c>
      <c r="L339" s="22">
        <f t="shared" si="65"/>
        <v>0</v>
      </c>
      <c r="M339" s="22">
        <f t="shared" si="65"/>
        <v>0</v>
      </c>
      <c r="N339" s="22">
        <f t="shared" si="65"/>
        <v>0</v>
      </c>
      <c r="O339" s="22">
        <f t="shared" si="65"/>
        <v>0</v>
      </c>
      <c r="P339" s="22">
        <f t="shared" si="65"/>
        <v>0</v>
      </c>
      <c r="Q339" s="22">
        <f t="shared" si="65"/>
        <v>0</v>
      </c>
      <c r="R339" s="22">
        <f t="shared" si="65"/>
        <v>0</v>
      </c>
      <c r="S339" s="22">
        <f t="shared" si="65"/>
        <v>0</v>
      </c>
      <c r="T339" s="22">
        <f t="shared" si="65"/>
        <v>0</v>
      </c>
      <c r="U339" s="22">
        <f t="shared" si="65"/>
        <v>0</v>
      </c>
      <c r="V339" s="22">
        <f t="shared" si="65"/>
        <v>0</v>
      </c>
      <c r="W339" s="22">
        <f t="shared" si="65"/>
        <v>0</v>
      </c>
      <c r="X339" s="22">
        <f t="shared" si="65"/>
        <v>0</v>
      </c>
      <c r="Y339" s="22">
        <f>SUM(Y337:Y338)</f>
        <v>0</v>
      </c>
      <c r="Z339" s="22">
        <f t="shared" si="65"/>
        <v>0</v>
      </c>
      <c r="AA339" s="22">
        <f t="shared" si="65"/>
        <v>0</v>
      </c>
      <c r="AB339" s="22">
        <f t="shared" si="65"/>
        <v>0</v>
      </c>
      <c r="AC339" s="57">
        <f>SUM(AC337:AC338)</f>
        <v>2</v>
      </c>
      <c r="AD339" s="11"/>
      <c r="AE339" s="11"/>
      <c r="AF339" s="11"/>
    </row>
    <row r="340" spans="1:32" s="12" customFormat="1" ht="13.5" customHeight="1" thickBot="1" x14ac:dyDescent="0.4">
      <c r="A340" s="200"/>
      <c r="B340" s="159"/>
      <c r="C340" s="132"/>
      <c r="D340" s="135"/>
      <c r="E340" s="36" t="s">
        <v>41</v>
      </c>
      <c r="F340" s="37"/>
      <c r="G340" s="37"/>
      <c r="H340" s="37"/>
      <c r="I340" s="37"/>
      <c r="J340" s="38"/>
      <c r="K340" s="39">
        <f t="shared" ref="K340:AC340" si="66">K332+K334+K336+K339</f>
        <v>48</v>
      </c>
      <c r="L340" s="39">
        <f t="shared" si="66"/>
        <v>64</v>
      </c>
      <c r="M340" s="39">
        <f t="shared" si="66"/>
        <v>96</v>
      </c>
      <c r="N340" s="39">
        <f t="shared" si="66"/>
        <v>3</v>
      </c>
      <c r="O340" s="39">
        <f t="shared" si="66"/>
        <v>1.5</v>
      </c>
      <c r="P340" s="39">
        <f t="shared" si="66"/>
        <v>0</v>
      </c>
      <c r="Q340" s="39">
        <f t="shared" si="66"/>
        <v>0</v>
      </c>
      <c r="R340" s="39">
        <f t="shared" si="66"/>
        <v>0</v>
      </c>
      <c r="S340" s="39">
        <f t="shared" si="66"/>
        <v>0</v>
      </c>
      <c r="T340" s="39">
        <f t="shared" si="66"/>
        <v>0</v>
      </c>
      <c r="U340" s="39">
        <f t="shared" si="66"/>
        <v>3</v>
      </c>
      <c r="V340" s="39">
        <f t="shared" si="66"/>
        <v>0</v>
      </c>
      <c r="W340" s="98">
        <f t="shared" si="66"/>
        <v>5</v>
      </c>
      <c r="X340" s="39">
        <f>X332+X334+X336+X337</f>
        <v>2</v>
      </c>
      <c r="Y340" s="39">
        <f t="shared" si="66"/>
        <v>0</v>
      </c>
      <c r="Z340" s="39">
        <f t="shared" si="66"/>
        <v>0</v>
      </c>
      <c r="AA340" s="39">
        <f t="shared" si="66"/>
        <v>0</v>
      </c>
      <c r="AB340" s="39">
        <f t="shared" si="66"/>
        <v>0</v>
      </c>
      <c r="AC340" s="79">
        <f t="shared" si="66"/>
        <v>222.5</v>
      </c>
      <c r="AD340" s="11"/>
      <c r="AE340" s="11"/>
      <c r="AF340" s="11"/>
    </row>
    <row r="341" spans="1:32" s="12" customFormat="1" ht="13.5" customHeight="1" x14ac:dyDescent="0.35">
      <c r="A341" s="144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6"/>
      <c r="AD341" s="11"/>
      <c r="AE341" s="11"/>
      <c r="AF341" s="11"/>
    </row>
    <row r="342" spans="1:32" s="48" customFormat="1" ht="14.25" thickBot="1" x14ac:dyDescent="0.45">
      <c r="A342" s="127" t="s">
        <v>183</v>
      </c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47"/>
      <c r="AE342" s="47"/>
      <c r="AF342" s="47"/>
    </row>
    <row r="343" spans="1:32" s="48" customFormat="1" ht="13.9" x14ac:dyDescent="0.4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7"/>
      <c r="AE343" s="47"/>
      <c r="AF343" s="47"/>
    </row>
    <row r="344" spans="1:32" s="48" customFormat="1" ht="13.9" x14ac:dyDescent="0.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50" t="s">
        <v>77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49"/>
      <c r="AD344" s="47"/>
      <c r="AE344" s="47"/>
      <c r="AF344" s="47"/>
    </row>
    <row r="345" spans="1:32" s="48" customFormat="1" ht="13.9" x14ac:dyDescent="0.4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51"/>
      <c r="S345" s="51"/>
      <c r="T345" s="51"/>
      <c r="U345" s="51"/>
      <c r="V345" s="51"/>
      <c r="W345" s="3" t="s">
        <v>2</v>
      </c>
      <c r="X345" s="3"/>
      <c r="Y345" s="3"/>
      <c r="Z345" s="51"/>
      <c r="AA345" s="51"/>
      <c r="AB345" s="51"/>
      <c r="AC345" s="49"/>
      <c r="AD345" s="47"/>
      <c r="AE345" s="47"/>
      <c r="AF345" s="47"/>
    </row>
    <row r="346" spans="1:32" s="48" customFormat="1" ht="13.9" x14ac:dyDescent="0.4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52"/>
      <c r="S346" s="52"/>
      <c r="T346" s="129" t="s">
        <v>5</v>
      </c>
      <c r="U346" s="129"/>
      <c r="V346" s="129"/>
      <c r="W346" s="129"/>
      <c r="X346" s="129"/>
      <c r="Y346" s="129"/>
      <c r="Z346" s="129"/>
      <c r="AA346" s="2"/>
      <c r="AB346" s="52"/>
      <c r="AC346" s="49"/>
      <c r="AD346" s="47"/>
      <c r="AE346" s="47"/>
      <c r="AF346" s="47"/>
    </row>
    <row r="347" spans="1:32" s="48" customFormat="1" ht="13.9" x14ac:dyDescent="0.4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49"/>
      <c r="AD347" s="47"/>
      <c r="AE347" s="47"/>
      <c r="AF347" s="47"/>
    </row>
    <row r="348" spans="1:32" s="48" customFormat="1" ht="13.9" x14ac:dyDescent="0.4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49"/>
      <c r="AD348" s="47"/>
      <c r="AE348" s="47"/>
      <c r="AF348" s="47"/>
    </row>
    <row r="349" spans="1:32" s="48" customFormat="1" ht="13.9" x14ac:dyDescent="0.4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156" t="s">
        <v>118</v>
      </c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49"/>
      <c r="AD349" s="47"/>
      <c r="AE349" s="47"/>
      <c r="AF349" s="47"/>
    </row>
    <row r="350" spans="1:32" s="48" customFormat="1" ht="13.9" x14ac:dyDescent="0.4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53"/>
      <c r="S350" s="53"/>
      <c r="T350" s="53"/>
      <c r="U350" s="53"/>
      <c r="V350" s="149" t="s">
        <v>2</v>
      </c>
      <c r="W350" s="149"/>
      <c r="X350" s="149"/>
      <c r="Y350" s="149"/>
      <c r="Z350" s="53"/>
      <c r="AA350" s="53"/>
      <c r="AB350" s="53"/>
      <c r="AC350" s="49"/>
      <c r="AD350" s="47"/>
      <c r="AE350" s="47"/>
      <c r="AF350" s="47"/>
    </row>
    <row r="351" spans="1:32" s="48" customFormat="1" ht="13.9" x14ac:dyDescent="0.4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49"/>
      <c r="AD351" s="47"/>
      <c r="AE351" s="47"/>
      <c r="AF351" s="47"/>
    </row>
    <row r="352" spans="1:32" s="48" customFormat="1" ht="13.9" x14ac:dyDescent="0.4">
      <c r="R352" s="5"/>
      <c r="S352"/>
      <c r="T352"/>
      <c r="U352" s="129" t="s">
        <v>5</v>
      </c>
      <c r="V352" s="129"/>
      <c r="W352" s="129"/>
      <c r="X352" s="129"/>
      <c r="Y352" s="129"/>
      <c r="Z352" s="129"/>
      <c r="AA352" s="3"/>
      <c r="AB352" s="5"/>
      <c r="AD352" s="47"/>
      <c r="AE352" s="47"/>
      <c r="AF352" s="47"/>
    </row>
    <row r="353" spans="1:32" s="12" customFormat="1" ht="13.5" customHeight="1" thickBot="1" x14ac:dyDescent="0.4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11"/>
      <c r="AE353" s="11"/>
      <c r="AF353" s="11"/>
    </row>
    <row r="354" spans="1:32" ht="14.25" customHeight="1" x14ac:dyDescent="0.45">
      <c r="A354" s="162" t="s">
        <v>10</v>
      </c>
      <c r="B354" s="177" t="s">
        <v>11</v>
      </c>
      <c r="C354" s="177" t="s">
        <v>12</v>
      </c>
      <c r="D354" s="173" t="s">
        <v>13</v>
      </c>
      <c r="E354" s="171" t="s">
        <v>9</v>
      </c>
      <c r="F354" s="150" t="s">
        <v>0</v>
      </c>
      <c r="G354" s="152" t="s">
        <v>3</v>
      </c>
      <c r="H354" s="154" t="s">
        <v>14</v>
      </c>
      <c r="I354" s="150" t="s">
        <v>1</v>
      </c>
      <c r="J354" s="164" t="s">
        <v>15</v>
      </c>
      <c r="K354" s="166" t="s">
        <v>16</v>
      </c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8"/>
      <c r="AC354" s="136" t="s">
        <v>17</v>
      </c>
      <c r="AD354" s="6"/>
      <c r="AE354" s="6"/>
      <c r="AF354" s="6"/>
    </row>
    <row r="355" spans="1:32" s="10" customFormat="1" ht="116.25" customHeight="1" thickBot="1" x14ac:dyDescent="0.35">
      <c r="A355" s="163"/>
      <c r="B355" s="178"/>
      <c r="C355" s="178"/>
      <c r="D355" s="174"/>
      <c r="E355" s="172"/>
      <c r="F355" s="151"/>
      <c r="G355" s="153"/>
      <c r="H355" s="155"/>
      <c r="I355" s="151"/>
      <c r="J355" s="165"/>
      <c r="K355" s="7" t="s">
        <v>18</v>
      </c>
      <c r="L355" s="8" t="s">
        <v>19</v>
      </c>
      <c r="M355" s="8" t="s">
        <v>20</v>
      </c>
      <c r="N355" s="8" t="s">
        <v>21</v>
      </c>
      <c r="O355" s="8" t="s">
        <v>22</v>
      </c>
      <c r="P355" s="8" t="s">
        <v>23</v>
      </c>
      <c r="Q355" s="8" t="s">
        <v>24</v>
      </c>
      <c r="R355" s="8" t="s">
        <v>25</v>
      </c>
      <c r="S355" s="8" t="s">
        <v>26</v>
      </c>
      <c r="T355" s="8" t="s">
        <v>27</v>
      </c>
      <c r="U355" s="8" t="s">
        <v>28</v>
      </c>
      <c r="V355" s="8" t="s">
        <v>29</v>
      </c>
      <c r="W355" s="8" t="s">
        <v>30</v>
      </c>
      <c r="X355" s="8" t="s">
        <v>31</v>
      </c>
      <c r="Y355" s="8" t="s">
        <v>32</v>
      </c>
      <c r="Z355" s="8" t="s">
        <v>33</v>
      </c>
      <c r="AA355" s="8" t="s">
        <v>34</v>
      </c>
      <c r="AB355" s="8" t="s">
        <v>35</v>
      </c>
      <c r="AC355" s="137"/>
      <c r="AD355" s="9"/>
      <c r="AE355" s="9"/>
      <c r="AF355" s="9"/>
    </row>
    <row r="356" spans="1:32" s="12" customFormat="1" ht="13.5" customHeight="1" x14ac:dyDescent="0.35">
      <c r="A356" s="138" t="s">
        <v>4</v>
      </c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40"/>
      <c r="AD356" s="11"/>
      <c r="AE356" s="11"/>
      <c r="AF356" s="11"/>
    </row>
    <row r="357" spans="1:32" s="12" customFormat="1" ht="45" customHeight="1" x14ac:dyDescent="0.35">
      <c r="A357" s="169"/>
      <c r="B357" s="147" t="s">
        <v>89</v>
      </c>
      <c r="C357" s="160" t="s">
        <v>73</v>
      </c>
      <c r="D357" s="185">
        <v>0.85</v>
      </c>
      <c r="E357" s="60" t="s">
        <v>166</v>
      </c>
      <c r="F357" s="23" t="s">
        <v>6</v>
      </c>
      <c r="G357" s="23" t="s">
        <v>52</v>
      </c>
      <c r="H357" s="23" t="s">
        <v>52</v>
      </c>
      <c r="I357" s="23" t="s">
        <v>100</v>
      </c>
      <c r="J357" s="23" t="s">
        <v>130</v>
      </c>
      <c r="K357" s="59">
        <v>7</v>
      </c>
      <c r="L357" s="25">
        <v>13</v>
      </c>
      <c r="M357" s="25"/>
      <c r="N357" s="25">
        <v>3</v>
      </c>
      <c r="O357" s="73">
        <v>1</v>
      </c>
      <c r="P357" s="25"/>
      <c r="Q357" s="25"/>
      <c r="R357" s="25"/>
      <c r="S357" s="25"/>
      <c r="T357" s="25"/>
      <c r="U357" s="25">
        <v>1</v>
      </c>
      <c r="V357" s="25"/>
      <c r="W357" s="25"/>
      <c r="X357" s="25"/>
      <c r="Y357" s="25"/>
      <c r="Z357" s="25"/>
      <c r="AA357" s="25"/>
      <c r="AB357" s="25"/>
      <c r="AC357" s="74">
        <f t="shared" ref="AC357:AC365" si="67">SUM(K357:AB357)</f>
        <v>25</v>
      </c>
      <c r="AD357" s="11"/>
      <c r="AE357" s="11"/>
      <c r="AF357" s="11"/>
    </row>
    <row r="358" spans="1:32" s="12" customFormat="1" ht="45" customHeight="1" x14ac:dyDescent="0.35">
      <c r="A358" s="169"/>
      <c r="B358" s="147"/>
      <c r="C358" s="160"/>
      <c r="D358" s="185"/>
      <c r="E358" s="60" t="s">
        <v>166</v>
      </c>
      <c r="F358" s="23" t="s">
        <v>6</v>
      </c>
      <c r="G358" s="23" t="s">
        <v>52</v>
      </c>
      <c r="H358" s="23" t="s">
        <v>83</v>
      </c>
      <c r="I358" s="23">
        <v>1</v>
      </c>
      <c r="J358" s="23" t="s">
        <v>103</v>
      </c>
      <c r="K358" s="59">
        <v>7</v>
      </c>
      <c r="L358" s="25">
        <v>13</v>
      </c>
      <c r="M358" s="25"/>
      <c r="N358" s="25"/>
      <c r="O358" s="25"/>
      <c r="P358" s="73"/>
      <c r="Q358" s="25"/>
      <c r="R358" s="25"/>
      <c r="S358" s="25"/>
      <c r="T358" s="25"/>
      <c r="U358" s="25">
        <v>1</v>
      </c>
      <c r="V358" s="25"/>
      <c r="W358" s="25"/>
      <c r="X358" s="25"/>
      <c r="Y358" s="25"/>
      <c r="Z358" s="25"/>
      <c r="AA358" s="25"/>
      <c r="AB358" s="25"/>
      <c r="AC358" s="74">
        <f t="shared" si="67"/>
        <v>21</v>
      </c>
      <c r="AD358" s="11"/>
      <c r="AE358" s="11"/>
      <c r="AF358" s="11"/>
    </row>
    <row r="359" spans="1:32" s="12" customFormat="1" ht="32.25" customHeight="1" x14ac:dyDescent="0.35">
      <c r="A359" s="169"/>
      <c r="B359" s="147"/>
      <c r="C359" s="160"/>
      <c r="D359" s="185"/>
      <c r="E359" s="60" t="s">
        <v>153</v>
      </c>
      <c r="F359" s="23" t="s">
        <v>6</v>
      </c>
      <c r="G359" s="23" t="s">
        <v>52</v>
      </c>
      <c r="H359" s="23" t="s">
        <v>83</v>
      </c>
      <c r="I359" s="23" t="s">
        <v>99</v>
      </c>
      <c r="J359" s="23" t="s">
        <v>104</v>
      </c>
      <c r="K359" s="59"/>
      <c r="L359" s="25"/>
      <c r="M359" s="25"/>
      <c r="N359" s="25"/>
      <c r="O359" s="25"/>
      <c r="P359" s="73"/>
      <c r="Q359" s="25"/>
      <c r="R359" s="25"/>
      <c r="S359" s="25"/>
      <c r="T359" s="25"/>
      <c r="U359" s="25"/>
      <c r="V359" s="25"/>
      <c r="W359" s="25">
        <v>2</v>
      </c>
      <c r="X359" s="25"/>
      <c r="Y359" s="25"/>
      <c r="Z359" s="25"/>
      <c r="AA359" s="25"/>
      <c r="AB359" s="25"/>
      <c r="AC359" s="74">
        <f t="shared" si="67"/>
        <v>2</v>
      </c>
      <c r="AD359" s="11"/>
      <c r="AE359" s="11"/>
      <c r="AF359" s="11"/>
    </row>
    <row r="360" spans="1:32" s="12" customFormat="1" ht="21" customHeight="1" x14ac:dyDescent="0.35">
      <c r="A360" s="169"/>
      <c r="B360" s="147"/>
      <c r="C360" s="160"/>
      <c r="D360" s="185"/>
      <c r="E360" s="60" t="s">
        <v>109</v>
      </c>
      <c r="F360" s="23" t="s">
        <v>6</v>
      </c>
      <c r="G360" s="23" t="s">
        <v>55</v>
      </c>
      <c r="H360" s="23" t="s">
        <v>55</v>
      </c>
      <c r="I360" s="23" t="s">
        <v>102</v>
      </c>
      <c r="J360" s="23" t="s">
        <v>100</v>
      </c>
      <c r="K360" s="59">
        <v>28</v>
      </c>
      <c r="L360" s="25"/>
      <c r="M360" s="25">
        <v>22</v>
      </c>
      <c r="N360" s="25">
        <v>1</v>
      </c>
      <c r="O360" s="73">
        <v>0.5</v>
      </c>
      <c r="P360" s="25"/>
      <c r="Q360" s="25"/>
      <c r="R360" s="25"/>
      <c r="S360" s="25"/>
      <c r="T360" s="25"/>
      <c r="U360" s="25">
        <v>1</v>
      </c>
      <c r="V360" s="25"/>
      <c r="W360" s="25"/>
      <c r="X360" s="25"/>
      <c r="Y360" s="25"/>
      <c r="Z360" s="25"/>
      <c r="AA360" s="25"/>
      <c r="AB360" s="25"/>
      <c r="AC360" s="74">
        <f t="shared" si="67"/>
        <v>52.5</v>
      </c>
      <c r="AD360" s="11"/>
      <c r="AE360" s="11"/>
      <c r="AF360" s="11"/>
    </row>
    <row r="361" spans="1:32" s="12" customFormat="1" ht="19.5" customHeight="1" x14ac:dyDescent="0.35">
      <c r="A361" s="169"/>
      <c r="B361" s="147"/>
      <c r="C361" s="160"/>
      <c r="D361" s="185"/>
      <c r="E361" s="60" t="s">
        <v>138</v>
      </c>
      <c r="F361" s="23" t="s">
        <v>6</v>
      </c>
      <c r="G361" s="23" t="s">
        <v>55</v>
      </c>
      <c r="H361" s="23" t="s">
        <v>55</v>
      </c>
      <c r="I361" s="23" t="s">
        <v>102</v>
      </c>
      <c r="J361" s="23" t="s">
        <v>100</v>
      </c>
      <c r="K361" s="59"/>
      <c r="L361" s="25"/>
      <c r="M361" s="25">
        <v>22</v>
      </c>
      <c r="N361" s="25"/>
      <c r="O361" s="73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74">
        <f t="shared" si="67"/>
        <v>22</v>
      </c>
      <c r="AD361" s="11"/>
      <c r="AE361" s="11"/>
      <c r="AF361" s="11"/>
    </row>
    <row r="362" spans="1:32" s="12" customFormat="1" ht="30" customHeight="1" x14ac:dyDescent="0.35">
      <c r="A362" s="169"/>
      <c r="B362" s="147"/>
      <c r="C362" s="160"/>
      <c r="D362" s="185"/>
      <c r="E362" s="80" t="s">
        <v>85</v>
      </c>
      <c r="F362" s="23" t="s">
        <v>6</v>
      </c>
      <c r="G362" s="23" t="s">
        <v>52</v>
      </c>
      <c r="H362" s="23" t="s">
        <v>52</v>
      </c>
      <c r="I362" s="23" t="s">
        <v>102</v>
      </c>
      <c r="J362" s="23" t="s">
        <v>39</v>
      </c>
      <c r="K362" s="59"/>
      <c r="L362" s="25"/>
      <c r="M362" s="25"/>
      <c r="N362" s="25"/>
      <c r="O362" s="73"/>
      <c r="P362" s="25"/>
      <c r="Q362" s="25">
        <v>4</v>
      </c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17">
        <v>4</v>
      </c>
      <c r="AD362" s="11"/>
      <c r="AE362" s="11"/>
      <c r="AF362" s="11"/>
    </row>
    <row r="363" spans="1:32" s="12" customFormat="1" ht="19.5" customHeight="1" x14ac:dyDescent="0.35">
      <c r="A363" s="169"/>
      <c r="B363" s="147"/>
      <c r="C363" s="160"/>
      <c r="D363" s="185"/>
      <c r="E363" s="60" t="s">
        <v>149</v>
      </c>
      <c r="F363" s="23" t="s">
        <v>6</v>
      </c>
      <c r="G363" s="23" t="s">
        <v>55</v>
      </c>
      <c r="H363" s="23" t="s">
        <v>55</v>
      </c>
      <c r="I363" s="23" t="s">
        <v>102</v>
      </c>
      <c r="J363" s="23" t="s">
        <v>100</v>
      </c>
      <c r="K363" s="59"/>
      <c r="L363" s="25"/>
      <c r="M363" s="25"/>
      <c r="N363" s="25"/>
      <c r="O363" s="73"/>
      <c r="P363" s="25"/>
      <c r="Q363" s="25"/>
      <c r="R363" s="25"/>
      <c r="S363" s="25">
        <v>3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17">
        <f t="shared" si="67"/>
        <v>3</v>
      </c>
      <c r="AD363" s="11"/>
      <c r="AE363" s="11"/>
      <c r="AF363" s="11"/>
    </row>
    <row r="364" spans="1:32" s="12" customFormat="1" ht="19.5" customHeight="1" x14ac:dyDescent="0.35">
      <c r="A364" s="169"/>
      <c r="B364" s="147"/>
      <c r="C364" s="160"/>
      <c r="D364" s="185"/>
      <c r="E364" s="60" t="s">
        <v>148</v>
      </c>
      <c r="F364" s="23" t="s">
        <v>6</v>
      </c>
      <c r="G364" s="23" t="s">
        <v>55</v>
      </c>
      <c r="H364" s="23" t="s">
        <v>55</v>
      </c>
      <c r="I364" s="23">
        <v>4</v>
      </c>
      <c r="J364" s="23" t="s">
        <v>100</v>
      </c>
      <c r="K364" s="59"/>
      <c r="L364" s="25"/>
      <c r="M364" s="25"/>
      <c r="N364" s="25"/>
      <c r="O364" s="73"/>
      <c r="P364" s="25"/>
      <c r="Q364" s="25"/>
      <c r="R364" s="25">
        <v>2</v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17">
        <f>SUM(K364:AB364)</f>
        <v>2</v>
      </c>
      <c r="AD364" s="11"/>
      <c r="AE364" s="11"/>
      <c r="AF364" s="11"/>
    </row>
    <row r="365" spans="1:32" s="12" customFormat="1" ht="22.5" customHeight="1" x14ac:dyDescent="0.35">
      <c r="A365" s="169"/>
      <c r="B365" s="147"/>
      <c r="C365" s="160"/>
      <c r="D365" s="185"/>
      <c r="E365" s="60" t="s">
        <v>177</v>
      </c>
      <c r="F365" s="23" t="s">
        <v>6</v>
      </c>
      <c r="G365" s="23" t="s">
        <v>141</v>
      </c>
      <c r="H365" s="23"/>
      <c r="I365" s="23" t="s">
        <v>144</v>
      </c>
      <c r="J365" s="23" t="s">
        <v>131</v>
      </c>
      <c r="K365" s="59">
        <v>36</v>
      </c>
      <c r="L365" s="25"/>
      <c r="M365" s="25">
        <v>18</v>
      </c>
      <c r="N365" s="25"/>
      <c r="O365" s="25"/>
      <c r="P365" s="25"/>
      <c r="Q365" s="25"/>
      <c r="R365" s="25"/>
      <c r="S365" s="25"/>
      <c r="T365" s="25"/>
      <c r="U365" s="25">
        <v>1</v>
      </c>
      <c r="V365" s="25"/>
      <c r="W365" s="25"/>
      <c r="X365" s="25"/>
      <c r="Y365" s="25"/>
      <c r="Z365" s="25"/>
      <c r="AA365" s="25"/>
      <c r="AB365" s="25"/>
      <c r="AC365" s="74">
        <f t="shared" si="67"/>
        <v>55</v>
      </c>
      <c r="AD365" s="11"/>
      <c r="AE365" s="11"/>
      <c r="AF365" s="11"/>
    </row>
    <row r="366" spans="1:32" s="12" customFormat="1" ht="13.5" customHeight="1" thickBot="1" x14ac:dyDescent="0.4">
      <c r="A366" s="169"/>
      <c r="B366" s="147"/>
      <c r="C366" s="160"/>
      <c r="D366" s="185"/>
      <c r="E366" s="26" t="s">
        <v>42</v>
      </c>
      <c r="F366" s="27"/>
      <c r="G366" s="27"/>
      <c r="H366" s="27"/>
      <c r="I366" s="27"/>
      <c r="J366" s="28"/>
      <c r="K366" s="56">
        <f t="shared" ref="K366:AC366" si="68">SUM(K357:K365)</f>
        <v>78</v>
      </c>
      <c r="L366" s="22">
        <f t="shared" si="68"/>
        <v>26</v>
      </c>
      <c r="M366" s="22">
        <f t="shared" si="68"/>
        <v>62</v>
      </c>
      <c r="N366" s="22">
        <f t="shared" si="68"/>
        <v>4</v>
      </c>
      <c r="O366" s="22">
        <f t="shared" si="68"/>
        <v>1.5</v>
      </c>
      <c r="P366" s="22">
        <f t="shared" si="68"/>
        <v>0</v>
      </c>
      <c r="Q366" s="22">
        <f t="shared" si="68"/>
        <v>4</v>
      </c>
      <c r="R366" s="22">
        <f t="shared" si="68"/>
        <v>2</v>
      </c>
      <c r="S366" s="22">
        <f t="shared" si="68"/>
        <v>3</v>
      </c>
      <c r="T366" s="22">
        <f t="shared" si="68"/>
        <v>0</v>
      </c>
      <c r="U366" s="99">
        <f t="shared" si="68"/>
        <v>4</v>
      </c>
      <c r="V366" s="22">
        <f t="shared" si="68"/>
        <v>0</v>
      </c>
      <c r="W366" s="22">
        <f t="shared" si="68"/>
        <v>2</v>
      </c>
      <c r="X366" s="22">
        <f t="shared" si="68"/>
        <v>0</v>
      </c>
      <c r="Y366" s="22">
        <f t="shared" si="68"/>
        <v>0</v>
      </c>
      <c r="Z366" s="22">
        <f t="shared" si="68"/>
        <v>0</v>
      </c>
      <c r="AA366" s="22">
        <f t="shared" si="68"/>
        <v>0</v>
      </c>
      <c r="AB366" s="22">
        <f t="shared" si="68"/>
        <v>0</v>
      </c>
      <c r="AC366" s="79">
        <f t="shared" si="68"/>
        <v>186.5</v>
      </c>
      <c r="AD366" s="11"/>
      <c r="AE366" s="11"/>
      <c r="AF366" s="11"/>
    </row>
    <row r="367" spans="1:32" s="12" customFormat="1" ht="13.5" customHeight="1" x14ac:dyDescent="0.35">
      <c r="A367" s="169"/>
      <c r="B367" s="147"/>
      <c r="C367" s="160"/>
      <c r="D367" s="185"/>
      <c r="E367" s="18"/>
      <c r="F367" s="23" t="s">
        <v>7</v>
      </c>
      <c r="G367" s="23"/>
      <c r="H367" s="23"/>
      <c r="I367" s="23"/>
      <c r="J367" s="24"/>
      <c r="K367" s="41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42"/>
      <c r="AD367" s="11"/>
      <c r="AE367" s="11"/>
      <c r="AF367" s="11"/>
    </row>
    <row r="368" spans="1:32" s="12" customFormat="1" ht="13.5" customHeight="1" x14ac:dyDescent="0.35">
      <c r="A368" s="169"/>
      <c r="B368" s="147"/>
      <c r="C368" s="160"/>
      <c r="D368" s="185"/>
      <c r="E368" s="26" t="s">
        <v>37</v>
      </c>
      <c r="F368" s="27"/>
      <c r="G368" s="27"/>
      <c r="H368" s="27"/>
      <c r="I368" s="27"/>
      <c r="J368" s="28"/>
      <c r="K368" s="29">
        <f t="shared" ref="K368:AC368" si="69">K367</f>
        <v>0</v>
      </c>
      <c r="L368" s="30">
        <f t="shared" si="69"/>
        <v>0</v>
      </c>
      <c r="M368" s="30">
        <f t="shared" si="69"/>
        <v>0</v>
      </c>
      <c r="N368" s="30">
        <f t="shared" si="69"/>
        <v>0</v>
      </c>
      <c r="O368" s="30">
        <f t="shared" si="69"/>
        <v>0</v>
      </c>
      <c r="P368" s="30">
        <f t="shared" si="69"/>
        <v>0</v>
      </c>
      <c r="Q368" s="30">
        <f t="shared" si="69"/>
        <v>0</v>
      </c>
      <c r="R368" s="30">
        <f t="shared" si="69"/>
        <v>0</v>
      </c>
      <c r="S368" s="30">
        <f t="shared" si="69"/>
        <v>0</v>
      </c>
      <c r="T368" s="30">
        <f t="shared" si="69"/>
        <v>0</v>
      </c>
      <c r="U368" s="30">
        <f t="shared" si="69"/>
        <v>0</v>
      </c>
      <c r="V368" s="30">
        <f t="shared" si="69"/>
        <v>0</v>
      </c>
      <c r="W368" s="30">
        <f t="shared" si="69"/>
        <v>0</v>
      </c>
      <c r="X368" s="30">
        <f t="shared" si="69"/>
        <v>0</v>
      </c>
      <c r="Y368" s="30">
        <f t="shared" si="69"/>
        <v>0</v>
      </c>
      <c r="Z368" s="30">
        <f t="shared" si="69"/>
        <v>0</v>
      </c>
      <c r="AA368" s="30">
        <f t="shared" si="69"/>
        <v>0</v>
      </c>
      <c r="AB368" s="30">
        <f t="shared" si="69"/>
        <v>0</v>
      </c>
      <c r="AC368" s="17">
        <f t="shared" si="69"/>
        <v>0</v>
      </c>
      <c r="AD368" s="11"/>
      <c r="AE368" s="11"/>
      <c r="AF368" s="11"/>
    </row>
    <row r="369" spans="1:32" s="12" customFormat="1" ht="13.5" customHeight="1" x14ac:dyDescent="0.35">
      <c r="A369" s="169"/>
      <c r="B369" s="147"/>
      <c r="C369" s="160"/>
      <c r="D369" s="185"/>
      <c r="E369" s="61"/>
      <c r="F369" s="23" t="s">
        <v>8</v>
      </c>
      <c r="G369" s="23"/>
      <c r="H369" s="23"/>
      <c r="I369" s="23"/>
      <c r="J369" s="23"/>
      <c r="K369" s="5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17"/>
      <c r="AD369" s="11"/>
      <c r="AE369" s="11"/>
      <c r="AF369" s="11"/>
    </row>
    <row r="370" spans="1:32" s="12" customFormat="1" ht="13.5" customHeight="1" x14ac:dyDescent="0.35">
      <c r="A370" s="169"/>
      <c r="B370" s="147"/>
      <c r="C370" s="160"/>
      <c r="D370" s="185"/>
      <c r="E370" s="62" t="s">
        <v>38</v>
      </c>
      <c r="F370" s="63"/>
      <c r="G370" s="63"/>
      <c r="H370" s="63"/>
      <c r="I370" s="63"/>
      <c r="J370" s="34"/>
      <c r="K370" s="29">
        <f t="shared" ref="K370:AC370" si="70">K369</f>
        <v>0</v>
      </c>
      <c r="L370" s="30">
        <f t="shared" si="70"/>
        <v>0</v>
      </c>
      <c r="M370" s="30">
        <f t="shared" si="70"/>
        <v>0</v>
      </c>
      <c r="N370" s="30">
        <f t="shared" si="70"/>
        <v>0</v>
      </c>
      <c r="O370" s="30">
        <f t="shared" si="70"/>
        <v>0</v>
      </c>
      <c r="P370" s="30">
        <f t="shared" si="70"/>
        <v>0</v>
      </c>
      <c r="Q370" s="30">
        <f t="shared" si="70"/>
        <v>0</v>
      </c>
      <c r="R370" s="30">
        <f t="shared" si="70"/>
        <v>0</v>
      </c>
      <c r="S370" s="30">
        <f t="shared" si="70"/>
        <v>0</v>
      </c>
      <c r="T370" s="30">
        <f t="shared" si="70"/>
        <v>0</v>
      </c>
      <c r="U370" s="30">
        <f t="shared" si="70"/>
        <v>0</v>
      </c>
      <c r="V370" s="30">
        <f t="shared" si="70"/>
        <v>0</v>
      </c>
      <c r="W370" s="30">
        <f t="shared" si="70"/>
        <v>0</v>
      </c>
      <c r="X370" s="30">
        <f t="shared" si="70"/>
        <v>0</v>
      </c>
      <c r="Y370" s="30">
        <f t="shared" si="70"/>
        <v>0</v>
      </c>
      <c r="Z370" s="30">
        <f t="shared" si="70"/>
        <v>0</v>
      </c>
      <c r="AA370" s="30">
        <f t="shared" si="70"/>
        <v>0</v>
      </c>
      <c r="AB370" s="30">
        <f t="shared" si="70"/>
        <v>0</v>
      </c>
      <c r="AC370" s="17">
        <f t="shared" si="70"/>
        <v>0</v>
      </c>
      <c r="AD370" s="11"/>
      <c r="AE370" s="11"/>
      <c r="AF370" s="11"/>
    </row>
    <row r="371" spans="1:32" s="12" customFormat="1" ht="13.5" customHeight="1" x14ac:dyDescent="0.35">
      <c r="A371" s="169"/>
      <c r="B371" s="147"/>
      <c r="C371" s="160"/>
      <c r="D371" s="185"/>
      <c r="E371" s="76" t="s">
        <v>108</v>
      </c>
      <c r="F371" s="63"/>
      <c r="G371" s="63"/>
      <c r="H371" s="63"/>
      <c r="I371" s="63"/>
      <c r="J371" s="64"/>
      <c r="K371" s="29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42">
        <v>0</v>
      </c>
      <c r="AD371" s="11"/>
      <c r="AE371" s="11"/>
      <c r="AF371" s="11"/>
    </row>
    <row r="372" spans="1:32" s="12" customFormat="1" ht="13.5" customHeight="1" x14ac:dyDescent="0.35">
      <c r="A372" s="169"/>
      <c r="B372" s="147"/>
      <c r="C372" s="160"/>
      <c r="D372" s="185"/>
      <c r="E372" s="60"/>
      <c r="F372" s="23"/>
      <c r="G372" s="23"/>
      <c r="H372" s="23"/>
      <c r="I372" s="23"/>
      <c r="J372" s="58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42"/>
      <c r="AD372" s="11"/>
      <c r="AE372" s="11"/>
      <c r="AF372" s="11"/>
    </row>
    <row r="373" spans="1:32" s="12" customFormat="1" ht="13.5" customHeight="1" thickBot="1" x14ac:dyDescent="0.4">
      <c r="A373" s="169"/>
      <c r="B373" s="147"/>
      <c r="C373" s="160"/>
      <c r="D373" s="185"/>
      <c r="E373" s="19" t="s">
        <v>40</v>
      </c>
      <c r="F373" s="20"/>
      <c r="G373" s="20"/>
      <c r="H373" s="20"/>
      <c r="I373" s="20"/>
      <c r="J373" s="21"/>
      <c r="K373" s="56">
        <f t="shared" ref="K373:AB373" si="71">SUM(K372:K372)</f>
        <v>0</v>
      </c>
      <c r="L373" s="22">
        <f t="shared" si="71"/>
        <v>0</v>
      </c>
      <c r="M373" s="22">
        <f t="shared" si="71"/>
        <v>0</v>
      </c>
      <c r="N373" s="22">
        <f t="shared" si="71"/>
        <v>0</v>
      </c>
      <c r="O373" s="22">
        <f t="shared" si="71"/>
        <v>0</v>
      </c>
      <c r="P373" s="22">
        <f t="shared" si="71"/>
        <v>0</v>
      </c>
      <c r="Q373" s="22">
        <f t="shared" si="71"/>
        <v>0</v>
      </c>
      <c r="R373" s="22">
        <f t="shared" si="71"/>
        <v>0</v>
      </c>
      <c r="S373" s="22">
        <f t="shared" si="71"/>
        <v>0</v>
      </c>
      <c r="T373" s="22">
        <f t="shared" si="71"/>
        <v>0</v>
      </c>
      <c r="U373" s="22">
        <f t="shared" si="71"/>
        <v>0</v>
      </c>
      <c r="V373" s="22">
        <f t="shared" si="71"/>
        <v>0</v>
      </c>
      <c r="W373" s="22">
        <f t="shared" si="71"/>
        <v>0</v>
      </c>
      <c r="X373" s="22">
        <f t="shared" si="71"/>
        <v>0</v>
      </c>
      <c r="Y373" s="22">
        <f t="shared" si="71"/>
        <v>0</v>
      </c>
      <c r="Z373" s="22">
        <f t="shared" si="71"/>
        <v>0</v>
      </c>
      <c r="AA373" s="22">
        <f t="shared" si="71"/>
        <v>0</v>
      </c>
      <c r="AB373" s="22">
        <f t="shared" si="71"/>
        <v>0</v>
      </c>
      <c r="AC373" s="57">
        <f>SUM(AC371:AC372)</f>
        <v>0</v>
      </c>
      <c r="AD373" s="11"/>
      <c r="AE373" s="11"/>
      <c r="AF373" s="11"/>
    </row>
    <row r="374" spans="1:32" s="12" customFormat="1" ht="13.5" customHeight="1" thickBot="1" x14ac:dyDescent="0.4">
      <c r="A374" s="169"/>
      <c r="B374" s="147"/>
      <c r="C374" s="160"/>
      <c r="D374" s="185"/>
      <c r="E374" s="36" t="s">
        <v>43</v>
      </c>
      <c r="F374" s="37"/>
      <c r="G374" s="37"/>
      <c r="H374" s="37"/>
      <c r="I374" s="37"/>
      <c r="J374" s="38"/>
      <c r="K374" s="39">
        <f t="shared" ref="K374:AC374" si="72">K366+K368+K370+K373</f>
        <v>78</v>
      </c>
      <c r="L374" s="39">
        <f t="shared" si="72"/>
        <v>26</v>
      </c>
      <c r="M374" s="39">
        <f t="shared" si="72"/>
        <v>62</v>
      </c>
      <c r="N374" s="39">
        <f t="shared" si="72"/>
        <v>4</v>
      </c>
      <c r="O374" s="39">
        <f t="shared" si="72"/>
        <v>1.5</v>
      </c>
      <c r="P374" s="39">
        <f t="shared" si="72"/>
        <v>0</v>
      </c>
      <c r="Q374" s="39">
        <f t="shared" si="72"/>
        <v>4</v>
      </c>
      <c r="R374" s="39">
        <f t="shared" si="72"/>
        <v>2</v>
      </c>
      <c r="S374" s="39">
        <f t="shared" si="72"/>
        <v>3</v>
      </c>
      <c r="T374" s="39">
        <f t="shared" si="72"/>
        <v>0</v>
      </c>
      <c r="U374" s="39">
        <f t="shared" si="72"/>
        <v>4</v>
      </c>
      <c r="V374" s="39">
        <f t="shared" si="72"/>
        <v>0</v>
      </c>
      <c r="W374" s="39">
        <f t="shared" si="72"/>
        <v>2</v>
      </c>
      <c r="X374" s="39">
        <f t="shared" si="72"/>
        <v>0</v>
      </c>
      <c r="Y374" s="39">
        <f t="shared" si="72"/>
        <v>0</v>
      </c>
      <c r="Z374" s="39">
        <f t="shared" si="72"/>
        <v>0</v>
      </c>
      <c r="AA374" s="39">
        <f t="shared" si="72"/>
        <v>0</v>
      </c>
      <c r="AB374" s="39">
        <f t="shared" si="72"/>
        <v>0</v>
      </c>
      <c r="AC374" s="57">
        <f t="shared" si="72"/>
        <v>186.5</v>
      </c>
      <c r="AD374" s="11"/>
      <c r="AE374" s="11"/>
      <c r="AF374" s="11"/>
    </row>
    <row r="375" spans="1:32" s="12" customFormat="1" ht="13.5" customHeight="1" thickBot="1" x14ac:dyDescent="0.4">
      <c r="A375" s="169"/>
      <c r="B375" s="148"/>
      <c r="C375" s="161"/>
      <c r="D375" s="186"/>
      <c r="E375" s="43" t="s">
        <v>44</v>
      </c>
      <c r="F375" s="44"/>
      <c r="G375" s="44"/>
      <c r="H375" s="44"/>
      <c r="I375" s="45"/>
      <c r="J375" s="46"/>
      <c r="K375" s="39">
        <f t="shared" ref="K375:X375" si="73">K340+K374</f>
        <v>126</v>
      </c>
      <c r="L375" s="39">
        <f t="shared" si="73"/>
        <v>90</v>
      </c>
      <c r="M375" s="39">
        <f t="shared" si="73"/>
        <v>158</v>
      </c>
      <c r="N375" s="39">
        <f t="shared" si="73"/>
        <v>7</v>
      </c>
      <c r="O375" s="39">
        <f t="shared" si="73"/>
        <v>3</v>
      </c>
      <c r="P375" s="39">
        <f t="shared" si="73"/>
        <v>0</v>
      </c>
      <c r="Q375" s="39">
        <f t="shared" si="73"/>
        <v>4</v>
      </c>
      <c r="R375" s="39">
        <f t="shared" si="73"/>
        <v>2</v>
      </c>
      <c r="S375" s="39">
        <f t="shared" si="73"/>
        <v>3</v>
      </c>
      <c r="T375" s="39">
        <f t="shared" si="73"/>
        <v>0</v>
      </c>
      <c r="U375" s="39">
        <f t="shared" si="73"/>
        <v>7</v>
      </c>
      <c r="V375" s="39">
        <f t="shared" si="73"/>
        <v>0</v>
      </c>
      <c r="W375" s="39">
        <f t="shared" si="73"/>
        <v>7</v>
      </c>
      <c r="X375" s="39">
        <f t="shared" si="73"/>
        <v>2</v>
      </c>
      <c r="Y375" s="39"/>
      <c r="Z375" s="39">
        <f>Z340+Z374</f>
        <v>0</v>
      </c>
      <c r="AA375" s="39">
        <f>AA340+AA374</f>
        <v>0</v>
      </c>
      <c r="AB375" s="39">
        <f>AB340+AB374</f>
        <v>0</v>
      </c>
      <c r="AC375" s="57">
        <f>AC340+AC374</f>
        <v>409</v>
      </c>
      <c r="AD375" s="11"/>
      <c r="AE375" s="11"/>
      <c r="AF375" s="11"/>
    </row>
    <row r="377" spans="1:32" s="48" customFormat="1" ht="13.9" x14ac:dyDescent="0.4">
      <c r="A377" s="127" t="s">
        <v>183</v>
      </c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47"/>
      <c r="AE377" s="47"/>
      <c r="AF377" s="47"/>
    </row>
    <row r="378" spans="1:32" s="48" customFormat="1" ht="13.9" x14ac:dyDescent="0.4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7"/>
      <c r="AE378" s="47"/>
      <c r="AF378" s="47"/>
    </row>
    <row r="379" spans="1:32" s="48" customFormat="1" ht="13.9" x14ac:dyDescent="0.4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50" t="s">
        <v>77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49"/>
      <c r="AD379" s="47"/>
      <c r="AE379" s="47"/>
      <c r="AF379" s="47"/>
    </row>
    <row r="380" spans="1:32" s="48" customFormat="1" ht="13.9" x14ac:dyDescent="0.4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51"/>
      <c r="S380" s="51"/>
      <c r="T380" s="51"/>
      <c r="U380" s="51"/>
      <c r="V380" s="51"/>
      <c r="W380" s="3" t="s">
        <v>2</v>
      </c>
      <c r="X380" s="3"/>
      <c r="Y380" s="3"/>
      <c r="Z380" s="51"/>
      <c r="AA380" s="51"/>
      <c r="AB380" s="51"/>
      <c r="AC380" s="49"/>
      <c r="AD380" s="47"/>
      <c r="AE380" s="47"/>
      <c r="AF380" s="47"/>
    </row>
    <row r="381" spans="1:32" s="48" customFormat="1" ht="13.9" x14ac:dyDescent="0.4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52"/>
      <c r="S381" s="52"/>
      <c r="T381" s="129" t="s">
        <v>5</v>
      </c>
      <c r="U381" s="129"/>
      <c r="V381" s="129"/>
      <c r="W381" s="129"/>
      <c r="X381" s="129"/>
      <c r="Y381" s="129"/>
      <c r="Z381" s="129"/>
      <c r="AA381" s="2"/>
      <c r="AB381" s="52"/>
      <c r="AC381" s="49"/>
      <c r="AD381" s="47"/>
      <c r="AE381" s="47"/>
      <c r="AF381" s="47"/>
    </row>
    <row r="382" spans="1:32" s="48" customFormat="1" ht="13.9" x14ac:dyDescent="0.4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49"/>
      <c r="AD382" s="47"/>
      <c r="AE382" s="47"/>
      <c r="AF382" s="47"/>
    </row>
    <row r="383" spans="1:32" s="48" customFormat="1" ht="13.9" x14ac:dyDescent="0.4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49"/>
      <c r="AD383" s="47"/>
      <c r="AE383" s="47"/>
      <c r="AF383" s="47"/>
    </row>
    <row r="384" spans="1:32" s="48" customFormat="1" ht="13.9" x14ac:dyDescent="0.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156" t="s">
        <v>118</v>
      </c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49"/>
      <c r="AD384" s="47"/>
      <c r="AE384" s="47"/>
      <c r="AF384" s="47"/>
    </row>
    <row r="385" spans="1:32" s="48" customFormat="1" ht="13.9" x14ac:dyDescent="0.4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53"/>
      <c r="S385" s="53"/>
      <c r="T385" s="53"/>
      <c r="U385" s="53"/>
      <c r="V385" s="149" t="s">
        <v>2</v>
      </c>
      <c r="W385" s="149"/>
      <c r="X385" s="149"/>
      <c r="Y385" s="149"/>
      <c r="Z385" s="53"/>
      <c r="AA385" s="53"/>
      <c r="AB385" s="53"/>
      <c r="AC385" s="49"/>
      <c r="AD385" s="47"/>
      <c r="AE385" s="47"/>
      <c r="AF385" s="47"/>
    </row>
    <row r="386" spans="1:32" s="48" customFormat="1" ht="13.9" x14ac:dyDescent="0.4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49"/>
      <c r="AD386" s="47"/>
      <c r="AE386" s="47"/>
      <c r="AF386" s="47"/>
    </row>
    <row r="387" spans="1:32" s="48" customFormat="1" ht="13.9" x14ac:dyDescent="0.4">
      <c r="R387" s="5"/>
      <c r="S387"/>
      <c r="T387"/>
      <c r="U387" s="129" t="s">
        <v>5</v>
      </c>
      <c r="V387" s="129"/>
      <c r="W387" s="129"/>
      <c r="X387" s="129"/>
      <c r="Y387" s="129"/>
      <c r="Z387" s="129"/>
      <c r="AA387" s="3"/>
      <c r="AB387" s="5"/>
      <c r="AD387" s="47"/>
      <c r="AE387" s="47"/>
      <c r="AF387" s="47"/>
    </row>
    <row r="390" spans="1:32" s="12" customFormat="1" ht="13.5" customHeight="1" thickBot="1" x14ac:dyDescent="0.4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11"/>
      <c r="AE390" s="11"/>
      <c r="AF390" s="11"/>
    </row>
    <row r="391" spans="1:32" ht="14.25" customHeight="1" x14ac:dyDescent="0.45">
      <c r="A391" s="162" t="s">
        <v>10</v>
      </c>
      <c r="B391" s="177" t="s">
        <v>11</v>
      </c>
      <c r="C391" s="177" t="s">
        <v>12</v>
      </c>
      <c r="D391" s="173" t="s">
        <v>13</v>
      </c>
      <c r="E391" s="171" t="s">
        <v>9</v>
      </c>
      <c r="F391" s="150" t="s">
        <v>0</v>
      </c>
      <c r="G391" s="152" t="s">
        <v>3</v>
      </c>
      <c r="H391" s="154" t="s">
        <v>14</v>
      </c>
      <c r="I391" s="150" t="s">
        <v>1</v>
      </c>
      <c r="J391" s="164" t="s">
        <v>15</v>
      </c>
      <c r="K391" s="166" t="s">
        <v>16</v>
      </c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8"/>
      <c r="AC391" s="136" t="s">
        <v>17</v>
      </c>
      <c r="AD391" s="6"/>
      <c r="AE391" s="6"/>
      <c r="AF391" s="6"/>
    </row>
    <row r="392" spans="1:32" s="10" customFormat="1" ht="116.25" customHeight="1" thickBot="1" x14ac:dyDescent="0.35">
      <c r="A392" s="163"/>
      <c r="B392" s="178"/>
      <c r="C392" s="178"/>
      <c r="D392" s="174"/>
      <c r="E392" s="172"/>
      <c r="F392" s="151"/>
      <c r="G392" s="153"/>
      <c r="H392" s="155"/>
      <c r="I392" s="151"/>
      <c r="J392" s="165"/>
      <c r="K392" s="7" t="s">
        <v>18</v>
      </c>
      <c r="L392" s="8" t="s">
        <v>19</v>
      </c>
      <c r="M392" s="8" t="s">
        <v>20</v>
      </c>
      <c r="N392" s="8" t="s">
        <v>21</v>
      </c>
      <c r="O392" s="8" t="s">
        <v>22</v>
      </c>
      <c r="P392" s="8" t="s">
        <v>23</v>
      </c>
      <c r="Q392" s="8" t="s">
        <v>24</v>
      </c>
      <c r="R392" s="8" t="s">
        <v>25</v>
      </c>
      <c r="S392" s="8" t="s">
        <v>26</v>
      </c>
      <c r="T392" s="8" t="s">
        <v>27</v>
      </c>
      <c r="U392" s="8" t="s">
        <v>28</v>
      </c>
      <c r="V392" s="8" t="s">
        <v>29</v>
      </c>
      <c r="W392" s="8" t="s">
        <v>30</v>
      </c>
      <c r="X392" s="8" t="s">
        <v>31</v>
      </c>
      <c r="Y392" s="8" t="s">
        <v>32</v>
      </c>
      <c r="Z392" s="8" t="s">
        <v>33</v>
      </c>
      <c r="AA392" s="8" t="s">
        <v>34</v>
      </c>
      <c r="AB392" s="8" t="s">
        <v>35</v>
      </c>
      <c r="AC392" s="137"/>
      <c r="AD392" s="9"/>
      <c r="AE392" s="9"/>
      <c r="AF392" s="9"/>
    </row>
    <row r="393" spans="1:32" s="12" customFormat="1" ht="13.5" customHeight="1" x14ac:dyDescent="0.35">
      <c r="A393" s="138" t="s">
        <v>36</v>
      </c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40"/>
      <c r="AD393" s="11"/>
      <c r="AE393" s="11"/>
      <c r="AF393" s="11"/>
    </row>
    <row r="394" spans="1:32" s="12" customFormat="1" ht="13.9" x14ac:dyDescent="0.35">
      <c r="A394" s="169">
        <v>7</v>
      </c>
      <c r="B394" s="147" t="s">
        <v>74</v>
      </c>
      <c r="C394" s="160" t="s">
        <v>71</v>
      </c>
      <c r="D394" s="133">
        <v>0.85</v>
      </c>
      <c r="E394" s="60" t="s">
        <v>133</v>
      </c>
      <c r="F394" s="23" t="s">
        <v>6</v>
      </c>
      <c r="G394" s="23" t="s">
        <v>154</v>
      </c>
      <c r="H394" s="23" t="s">
        <v>155</v>
      </c>
      <c r="I394" s="23" t="s">
        <v>39</v>
      </c>
      <c r="J394" s="23" t="s">
        <v>103</v>
      </c>
      <c r="K394" s="59">
        <v>8</v>
      </c>
      <c r="L394" s="25"/>
      <c r="M394" s="25"/>
      <c r="N394" s="73">
        <v>3</v>
      </c>
      <c r="O394" s="73">
        <v>1</v>
      </c>
      <c r="P394" s="25"/>
      <c r="Q394" s="25"/>
      <c r="R394" s="25"/>
      <c r="S394" s="25"/>
      <c r="T394" s="25"/>
      <c r="U394" s="25">
        <v>1</v>
      </c>
      <c r="V394" s="25"/>
      <c r="W394" s="25"/>
      <c r="X394" s="25"/>
      <c r="Y394" s="25"/>
      <c r="Z394" s="25"/>
      <c r="AA394" s="25"/>
      <c r="AB394" s="25"/>
      <c r="AC394" s="17">
        <f t="shared" ref="AC394:AC403" si="74">SUM(K394:AB394)</f>
        <v>13</v>
      </c>
      <c r="AD394" s="11"/>
      <c r="AE394" s="11"/>
      <c r="AF394" s="11"/>
    </row>
    <row r="395" spans="1:32" s="12" customFormat="1" ht="13.9" x14ac:dyDescent="0.35">
      <c r="A395" s="169"/>
      <c r="B395" s="147"/>
      <c r="C395" s="160"/>
      <c r="D395" s="134"/>
      <c r="E395" s="60" t="s">
        <v>133</v>
      </c>
      <c r="F395" s="23" t="s">
        <v>6</v>
      </c>
      <c r="G395" s="23" t="s">
        <v>52</v>
      </c>
      <c r="H395" s="23" t="s">
        <v>52</v>
      </c>
      <c r="I395" s="23" t="s">
        <v>99</v>
      </c>
      <c r="J395" s="23" t="s">
        <v>103</v>
      </c>
      <c r="K395" s="59">
        <v>16</v>
      </c>
      <c r="L395" s="25"/>
      <c r="M395" s="25">
        <v>24</v>
      </c>
      <c r="N395" s="73">
        <v>1</v>
      </c>
      <c r="O395" s="73">
        <v>0.5</v>
      </c>
      <c r="P395" s="25"/>
      <c r="Q395" s="25"/>
      <c r="R395" s="25"/>
      <c r="S395" s="25"/>
      <c r="T395" s="25"/>
      <c r="U395" s="25">
        <v>1</v>
      </c>
      <c r="V395" s="25"/>
      <c r="W395" s="25"/>
      <c r="X395" s="25"/>
      <c r="Y395" s="25"/>
      <c r="Z395" s="25"/>
      <c r="AA395" s="25"/>
      <c r="AB395" s="25"/>
      <c r="AC395" s="17">
        <f t="shared" si="74"/>
        <v>42.5</v>
      </c>
      <c r="AD395" s="11"/>
      <c r="AE395" s="11"/>
      <c r="AF395" s="11"/>
    </row>
    <row r="396" spans="1:32" s="12" customFormat="1" ht="13.9" x14ac:dyDescent="0.35">
      <c r="A396" s="169"/>
      <c r="B396" s="147"/>
      <c r="C396" s="160"/>
      <c r="D396" s="134"/>
      <c r="E396" s="60" t="s">
        <v>133</v>
      </c>
      <c r="F396" s="23" t="s">
        <v>6</v>
      </c>
      <c r="G396" s="23" t="s">
        <v>112</v>
      </c>
      <c r="H396" s="23" t="s">
        <v>112</v>
      </c>
      <c r="I396" s="23" t="s">
        <v>99</v>
      </c>
      <c r="J396" s="23" t="s">
        <v>142</v>
      </c>
      <c r="K396" s="59">
        <v>16</v>
      </c>
      <c r="L396" s="25"/>
      <c r="M396" s="25">
        <v>24</v>
      </c>
      <c r="N396" s="73">
        <v>4</v>
      </c>
      <c r="O396" s="73">
        <v>2</v>
      </c>
      <c r="P396" s="25"/>
      <c r="Q396" s="25"/>
      <c r="R396" s="25"/>
      <c r="S396" s="25"/>
      <c r="T396" s="25"/>
      <c r="U396" s="25">
        <v>1</v>
      </c>
      <c r="V396" s="25"/>
      <c r="W396" s="25"/>
      <c r="X396" s="25"/>
      <c r="Y396" s="25"/>
      <c r="Z396" s="25"/>
      <c r="AA396" s="25"/>
      <c r="AB396" s="25"/>
      <c r="AC396" s="17">
        <f t="shared" si="74"/>
        <v>47</v>
      </c>
      <c r="AD396" s="11"/>
      <c r="AE396" s="11"/>
      <c r="AF396" s="11"/>
    </row>
    <row r="397" spans="1:32" s="12" customFormat="1" ht="13.9" x14ac:dyDescent="0.35">
      <c r="A397" s="169"/>
      <c r="B397" s="147"/>
      <c r="C397" s="160"/>
      <c r="D397" s="134"/>
      <c r="E397" s="60" t="s">
        <v>133</v>
      </c>
      <c r="F397" s="23" t="s">
        <v>6</v>
      </c>
      <c r="G397" s="23" t="s">
        <v>135</v>
      </c>
      <c r="H397" s="23" t="s">
        <v>135</v>
      </c>
      <c r="I397" s="23" t="s">
        <v>99</v>
      </c>
      <c r="J397" s="23" t="s">
        <v>156</v>
      </c>
      <c r="K397" s="59">
        <v>8</v>
      </c>
      <c r="L397" s="25"/>
      <c r="M397" s="25"/>
      <c r="N397" s="73">
        <v>3</v>
      </c>
      <c r="O397" s="73">
        <v>1</v>
      </c>
      <c r="P397" s="25"/>
      <c r="Q397" s="25"/>
      <c r="R397" s="25"/>
      <c r="S397" s="25"/>
      <c r="T397" s="25"/>
      <c r="U397" s="25">
        <v>1</v>
      </c>
      <c r="V397" s="25"/>
      <c r="W397" s="25"/>
      <c r="X397" s="25"/>
      <c r="Y397" s="25"/>
      <c r="Z397" s="25"/>
      <c r="AA397" s="25"/>
      <c r="AB397" s="25"/>
      <c r="AC397" s="17">
        <f t="shared" si="74"/>
        <v>13</v>
      </c>
      <c r="AD397" s="11"/>
      <c r="AE397" s="11"/>
      <c r="AF397" s="11"/>
    </row>
    <row r="398" spans="1:32" s="12" customFormat="1" ht="13.9" x14ac:dyDescent="0.35">
      <c r="A398" s="169"/>
      <c r="B398" s="147"/>
      <c r="C398" s="160"/>
      <c r="D398" s="134"/>
      <c r="E398" s="60" t="s">
        <v>133</v>
      </c>
      <c r="F398" s="23" t="s">
        <v>6</v>
      </c>
      <c r="G398" s="23" t="s">
        <v>154</v>
      </c>
      <c r="H398" s="23" t="s">
        <v>154</v>
      </c>
      <c r="I398" s="23" t="s">
        <v>99</v>
      </c>
      <c r="J398" s="23" t="s">
        <v>157</v>
      </c>
      <c r="K398" s="59">
        <v>8</v>
      </c>
      <c r="L398" s="25"/>
      <c r="M398" s="25"/>
      <c r="N398" s="73">
        <v>8</v>
      </c>
      <c r="O398" s="73">
        <v>2</v>
      </c>
      <c r="P398" s="25"/>
      <c r="Q398" s="25"/>
      <c r="R398" s="25"/>
      <c r="S398" s="25"/>
      <c r="T398" s="25"/>
      <c r="U398" s="25">
        <v>2</v>
      </c>
      <c r="V398" s="25"/>
      <c r="W398" s="25"/>
      <c r="X398" s="25"/>
      <c r="Y398" s="25"/>
      <c r="Z398" s="25"/>
      <c r="AA398" s="25"/>
      <c r="AB398" s="25"/>
      <c r="AC398" s="17">
        <f t="shared" si="74"/>
        <v>20</v>
      </c>
      <c r="AD398" s="11"/>
      <c r="AE398" s="11"/>
      <c r="AF398" s="11"/>
    </row>
    <row r="399" spans="1:32" s="12" customFormat="1" ht="27.75" x14ac:dyDescent="0.35">
      <c r="A399" s="169"/>
      <c r="B399" s="147"/>
      <c r="C399" s="160"/>
      <c r="D399" s="134"/>
      <c r="E399" s="60" t="s">
        <v>63</v>
      </c>
      <c r="F399" s="23" t="s">
        <v>6</v>
      </c>
      <c r="G399" s="23" t="s">
        <v>52</v>
      </c>
      <c r="H399" s="23" t="s">
        <v>83</v>
      </c>
      <c r="I399" s="23" t="s">
        <v>99</v>
      </c>
      <c r="J399" s="23" t="s">
        <v>104</v>
      </c>
      <c r="K399" s="59">
        <v>8</v>
      </c>
      <c r="L399" s="25"/>
      <c r="M399" s="25">
        <v>4</v>
      </c>
      <c r="N399" s="25">
        <v>2</v>
      </c>
      <c r="O399" s="73">
        <v>0.5</v>
      </c>
      <c r="P399" s="25"/>
      <c r="Q399" s="25"/>
      <c r="R399" s="25"/>
      <c r="S399" s="25"/>
      <c r="T399" s="25"/>
      <c r="U399" s="25">
        <v>1</v>
      </c>
      <c r="V399" s="25"/>
      <c r="W399" s="25"/>
      <c r="X399" s="25"/>
      <c r="Y399" s="25"/>
      <c r="Z399" s="25"/>
      <c r="AA399" s="25"/>
      <c r="AB399" s="25"/>
      <c r="AC399" s="17">
        <f t="shared" si="74"/>
        <v>15.5</v>
      </c>
      <c r="AD399" s="11"/>
      <c r="AE399" s="11"/>
      <c r="AF399" s="11"/>
    </row>
    <row r="400" spans="1:32" s="12" customFormat="1" ht="27.75" x14ac:dyDescent="0.35">
      <c r="A400" s="169"/>
      <c r="B400" s="147"/>
      <c r="C400" s="160"/>
      <c r="D400" s="134"/>
      <c r="E400" s="60" t="s">
        <v>65</v>
      </c>
      <c r="F400" s="23" t="s">
        <v>6</v>
      </c>
      <c r="G400" s="23" t="s">
        <v>52</v>
      </c>
      <c r="H400" s="23" t="s">
        <v>83</v>
      </c>
      <c r="I400" s="23" t="s">
        <v>100</v>
      </c>
      <c r="J400" s="23" t="s">
        <v>100</v>
      </c>
      <c r="K400" s="59">
        <v>8</v>
      </c>
      <c r="L400" s="25"/>
      <c r="M400" s="25">
        <v>7</v>
      </c>
      <c r="N400" s="25">
        <v>1</v>
      </c>
      <c r="O400" s="73">
        <v>0.5</v>
      </c>
      <c r="P400" s="25"/>
      <c r="Q400" s="25"/>
      <c r="R400" s="25"/>
      <c r="S400" s="25"/>
      <c r="T400" s="25"/>
      <c r="U400" s="25">
        <v>1</v>
      </c>
      <c r="V400" s="25"/>
      <c r="W400" s="25"/>
      <c r="X400" s="25"/>
      <c r="Y400" s="25"/>
      <c r="Z400" s="25"/>
      <c r="AA400" s="25"/>
      <c r="AB400" s="25"/>
      <c r="AC400" s="17">
        <f t="shared" si="74"/>
        <v>17.5</v>
      </c>
      <c r="AD400" s="11"/>
      <c r="AE400" s="11"/>
      <c r="AF400" s="11"/>
    </row>
    <row r="401" spans="1:32" s="12" customFormat="1" ht="27.75" x14ac:dyDescent="0.35">
      <c r="A401" s="169"/>
      <c r="B401" s="147"/>
      <c r="C401" s="160"/>
      <c r="D401" s="134"/>
      <c r="E401" s="60" t="s">
        <v>65</v>
      </c>
      <c r="F401" s="23" t="s">
        <v>6</v>
      </c>
      <c r="G401" s="23" t="s">
        <v>52</v>
      </c>
      <c r="H401" s="23" t="s">
        <v>52</v>
      </c>
      <c r="I401" s="23" t="s">
        <v>102</v>
      </c>
      <c r="J401" s="23" t="s">
        <v>103</v>
      </c>
      <c r="K401" s="59">
        <v>8</v>
      </c>
      <c r="L401" s="25"/>
      <c r="M401" s="25">
        <v>7</v>
      </c>
      <c r="N401" s="25">
        <v>1</v>
      </c>
      <c r="O401" s="73">
        <v>0.5</v>
      </c>
      <c r="P401" s="25"/>
      <c r="Q401" s="25"/>
      <c r="R401" s="25"/>
      <c r="S401" s="25"/>
      <c r="T401" s="25"/>
      <c r="U401" s="25">
        <v>1</v>
      </c>
      <c r="V401" s="25"/>
      <c r="W401" s="25"/>
      <c r="X401" s="25"/>
      <c r="Y401" s="25"/>
      <c r="Z401" s="25"/>
      <c r="AA401" s="25"/>
      <c r="AB401" s="25"/>
      <c r="AC401" s="17">
        <f t="shared" si="74"/>
        <v>17.5</v>
      </c>
      <c r="AD401" s="11"/>
      <c r="AE401" s="11"/>
      <c r="AF401" s="11"/>
    </row>
    <row r="402" spans="1:32" s="12" customFormat="1" ht="41.65" x14ac:dyDescent="0.35">
      <c r="A402" s="169"/>
      <c r="B402" s="147"/>
      <c r="C402" s="160"/>
      <c r="D402" s="134"/>
      <c r="E402" s="54" t="s">
        <v>172</v>
      </c>
      <c r="F402" s="23" t="s">
        <v>6</v>
      </c>
      <c r="G402" s="23" t="s">
        <v>52</v>
      </c>
      <c r="H402" s="23" t="s">
        <v>92</v>
      </c>
      <c r="I402" s="23" t="s">
        <v>144</v>
      </c>
      <c r="J402" s="23" t="s">
        <v>46</v>
      </c>
      <c r="K402" s="5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>
        <v>2</v>
      </c>
      <c r="X402" s="25"/>
      <c r="Y402" s="25"/>
      <c r="Z402" s="25"/>
      <c r="AA402" s="25"/>
      <c r="AB402" s="25"/>
      <c r="AC402" s="17">
        <f>SUM(K402:AB402)</f>
        <v>2</v>
      </c>
      <c r="AD402" s="11"/>
      <c r="AE402" s="11"/>
      <c r="AF402" s="11"/>
    </row>
    <row r="403" spans="1:32" s="12" customFormat="1" ht="13.9" x14ac:dyDescent="0.35">
      <c r="A403" s="169"/>
      <c r="B403" s="147"/>
      <c r="C403" s="160"/>
      <c r="D403" s="134"/>
      <c r="E403" s="60" t="s">
        <v>158</v>
      </c>
      <c r="F403" s="23" t="s">
        <v>6</v>
      </c>
      <c r="G403" s="23" t="s">
        <v>52</v>
      </c>
      <c r="H403" s="23" t="s">
        <v>92</v>
      </c>
      <c r="I403" s="23" t="s">
        <v>144</v>
      </c>
      <c r="J403" s="23" t="s">
        <v>46</v>
      </c>
      <c r="K403" s="59">
        <v>28</v>
      </c>
      <c r="L403" s="25">
        <v>32</v>
      </c>
      <c r="M403" s="25"/>
      <c r="N403" s="25">
        <v>2</v>
      </c>
      <c r="O403" s="25">
        <v>1</v>
      </c>
      <c r="P403" s="25"/>
      <c r="Q403" s="25"/>
      <c r="R403" s="25"/>
      <c r="S403" s="25"/>
      <c r="T403" s="25"/>
      <c r="U403" s="25">
        <v>2</v>
      </c>
      <c r="V403" s="25"/>
      <c r="W403" s="25"/>
      <c r="X403" s="25"/>
      <c r="Y403" s="25"/>
      <c r="Z403" s="25"/>
      <c r="AA403" s="25"/>
      <c r="AB403" s="25"/>
      <c r="AC403" s="17">
        <f t="shared" si="74"/>
        <v>65</v>
      </c>
      <c r="AD403" s="11"/>
      <c r="AE403" s="11"/>
      <c r="AF403" s="11"/>
    </row>
    <row r="404" spans="1:32" s="12" customFormat="1" ht="14.25" thickBot="1" x14ac:dyDescent="0.4">
      <c r="A404" s="169"/>
      <c r="B404" s="147"/>
      <c r="C404" s="160"/>
      <c r="D404" s="134"/>
      <c r="E404" s="26" t="s">
        <v>42</v>
      </c>
      <c r="F404" s="27"/>
      <c r="G404" s="27"/>
      <c r="H404" s="27"/>
      <c r="I404" s="27"/>
      <c r="J404" s="28"/>
      <c r="K404" s="56">
        <f t="shared" ref="K404:AC404" si="75">SUM(K394:K403)</f>
        <v>108</v>
      </c>
      <c r="L404" s="22">
        <f t="shared" si="75"/>
        <v>32</v>
      </c>
      <c r="M404" s="22">
        <f t="shared" si="75"/>
        <v>66</v>
      </c>
      <c r="N404" s="22">
        <f t="shared" si="75"/>
        <v>25</v>
      </c>
      <c r="O404" s="22">
        <f t="shared" si="75"/>
        <v>9</v>
      </c>
      <c r="P404" s="22">
        <f t="shared" si="75"/>
        <v>0</v>
      </c>
      <c r="Q404" s="22">
        <f t="shared" si="75"/>
        <v>0</v>
      </c>
      <c r="R404" s="22">
        <f t="shared" si="75"/>
        <v>0</v>
      </c>
      <c r="S404" s="22">
        <f t="shared" si="75"/>
        <v>0</v>
      </c>
      <c r="T404" s="22">
        <f t="shared" si="75"/>
        <v>0</v>
      </c>
      <c r="U404" s="22">
        <f t="shared" si="75"/>
        <v>11</v>
      </c>
      <c r="V404" s="22">
        <f t="shared" si="75"/>
        <v>0</v>
      </c>
      <c r="W404" s="22">
        <f t="shared" si="75"/>
        <v>2</v>
      </c>
      <c r="X404" s="22">
        <f t="shared" si="75"/>
        <v>0</v>
      </c>
      <c r="Y404" s="22">
        <f t="shared" si="75"/>
        <v>0</v>
      </c>
      <c r="Z404" s="22">
        <f t="shared" si="75"/>
        <v>0</v>
      </c>
      <c r="AA404" s="22">
        <f t="shared" si="75"/>
        <v>0</v>
      </c>
      <c r="AB404" s="22">
        <f t="shared" si="75"/>
        <v>0</v>
      </c>
      <c r="AC404" s="79">
        <f t="shared" si="75"/>
        <v>253</v>
      </c>
      <c r="AD404" s="11"/>
      <c r="AE404" s="11"/>
      <c r="AF404" s="11"/>
    </row>
    <row r="405" spans="1:32" s="12" customFormat="1" ht="13.5" customHeight="1" x14ac:dyDescent="0.35">
      <c r="A405" s="169"/>
      <c r="B405" s="147"/>
      <c r="C405" s="160"/>
      <c r="D405" s="134"/>
      <c r="E405" s="18"/>
      <c r="F405" s="23" t="s">
        <v>7</v>
      </c>
      <c r="G405" s="23"/>
      <c r="H405" s="23"/>
      <c r="I405" s="23"/>
      <c r="J405" s="24"/>
      <c r="K405" s="41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42"/>
      <c r="AD405" s="11"/>
      <c r="AE405" s="11"/>
      <c r="AF405" s="11"/>
    </row>
    <row r="406" spans="1:32" s="12" customFormat="1" ht="13.5" customHeight="1" thickBot="1" x14ac:dyDescent="0.4">
      <c r="A406" s="169"/>
      <c r="B406" s="147"/>
      <c r="C406" s="160"/>
      <c r="D406" s="134"/>
      <c r="E406" s="26" t="s">
        <v>37</v>
      </c>
      <c r="F406" s="27"/>
      <c r="G406" s="27"/>
      <c r="H406" s="27"/>
      <c r="I406" s="27"/>
      <c r="J406" s="28"/>
      <c r="K406" s="29">
        <f>K405</f>
        <v>0</v>
      </c>
      <c r="L406" s="30">
        <f>L405</f>
        <v>0</v>
      </c>
      <c r="M406" s="30">
        <f t="shared" ref="M406:AC406" si="76">M405</f>
        <v>0</v>
      </c>
      <c r="N406" s="30">
        <f t="shared" si="76"/>
        <v>0</v>
      </c>
      <c r="O406" s="30">
        <f t="shared" si="76"/>
        <v>0</v>
      </c>
      <c r="P406" s="30">
        <f t="shared" si="76"/>
        <v>0</v>
      </c>
      <c r="Q406" s="30">
        <f t="shared" si="76"/>
        <v>0</v>
      </c>
      <c r="R406" s="30">
        <f t="shared" si="76"/>
        <v>0</v>
      </c>
      <c r="S406" s="30">
        <f t="shared" si="76"/>
        <v>0</v>
      </c>
      <c r="T406" s="30">
        <f t="shared" si="76"/>
        <v>0</v>
      </c>
      <c r="U406" s="30">
        <f t="shared" si="76"/>
        <v>0</v>
      </c>
      <c r="V406" s="30">
        <f t="shared" si="76"/>
        <v>0</v>
      </c>
      <c r="W406" s="30">
        <f t="shared" si="76"/>
        <v>0</v>
      </c>
      <c r="X406" s="30">
        <f t="shared" si="76"/>
        <v>0</v>
      </c>
      <c r="Y406" s="30">
        <f t="shared" si="76"/>
        <v>0</v>
      </c>
      <c r="Z406" s="30">
        <f t="shared" si="76"/>
        <v>0</v>
      </c>
      <c r="AA406" s="30">
        <f t="shared" si="76"/>
        <v>0</v>
      </c>
      <c r="AB406" s="30">
        <f t="shared" si="76"/>
        <v>0</v>
      </c>
      <c r="AC406" s="17">
        <f t="shared" si="76"/>
        <v>0</v>
      </c>
      <c r="AD406" s="11"/>
      <c r="AE406" s="11"/>
      <c r="AF406" s="11"/>
    </row>
    <row r="407" spans="1:32" s="12" customFormat="1" ht="13.5" customHeight="1" x14ac:dyDescent="0.35">
      <c r="A407" s="169"/>
      <c r="B407" s="147"/>
      <c r="C407" s="160"/>
      <c r="D407" s="134"/>
      <c r="E407" s="31"/>
      <c r="F407" s="13" t="s">
        <v>8</v>
      </c>
      <c r="G407" s="13"/>
      <c r="H407" s="13"/>
      <c r="I407" s="13"/>
      <c r="J407" s="32"/>
      <c r="K407" s="3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5"/>
      <c r="AD407" s="11"/>
      <c r="AE407" s="11"/>
      <c r="AF407" s="11"/>
    </row>
    <row r="408" spans="1:32" s="12" customFormat="1" ht="13.5" customHeight="1" x14ac:dyDescent="0.35">
      <c r="A408" s="169"/>
      <c r="B408" s="147"/>
      <c r="C408" s="160"/>
      <c r="D408" s="134"/>
      <c r="E408" s="62" t="s">
        <v>38</v>
      </c>
      <c r="F408" s="63"/>
      <c r="G408" s="63"/>
      <c r="H408" s="63"/>
      <c r="I408" s="63"/>
      <c r="J408" s="34"/>
      <c r="K408" s="29">
        <f t="shared" ref="K408:AC408" si="77">K407</f>
        <v>0</v>
      </c>
      <c r="L408" s="30">
        <f t="shared" si="77"/>
        <v>0</v>
      </c>
      <c r="M408" s="30">
        <f t="shared" si="77"/>
        <v>0</v>
      </c>
      <c r="N408" s="30">
        <f t="shared" si="77"/>
        <v>0</v>
      </c>
      <c r="O408" s="30">
        <f t="shared" si="77"/>
        <v>0</v>
      </c>
      <c r="P408" s="30">
        <f t="shared" si="77"/>
        <v>0</v>
      </c>
      <c r="Q408" s="30">
        <f t="shared" si="77"/>
        <v>0</v>
      </c>
      <c r="R408" s="30">
        <f t="shared" si="77"/>
        <v>0</v>
      </c>
      <c r="S408" s="30">
        <f t="shared" si="77"/>
        <v>0</v>
      </c>
      <c r="T408" s="30">
        <f t="shared" si="77"/>
        <v>0</v>
      </c>
      <c r="U408" s="30">
        <f t="shared" si="77"/>
        <v>0</v>
      </c>
      <c r="V408" s="30">
        <f t="shared" si="77"/>
        <v>0</v>
      </c>
      <c r="W408" s="30">
        <f t="shared" si="77"/>
        <v>0</v>
      </c>
      <c r="X408" s="30">
        <f t="shared" si="77"/>
        <v>0</v>
      </c>
      <c r="Y408" s="30">
        <f t="shared" si="77"/>
        <v>0</v>
      </c>
      <c r="Z408" s="30">
        <f t="shared" si="77"/>
        <v>0</v>
      </c>
      <c r="AA408" s="30">
        <f t="shared" si="77"/>
        <v>0</v>
      </c>
      <c r="AB408" s="30">
        <f t="shared" si="77"/>
        <v>0</v>
      </c>
      <c r="AC408" s="17">
        <f t="shared" si="77"/>
        <v>0</v>
      </c>
      <c r="AD408" s="11"/>
      <c r="AE408" s="11"/>
      <c r="AF408" s="11"/>
    </row>
    <row r="409" spans="1:32" s="12" customFormat="1" ht="21" customHeight="1" x14ac:dyDescent="0.35">
      <c r="A409" s="169"/>
      <c r="B409" s="147"/>
      <c r="C409" s="160"/>
      <c r="D409" s="134"/>
      <c r="E409" s="60" t="s">
        <v>175</v>
      </c>
      <c r="F409" s="23"/>
      <c r="G409" s="23" t="s">
        <v>55</v>
      </c>
      <c r="H409" s="23" t="s">
        <v>176</v>
      </c>
      <c r="I409" s="23"/>
      <c r="J409" s="24" t="s">
        <v>101</v>
      </c>
      <c r="K409" s="77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>
        <v>2</v>
      </c>
      <c r="Y409" s="25"/>
      <c r="Z409" s="25"/>
      <c r="AA409" s="25"/>
      <c r="AB409" s="25"/>
      <c r="AC409" s="89">
        <f>SUM(K409:AB409)</f>
        <v>2</v>
      </c>
      <c r="AD409" s="11"/>
      <c r="AE409" s="11"/>
      <c r="AF409" s="11"/>
    </row>
    <row r="410" spans="1:32" s="12" customFormat="1" ht="13.5" customHeight="1" thickBot="1" x14ac:dyDescent="0.4">
      <c r="A410" s="169"/>
      <c r="B410" s="147"/>
      <c r="C410" s="160"/>
      <c r="D410" s="134"/>
      <c r="E410" s="19" t="s">
        <v>40</v>
      </c>
      <c r="F410" s="20"/>
      <c r="G410" s="20"/>
      <c r="H410" s="20"/>
      <c r="I410" s="20"/>
      <c r="J410" s="21"/>
      <c r="K410" s="56">
        <f t="shared" ref="K410:AC410" si="78">SUM(K409:K409)</f>
        <v>0</v>
      </c>
      <c r="L410" s="22">
        <f t="shared" si="78"/>
        <v>0</v>
      </c>
      <c r="M410" s="22">
        <f t="shared" si="78"/>
        <v>0</v>
      </c>
      <c r="N410" s="22">
        <f t="shared" si="78"/>
        <v>0</v>
      </c>
      <c r="O410" s="22">
        <f t="shared" si="78"/>
        <v>0</v>
      </c>
      <c r="P410" s="22">
        <f t="shared" si="78"/>
        <v>0</v>
      </c>
      <c r="Q410" s="22">
        <f t="shared" si="78"/>
        <v>0</v>
      </c>
      <c r="R410" s="22">
        <f t="shared" si="78"/>
        <v>0</v>
      </c>
      <c r="S410" s="22">
        <f t="shared" si="78"/>
        <v>0</v>
      </c>
      <c r="T410" s="22">
        <f t="shared" si="78"/>
        <v>0</v>
      </c>
      <c r="U410" s="22">
        <f t="shared" si="78"/>
        <v>0</v>
      </c>
      <c r="V410" s="22">
        <f t="shared" si="78"/>
        <v>0</v>
      </c>
      <c r="W410" s="22">
        <f t="shared" si="78"/>
        <v>0</v>
      </c>
      <c r="X410" s="22">
        <f t="shared" si="78"/>
        <v>2</v>
      </c>
      <c r="Y410" s="22">
        <f t="shared" si="78"/>
        <v>0</v>
      </c>
      <c r="Z410" s="22">
        <f t="shared" si="78"/>
        <v>0</v>
      </c>
      <c r="AA410" s="22">
        <f t="shared" si="78"/>
        <v>0</v>
      </c>
      <c r="AB410" s="22">
        <f t="shared" si="78"/>
        <v>0</v>
      </c>
      <c r="AC410" s="57">
        <f t="shared" si="78"/>
        <v>2</v>
      </c>
      <c r="AD410" s="11"/>
      <c r="AE410" s="11"/>
      <c r="AF410" s="11"/>
    </row>
    <row r="411" spans="1:32" s="12" customFormat="1" ht="13.5" customHeight="1" thickBot="1" x14ac:dyDescent="0.4">
      <c r="A411" s="170"/>
      <c r="B411" s="148"/>
      <c r="C411" s="161"/>
      <c r="D411" s="135"/>
      <c r="E411" s="36" t="s">
        <v>41</v>
      </c>
      <c r="F411" s="37"/>
      <c r="G411" s="37"/>
      <c r="H411" s="37"/>
      <c r="I411" s="37"/>
      <c r="J411" s="38"/>
      <c r="K411" s="39">
        <f t="shared" ref="K411:AC411" si="79">K404+K406+K408+K410</f>
        <v>108</v>
      </c>
      <c r="L411" s="39">
        <f t="shared" si="79"/>
        <v>32</v>
      </c>
      <c r="M411" s="39">
        <f t="shared" si="79"/>
        <v>66</v>
      </c>
      <c r="N411" s="39">
        <f t="shared" si="79"/>
        <v>25</v>
      </c>
      <c r="O411" s="39">
        <f t="shared" si="79"/>
        <v>9</v>
      </c>
      <c r="P411" s="39">
        <f t="shared" si="79"/>
        <v>0</v>
      </c>
      <c r="Q411" s="39">
        <f t="shared" si="79"/>
        <v>0</v>
      </c>
      <c r="R411" s="39">
        <f t="shared" si="79"/>
        <v>0</v>
      </c>
      <c r="S411" s="39">
        <f t="shared" si="79"/>
        <v>0</v>
      </c>
      <c r="T411" s="39">
        <f t="shared" si="79"/>
        <v>0</v>
      </c>
      <c r="U411" s="39">
        <f t="shared" si="79"/>
        <v>11</v>
      </c>
      <c r="V411" s="39">
        <f t="shared" si="79"/>
        <v>0</v>
      </c>
      <c r="W411" s="39">
        <f t="shared" si="79"/>
        <v>2</v>
      </c>
      <c r="X411" s="39">
        <f t="shared" si="79"/>
        <v>2</v>
      </c>
      <c r="Y411" s="39">
        <f t="shared" si="79"/>
        <v>0</v>
      </c>
      <c r="Z411" s="39">
        <f t="shared" si="79"/>
        <v>0</v>
      </c>
      <c r="AA411" s="39">
        <f t="shared" si="79"/>
        <v>0</v>
      </c>
      <c r="AB411" s="39">
        <f t="shared" si="79"/>
        <v>0</v>
      </c>
      <c r="AC411" s="79">
        <f t="shared" si="79"/>
        <v>255</v>
      </c>
      <c r="AD411" s="11"/>
      <c r="AE411" s="11"/>
      <c r="AF411" s="11"/>
    </row>
    <row r="412" spans="1:32" s="12" customFormat="1" ht="13.5" customHeight="1" x14ac:dyDescent="0.35">
      <c r="A412" s="144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6"/>
      <c r="AD412" s="11"/>
      <c r="AE412" s="11"/>
      <c r="AF412" s="11"/>
    </row>
    <row r="413" spans="1:32" s="48" customFormat="1" ht="13.9" x14ac:dyDescent="0.4">
      <c r="A413" s="127" t="s">
        <v>183</v>
      </c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47"/>
      <c r="AE413" s="47"/>
      <c r="AF413" s="47"/>
    </row>
    <row r="414" spans="1:32" s="48" customFormat="1" ht="13.9" x14ac:dyDescent="0.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7"/>
      <c r="AE414" s="47"/>
      <c r="AF414" s="47"/>
    </row>
    <row r="415" spans="1:32" s="48" customFormat="1" ht="13.9" x14ac:dyDescent="0.4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50" t="s">
        <v>77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49"/>
      <c r="AD415" s="47"/>
      <c r="AE415" s="47"/>
      <c r="AF415" s="47"/>
    </row>
    <row r="416" spans="1:32" s="48" customFormat="1" ht="13.9" x14ac:dyDescent="0.4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51"/>
      <c r="S416" s="51"/>
      <c r="T416" s="51"/>
      <c r="U416" s="51"/>
      <c r="V416" s="51"/>
      <c r="W416" s="3" t="s">
        <v>2</v>
      </c>
      <c r="X416" s="3"/>
      <c r="Y416" s="3"/>
      <c r="Z416" s="51"/>
      <c r="AA416" s="51"/>
      <c r="AB416" s="51"/>
      <c r="AC416" s="49"/>
      <c r="AD416" s="47"/>
      <c r="AE416" s="47"/>
      <c r="AF416" s="47"/>
    </row>
    <row r="417" spans="1:32" s="48" customFormat="1" ht="13.9" x14ac:dyDescent="0.4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52"/>
      <c r="S417" s="52"/>
      <c r="T417" s="129" t="s">
        <v>5</v>
      </c>
      <c r="U417" s="129"/>
      <c r="V417" s="129"/>
      <c r="W417" s="129"/>
      <c r="X417" s="129"/>
      <c r="Y417" s="129"/>
      <c r="Z417" s="129"/>
      <c r="AA417" s="2"/>
      <c r="AB417" s="52"/>
      <c r="AC417" s="49"/>
      <c r="AD417" s="47"/>
      <c r="AE417" s="47"/>
      <c r="AF417" s="47"/>
    </row>
    <row r="418" spans="1:32" s="48" customFormat="1" ht="13.9" x14ac:dyDescent="0.4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49"/>
      <c r="AD418" s="47"/>
      <c r="AE418" s="47"/>
      <c r="AF418" s="47"/>
    </row>
    <row r="419" spans="1:32" s="48" customFormat="1" ht="13.9" x14ac:dyDescent="0.4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49"/>
      <c r="AD419" s="47"/>
      <c r="AE419" s="47"/>
      <c r="AF419" s="47"/>
    </row>
    <row r="420" spans="1:32" s="48" customFormat="1" ht="13.9" x14ac:dyDescent="0.4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156" t="s">
        <v>118</v>
      </c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49"/>
      <c r="AD420" s="47"/>
      <c r="AE420" s="47"/>
      <c r="AF420" s="47"/>
    </row>
    <row r="421" spans="1:32" s="48" customFormat="1" ht="13.9" x14ac:dyDescent="0.4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53"/>
      <c r="S421" s="53"/>
      <c r="T421" s="53"/>
      <c r="U421" s="53"/>
      <c r="V421" s="149" t="s">
        <v>2</v>
      </c>
      <c r="W421" s="149"/>
      <c r="X421" s="149"/>
      <c r="Y421" s="149"/>
      <c r="Z421" s="53"/>
      <c r="AA421" s="53"/>
      <c r="AB421" s="53"/>
      <c r="AC421" s="49"/>
      <c r="AD421" s="47"/>
      <c r="AE421" s="47"/>
      <c r="AF421" s="47"/>
    </row>
    <row r="422" spans="1:32" s="48" customFormat="1" ht="13.9" x14ac:dyDescent="0.4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49"/>
      <c r="AD422" s="47"/>
      <c r="AE422" s="47"/>
      <c r="AF422" s="47"/>
    </row>
    <row r="423" spans="1:32" s="48" customFormat="1" ht="13.9" x14ac:dyDescent="0.4">
      <c r="R423" s="5"/>
      <c r="S423"/>
      <c r="T423"/>
      <c r="U423" s="129" t="s">
        <v>5</v>
      </c>
      <c r="V423" s="129"/>
      <c r="W423" s="129"/>
      <c r="X423" s="129"/>
      <c r="Y423" s="129"/>
      <c r="Z423" s="129"/>
      <c r="AA423" s="3"/>
      <c r="AB423" s="5"/>
      <c r="AD423" s="47"/>
      <c r="AE423" s="47"/>
      <c r="AF423" s="47"/>
    </row>
    <row r="424" spans="1:32" s="12" customFormat="1" ht="13.5" customHeight="1" thickBot="1" x14ac:dyDescent="0.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11"/>
      <c r="AE424" s="11"/>
      <c r="AF424" s="11"/>
    </row>
    <row r="425" spans="1:32" ht="14.25" customHeight="1" x14ac:dyDescent="0.45">
      <c r="A425" s="162" t="s">
        <v>10</v>
      </c>
      <c r="B425" s="177" t="s">
        <v>11</v>
      </c>
      <c r="C425" s="177" t="s">
        <v>12</v>
      </c>
      <c r="D425" s="173" t="s">
        <v>13</v>
      </c>
      <c r="E425" s="171" t="s">
        <v>9</v>
      </c>
      <c r="F425" s="150" t="s">
        <v>0</v>
      </c>
      <c r="G425" s="152" t="s">
        <v>3</v>
      </c>
      <c r="H425" s="154" t="s">
        <v>14</v>
      </c>
      <c r="I425" s="150" t="s">
        <v>1</v>
      </c>
      <c r="J425" s="164" t="s">
        <v>15</v>
      </c>
      <c r="K425" s="166" t="s">
        <v>16</v>
      </c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8"/>
      <c r="AC425" s="136" t="s">
        <v>17</v>
      </c>
      <c r="AD425" s="6"/>
      <c r="AE425" s="6"/>
      <c r="AF425" s="6"/>
    </row>
    <row r="426" spans="1:32" s="10" customFormat="1" ht="116.25" customHeight="1" thickBot="1" x14ac:dyDescent="0.35">
      <c r="A426" s="163"/>
      <c r="B426" s="178"/>
      <c r="C426" s="178"/>
      <c r="D426" s="174"/>
      <c r="E426" s="172"/>
      <c r="F426" s="151"/>
      <c r="G426" s="153"/>
      <c r="H426" s="155"/>
      <c r="I426" s="151"/>
      <c r="J426" s="165"/>
      <c r="K426" s="7" t="s">
        <v>18</v>
      </c>
      <c r="L426" s="8" t="s">
        <v>19</v>
      </c>
      <c r="M426" s="8" t="s">
        <v>20</v>
      </c>
      <c r="N426" s="8" t="s">
        <v>21</v>
      </c>
      <c r="O426" s="8" t="s">
        <v>22</v>
      </c>
      <c r="P426" s="8" t="s">
        <v>23</v>
      </c>
      <c r="Q426" s="8" t="s">
        <v>24</v>
      </c>
      <c r="R426" s="8" t="s">
        <v>25</v>
      </c>
      <c r="S426" s="8" t="s">
        <v>26</v>
      </c>
      <c r="T426" s="8" t="s">
        <v>27</v>
      </c>
      <c r="U426" s="8" t="s">
        <v>28</v>
      </c>
      <c r="V426" s="8" t="s">
        <v>29</v>
      </c>
      <c r="W426" s="8" t="s">
        <v>30</v>
      </c>
      <c r="X426" s="8" t="s">
        <v>31</v>
      </c>
      <c r="Y426" s="8" t="s">
        <v>32</v>
      </c>
      <c r="Z426" s="8" t="s">
        <v>33</v>
      </c>
      <c r="AA426" s="8" t="s">
        <v>34</v>
      </c>
      <c r="AB426" s="8" t="s">
        <v>35</v>
      </c>
      <c r="AC426" s="137"/>
      <c r="AD426" s="9"/>
      <c r="AE426" s="9"/>
      <c r="AF426" s="9"/>
    </row>
    <row r="427" spans="1:32" s="12" customFormat="1" ht="13.5" customHeight="1" x14ac:dyDescent="0.35">
      <c r="A427" s="138" t="s">
        <v>4</v>
      </c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40"/>
      <c r="AD427" s="11"/>
      <c r="AE427" s="11"/>
      <c r="AF427" s="11"/>
    </row>
    <row r="428" spans="1:32" s="12" customFormat="1" ht="27.75" x14ac:dyDescent="0.35">
      <c r="A428" s="169"/>
      <c r="B428" s="147" t="s">
        <v>74</v>
      </c>
      <c r="C428" s="160" t="s">
        <v>71</v>
      </c>
      <c r="D428" s="185">
        <v>0.85</v>
      </c>
      <c r="E428" s="60" t="s">
        <v>63</v>
      </c>
      <c r="F428" s="23" t="s">
        <v>6</v>
      </c>
      <c r="G428" s="23" t="s">
        <v>52</v>
      </c>
      <c r="H428" s="23" t="s">
        <v>52</v>
      </c>
      <c r="I428" s="23" t="s">
        <v>100</v>
      </c>
      <c r="J428" s="23" t="s">
        <v>130</v>
      </c>
      <c r="K428" s="59">
        <v>21</v>
      </c>
      <c r="L428" s="25"/>
      <c r="M428" s="96">
        <v>20</v>
      </c>
      <c r="N428" s="25">
        <v>3</v>
      </c>
      <c r="O428" s="25">
        <v>1</v>
      </c>
      <c r="P428" s="25"/>
      <c r="Q428" s="25"/>
      <c r="R428" s="25"/>
      <c r="S428" s="25"/>
      <c r="T428" s="25"/>
      <c r="U428" s="25">
        <v>2</v>
      </c>
      <c r="V428" s="25"/>
      <c r="W428" s="25"/>
      <c r="X428" s="25"/>
      <c r="Y428" s="25"/>
      <c r="Z428" s="25"/>
      <c r="AA428" s="25"/>
      <c r="AB428" s="25"/>
      <c r="AC428" s="17">
        <f t="shared" ref="AC428:AC438" si="80">SUM(K428:AB428)</f>
        <v>47</v>
      </c>
      <c r="AD428" s="11"/>
      <c r="AE428" s="11"/>
      <c r="AF428" s="11"/>
    </row>
    <row r="429" spans="1:32" s="12" customFormat="1" ht="27.75" x14ac:dyDescent="0.35">
      <c r="A429" s="169"/>
      <c r="B429" s="147"/>
      <c r="C429" s="160"/>
      <c r="D429" s="185"/>
      <c r="E429" s="60" t="s">
        <v>63</v>
      </c>
      <c r="F429" s="23" t="s">
        <v>6</v>
      </c>
      <c r="G429" s="23" t="s">
        <v>52</v>
      </c>
      <c r="H429" s="23" t="s">
        <v>83</v>
      </c>
      <c r="I429" s="23" t="s">
        <v>99</v>
      </c>
      <c r="J429" s="23" t="s">
        <v>102</v>
      </c>
      <c r="K429" s="59">
        <v>16</v>
      </c>
      <c r="L429" s="25">
        <v>8</v>
      </c>
      <c r="M429" s="96">
        <v>12</v>
      </c>
      <c r="N429" s="25">
        <v>2</v>
      </c>
      <c r="O429" s="73">
        <v>0.5</v>
      </c>
      <c r="P429" s="25"/>
      <c r="Q429" s="25"/>
      <c r="R429" s="25"/>
      <c r="S429" s="25"/>
      <c r="T429" s="25"/>
      <c r="U429" s="25">
        <v>1</v>
      </c>
      <c r="V429" s="25"/>
      <c r="W429" s="25"/>
      <c r="X429" s="25"/>
      <c r="Y429" s="25"/>
      <c r="Z429" s="25"/>
      <c r="AA429" s="25"/>
      <c r="AB429" s="25"/>
      <c r="AC429" s="74">
        <f t="shared" si="80"/>
        <v>39.5</v>
      </c>
      <c r="AD429" s="11"/>
      <c r="AE429" s="11"/>
      <c r="AF429" s="11"/>
    </row>
    <row r="430" spans="1:32" s="12" customFormat="1" ht="27.75" x14ac:dyDescent="0.35">
      <c r="A430" s="169"/>
      <c r="B430" s="147"/>
      <c r="C430" s="160"/>
      <c r="D430" s="185"/>
      <c r="E430" s="101" t="s">
        <v>65</v>
      </c>
      <c r="F430" s="23" t="s">
        <v>6</v>
      </c>
      <c r="G430" s="23" t="s">
        <v>52</v>
      </c>
      <c r="H430" s="23" t="s">
        <v>52</v>
      </c>
      <c r="I430" s="83">
        <v>3</v>
      </c>
      <c r="J430" s="23" t="s">
        <v>130</v>
      </c>
      <c r="K430" s="59">
        <v>7</v>
      </c>
      <c r="L430" s="25"/>
      <c r="M430" s="25"/>
      <c r="N430" s="25">
        <v>3</v>
      </c>
      <c r="O430" s="25">
        <v>1</v>
      </c>
      <c r="P430" s="25"/>
      <c r="Q430" s="25"/>
      <c r="R430" s="25"/>
      <c r="S430" s="25"/>
      <c r="T430" s="25"/>
      <c r="U430" s="25">
        <v>1</v>
      </c>
      <c r="V430" s="25"/>
      <c r="W430" s="25"/>
      <c r="X430" s="25"/>
      <c r="Y430" s="25"/>
      <c r="Z430" s="25"/>
      <c r="AA430" s="25"/>
      <c r="AB430" s="25"/>
      <c r="AC430" s="17">
        <f t="shared" si="80"/>
        <v>12</v>
      </c>
      <c r="AD430" s="11"/>
      <c r="AE430" s="11"/>
      <c r="AF430" s="11"/>
    </row>
    <row r="431" spans="1:32" s="12" customFormat="1" ht="27.75" x14ac:dyDescent="0.35">
      <c r="A431" s="169"/>
      <c r="B431" s="147"/>
      <c r="C431" s="160"/>
      <c r="D431" s="185"/>
      <c r="E431" s="101" t="s">
        <v>65</v>
      </c>
      <c r="F431" s="23" t="s">
        <v>6</v>
      </c>
      <c r="G431" s="23" t="s">
        <v>52</v>
      </c>
      <c r="H431" s="23" t="s">
        <v>52</v>
      </c>
      <c r="I431" s="83">
        <v>4</v>
      </c>
      <c r="J431" s="23" t="s">
        <v>101</v>
      </c>
      <c r="K431" s="59">
        <v>8</v>
      </c>
      <c r="L431" s="25"/>
      <c r="M431" s="25">
        <v>8</v>
      </c>
      <c r="N431" s="25">
        <v>1</v>
      </c>
      <c r="O431" s="73">
        <v>0.5</v>
      </c>
      <c r="P431" s="25"/>
      <c r="Q431" s="25"/>
      <c r="R431" s="25"/>
      <c r="S431" s="25"/>
      <c r="T431" s="25"/>
      <c r="U431" s="25">
        <v>1</v>
      </c>
      <c r="V431" s="25"/>
      <c r="W431" s="25"/>
      <c r="X431" s="25"/>
      <c r="Y431" s="25"/>
      <c r="Z431" s="25"/>
      <c r="AA431" s="25"/>
      <c r="AB431" s="25"/>
      <c r="AC431" s="74">
        <f t="shared" si="80"/>
        <v>18.5</v>
      </c>
      <c r="AD431" s="11"/>
      <c r="AE431" s="11"/>
      <c r="AF431" s="11"/>
    </row>
    <row r="432" spans="1:32" s="12" customFormat="1" ht="27.75" x14ac:dyDescent="0.35">
      <c r="A432" s="169"/>
      <c r="B432" s="147"/>
      <c r="C432" s="160"/>
      <c r="D432" s="185"/>
      <c r="E432" s="60" t="s">
        <v>65</v>
      </c>
      <c r="F432" s="23" t="s">
        <v>6</v>
      </c>
      <c r="G432" s="23" t="s">
        <v>52</v>
      </c>
      <c r="H432" s="23" t="s">
        <v>83</v>
      </c>
      <c r="I432" s="23" t="s">
        <v>100</v>
      </c>
      <c r="J432" s="23" t="s">
        <v>100</v>
      </c>
      <c r="K432" s="59">
        <v>8</v>
      </c>
      <c r="L432" s="25"/>
      <c r="M432" s="25">
        <v>8</v>
      </c>
      <c r="N432" s="25">
        <v>1</v>
      </c>
      <c r="O432" s="73">
        <v>0.5</v>
      </c>
      <c r="P432" s="25"/>
      <c r="Q432" s="25"/>
      <c r="R432" s="25"/>
      <c r="S432" s="25"/>
      <c r="T432" s="25"/>
      <c r="U432" s="25">
        <v>1</v>
      </c>
      <c r="V432" s="25"/>
      <c r="W432" s="25"/>
      <c r="X432" s="25"/>
      <c r="Y432" s="25"/>
      <c r="Z432" s="25"/>
      <c r="AA432" s="25"/>
      <c r="AB432" s="25"/>
      <c r="AC432" s="17">
        <f>SUM(K432:AB432)</f>
        <v>18.5</v>
      </c>
      <c r="AD432" s="11"/>
      <c r="AE432" s="11"/>
      <c r="AF432" s="11"/>
    </row>
    <row r="433" spans="1:32" s="12" customFormat="1" ht="27.75" x14ac:dyDescent="0.35">
      <c r="A433" s="169"/>
      <c r="B433" s="147"/>
      <c r="C433" s="160"/>
      <c r="D433" s="185"/>
      <c r="E433" s="54" t="s">
        <v>153</v>
      </c>
      <c r="F433" s="23" t="s">
        <v>6</v>
      </c>
      <c r="G433" s="23" t="s">
        <v>52</v>
      </c>
      <c r="H433" s="23" t="s">
        <v>83</v>
      </c>
      <c r="I433" s="23" t="s">
        <v>99</v>
      </c>
      <c r="J433" s="23" t="s">
        <v>104</v>
      </c>
      <c r="K433" s="59"/>
      <c r="L433" s="25"/>
      <c r="M433" s="25"/>
      <c r="N433" s="25"/>
      <c r="O433" s="73"/>
      <c r="P433" s="25"/>
      <c r="Q433" s="25"/>
      <c r="R433" s="25"/>
      <c r="S433" s="25"/>
      <c r="T433" s="25"/>
      <c r="U433" s="25"/>
      <c r="V433" s="25"/>
      <c r="W433" s="25">
        <v>2</v>
      </c>
      <c r="X433" s="25"/>
      <c r="Y433" s="25"/>
      <c r="Z433" s="25"/>
      <c r="AA433" s="25"/>
      <c r="AB433" s="25"/>
      <c r="AC433" s="17">
        <f>SUM(K433:AB433)</f>
        <v>2</v>
      </c>
      <c r="AD433" s="11"/>
      <c r="AE433" s="11"/>
      <c r="AF433" s="11"/>
    </row>
    <row r="434" spans="1:32" s="12" customFormat="1" ht="27.75" x14ac:dyDescent="0.35">
      <c r="A434" s="169"/>
      <c r="B434" s="147"/>
      <c r="C434" s="160"/>
      <c r="D434" s="185"/>
      <c r="E434" s="54" t="s">
        <v>115</v>
      </c>
      <c r="F434" s="23" t="s">
        <v>6</v>
      </c>
      <c r="G434" s="23" t="s">
        <v>52</v>
      </c>
      <c r="H434" s="23" t="s">
        <v>52</v>
      </c>
      <c r="I434" s="23" t="s">
        <v>102</v>
      </c>
      <c r="J434" s="23" t="s">
        <v>46</v>
      </c>
      <c r="K434" s="5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>
        <v>1</v>
      </c>
      <c r="X434" s="25"/>
      <c r="Y434" s="25"/>
      <c r="Z434" s="25"/>
      <c r="AA434" s="25"/>
      <c r="AB434" s="25"/>
      <c r="AC434" s="17">
        <f t="shared" si="80"/>
        <v>1</v>
      </c>
      <c r="AD434" s="11"/>
      <c r="AE434" s="11"/>
      <c r="AF434" s="11"/>
    </row>
    <row r="435" spans="1:32" s="12" customFormat="1" ht="13.9" x14ac:dyDescent="0.35">
      <c r="A435" s="169"/>
      <c r="B435" s="147"/>
      <c r="C435" s="160"/>
      <c r="D435" s="185"/>
      <c r="E435" s="54" t="s">
        <v>168</v>
      </c>
      <c r="F435" s="23" t="s">
        <v>6</v>
      </c>
      <c r="G435" s="23" t="s">
        <v>94</v>
      </c>
      <c r="H435" s="23" t="s">
        <v>52</v>
      </c>
      <c r="I435" s="23" t="s">
        <v>100</v>
      </c>
      <c r="J435" s="23" t="s">
        <v>156</v>
      </c>
      <c r="K435" s="59">
        <v>28</v>
      </c>
      <c r="L435" s="25"/>
      <c r="M435" s="25"/>
      <c r="N435" s="25"/>
      <c r="O435" s="25"/>
      <c r="P435" s="25"/>
      <c r="Q435" s="25"/>
      <c r="R435" s="25"/>
      <c r="S435" s="25"/>
      <c r="T435" s="25"/>
      <c r="U435" s="25">
        <v>1</v>
      </c>
      <c r="V435" s="25"/>
      <c r="W435" s="25"/>
      <c r="X435" s="25"/>
      <c r="Y435" s="25"/>
      <c r="Z435" s="25"/>
      <c r="AA435" s="25"/>
      <c r="AB435" s="25"/>
      <c r="AC435" s="17">
        <f t="shared" si="80"/>
        <v>29</v>
      </c>
      <c r="AD435" s="11"/>
      <c r="AE435" s="11"/>
      <c r="AF435" s="11"/>
    </row>
    <row r="436" spans="1:32" s="12" customFormat="1" ht="13.9" x14ac:dyDescent="0.35">
      <c r="A436" s="169"/>
      <c r="B436" s="147"/>
      <c r="C436" s="160"/>
      <c r="D436" s="185"/>
      <c r="E436" s="54" t="s">
        <v>158</v>
      </c>
      <c r="F436" s="23" t="s">
        <v>6</v>
      </c>
      <c r="G436" s="23" t="s">
        <v>52</v>
      </c>
      <c r="H436" s="23" t="s">
        <v>92</v>
      </c>
      <c r="I436" s="23" t="s">
        <v>144</v>
      </c>
      <c r="J436" s="23" t="s">
        <v>46</v>
      </c>
      <c r="K436" s="59">
        <v>18</v>
      </c>
      <c r="L436" s="25">
        <v>12</v>
      </c>
      <c r="M436" s="25"/>
      <c r="N436" s="25">
        <v>2</v>
      </c>
      <c r="O436" s="25">
        <v>1</v>
      </c>
      <c r="P436" s="25"/>
      <c r="Q436" s="25"/>
      <c r="R436" s="25"/>
      <c r="S436" s="25"/>
      <c r="T436" s="25"/>
      <c r="U436" s="25">
        <v>2</v>
      </c>
      <c r="V436" s="25"/>
      <c r="W436" s="25"/>
      <c r="X436" s="25"/>
      <c r="Y436" s="25"/>
      <c r="Z436" s="25"/>
      <c r="AA436" s="25"/>
      <c r="AB436" s="25"/>
      <c r="AC436" s="17">
        <f>SUM(K436:AB436)</f>
        <v>35</v>
      </c>
      <c r="AD436" s="11"/>
      <c r="AE436" s="11"/>
      <c r="AF436" s="11"/>
    </row>
    <row r="437" spans="1:32" s="12" customFormat="1" ht="13.9" x14ac:dyDescent="0.35">
      <c r="A437" s="169"/>
      <c r="B437" s="147"/>
      <c r="C437" s="160"/>
      <c r="D437" s="185"/>
      <c r="E437" s="54" t="s">
        <v>86</v>
      </c>
      <c r="F437" s="23" t="s">
        <v>6</v>
      </c>
      <c r="G437" s="23" t="s">
        <v>55</v>
      </c>
      <c r="H437" s="23" t="s">
        <v>55</v>
      </c>
      <c r="I437" s="23">
        <v>4</v>
      </c>
      <c r="J437" s="23" t="s">
        <v>100</v>
      </c>
      <c r="K437" s="59">
        <v>22</v>
      </c>
      <c r="L437" s="25"/>
      <c r="M437" s="25">
        <v>14</v>
      </c>
      <c r="N437" s="25"/>
      <c r="O437" s="25"/>
      <c r="P437" s="25"/>
      <c r="Q437" s="25"/>
      <c r="R437" s="25"/>
      <c r="S437" s="25"/>
      <c r="T437" s="25"/>
      <c r="U437" s="25">
        <v>0.5</v>
      </c>
      <c r="V437" s="25"/>
      <c r="W437" s="25"/>
      <c r="X437" s="25"/>
      <c r="Y437" s="25"/>
      <c r="Z437" s="25"/>
      <c r="AA437" s="25"/>
      <c r="AB437" s="25"/>
      <c r="AC437" s="17">
        <f>SUM(K437:AB437)</f>
        <v>36.5</v>
      </c>
      <c r="AD437" s="11"/>
      <c r="AE437" s="11"/>
      <c r="AF437" s="11"/>
    </row>
    <row r="438" spans="1:32" s="12" customFormat="1" ht="13.9" x14ac:dyDescent="0.35">
      <c r="A438" s="169"/>
      <c r="B438" s="147"/>
      <c r="C438" s="160"/>
      <c r="D438" s="185"/>
      <c r="E438" s="81" t="s">
        <v>85</v>
      </c>
      <c r="F438" s="23" t="s">
        <v>6</v>
      </c>
      <c r="G438" s="23" t="s">
        <v>52</v>
      </c>
      <c r="H438" s="23" t="s">
        <v>52</v>
      </c>
      <c r="I438" s="23" t="s">
        <v>102</v>
      </c>
      <c r="J438" s="23" t="s">
        <v>39</v>
      </c>
      <c r="K438" s="59"/>
      <c r="L438" s="25"/>
      <c r="M438" s="25"/>
      <c r="N438" s="25"/>
      <c r="O438" s="25"/>
      <c r="P438" s="25"/>
      <c r="Q438" s="25">
        <v>4</v>
      </c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17">
        <f t="shared" si="80"/>
        <v>4</v>
      </c>
      <c r="AD438" s="11"/>
      <c r="AE438" s="11"/>
      <c r="AF438" s="11"/>
    </row>
    <row r="439" spans="1:32" s="12" customFormat="1" ht="13.5" customHeight="1" thickBot="1" x14ac:dyDescent="0.4">
      <c r="A439" s="169"/>
      <c r="B439" s="147"/>
      <c r="C439" s="160"/>
      <c r="D439" s="185"/>
      <c r="E439" s="26" t="s">
        <v>42</v>
      </c>
      <c r="F439" s="27"/>
      <c r="G439" s="27"/>
      <c r="H439" s="27"/>
      <c r="I439" s="27"/>
      <c r="J439" s="28"/>
      <c r="K439" s="56">
        <f t="shared" ref="K439:AC439" si="81">SUM(K428:K438)</f>
        <v>128</v>
      </c>
      <c r="L439" s="22">
        <f t="shared" si="81"/>
        <v>20</v>
      </c>
      <c r="M439" s="22">
        <f t="shared" si="81"/>
        <v>62</v>
      </c>
      <c r="N439" s="22">
        <f t="shared" si="81"/>
        <v>12</v>
      </c>
      <c r="O439" s="22">
        <f t="shared" si="81"/>
        <v>4.5</v>
      </c>
      <c r="P439" s="22">
        <f t="shared" si="81"/>
        <v>0</v>
      </c>
      <c r="Q439" s="22">
        <f t="shared" si="81"/>
        <v>4</v>
      </c>
      <c r="R439" s="22">
        <f t="shared" si="81"/>
        <v>0</v>
      </c>
      <c r="S439" s="22">
        <f t="shared" si="81"/>
        <v>0</v>
      </c>
      <c r="T439" s="22">
        <f t="shared" si="81"/>
        <v>0</v>
      </c>
      <c r="U439" s="22">
        <f t="shared" si="81"/>
        <v>9.5</v>
      </c>
      <c r="V439" s="22">
        <f t="shared" si="81"/>
        <v>0</v>
      </c>
      <c r="W439" s="22">
        <f t="shared" si="81"/>
        <v>3</v>
      </c>
      <c r="X439" s="22">
        <f t="shared" si="81"/>
        <v>0</v>
      </c>
      <c r="Y439" s="22">
        <f t="shared" si="81"/>
        <v>0</v>
      </c>
      <c r="Z439" s="22">
        <f t="shared" si="81"/>
        <v>0</v>
      </c>
      <c r="AA439" s="22">
        <f t="shared" si="81"/>
        <v>0</v>
      </c>
      <c r="AB439" s="22">
        <f t="shared" si="81"/>
        <v>0</v>
      </c>
      <c r="AC439" s="79">
        <f t="shared" si="81"/>
        <v>243</v>
      </c>
      <c r="AD439" s="11"/>
      <c r="AE439" s="11"/>
      <c r="AF439" s="11"/>
    </row>
    <row r="440" spans="1:32" s="12" customFormat="1" ht="13.5" customHeight="1" x14ac:dyDescent="0.35">
      <c r="A440" s="169"/>
      <c r="B440" s="147"/>
      <c r="C440" s="160"/>
      <c r="D440" s="185"/>
      <c r="E440" s="60"/>
      <c r="F440" s="23" t="s">
        <v>7</v>
      </c>
      <c r="G440" s="23"/>
      <c r="H440" s="23"/>
      <c r="I440" s="23"/>
      <c r="J440" s="23"/>
      <c r="K440" s="5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17"/>
      <c r="AD440" s="11"/>
      <c r="AE440" s="11"/>
      <c r="AF440" s="11"/>
    </row>
    <row r="441" spans="1:32" s="12" customFormat="1" ht="13.5" customHeight="1" x14ac:dyDescent="0.35">
      <c r="A441" s="169"/>
      <c r="B441" s="147"/>
      <c r="C441" s="160"/>
      <c r="D441" s="185"/>
      <c r="E441" s="26" t="s">
        <v>37</v>
      </c>
      <c r="F441" s="27"/>
      <c r="G441" s="27"/>
      <c r="H441" s="27"/>
      <c r="I441" s="27"/>
      <c r="J441" s="28"/>
      <c r="K441" s="29">
        <f t="shared" ref="K441:AC441" si="82">K440</f>
        <v>0</v>
      </c>
      <c r="L441" s="30"/>
      <c r="M441" s="30">
        <f t="shared" si="82"/>
        <v>0</v>
      </c>
      <c r="N441" s="30">
        <f t="shared" si="82"/>
        <v>0</v>
      </c>
      <c r="O441" s="30">
        <f t="shared" si="82"/>
        <v>0</v>
      </c>
      <c r="P441" s="30">
        <f t="shared" si="82"/>
        <v>0</v>
      </c>
      <c r="Q441" s="30">
        <f t="shared" si="82"/>
        <v>0</v>
      </c>
      <c r="R441" s="30">
        <f t="shared" si="82"/>
        <v>0</v>
      </c>
      <c r="S441" s="30">
        <f t="shared" si="82"/>
        <v>0</v>
      </c>
      <c r="T441" s="30">
        <f t="shared" si="82"/>
        <v>0</v>
      </c>
      <c r="U441" s="30"/>
      <c r="V441" s="30">
        <f t="shared" si="82"/>
        <v>0</v>
      </c>
      <c r="W441" s="30">
        <f t="shared" si="82"/>
        <v>0</v>
      </c>
      <c r="X441" s="30">
        <f t="shared" si="82"/>
        <v>0</v>
      </c>
      <c r="Y441" s="30">
        <f t="shared" si="82"/>
        <v>0</v>
      </c>
      <c r="Z441" s="30">
        <f t="shared" si="82"/>
        <v>0</v>
      </c>
      <c r="AA441" s="30">
        <f t="shared" si="82"/>
        <v>0</v>
      </c>
      <c r="AB441" s="30">
        <f t="shared" si="82"/>
        <v>0</v>
      </c>
      <c r="AC441" s="17">
        <f t="shared" si="82"/>
        <v>0</v>
      </c>
      <c r="AD441" s="11"/>
      <c r="AE441" s="11"/>
      <c r="AF441" s="11"/>
    </row>
    <row r="442" spans="1:32" s="12" customFormat="1" ht="13.5" customHeight="1" x14ac:dyDescent="0.35">
      <c r="A442" s="169"/>
      <c r="B442" s="147"/>
      <c r="C442" s="160"/>
      <c r="D442" s="185"/>
      <c r="E442" s="60"/>
      <c r="F442" s="23" t="s">
        <v>8</v>
      </c>
      <c r="G442" s="23"/>
      <c r="H442" s="23"/>
      <c r="I442" s="23"/>
      <c r="J442" s="23"/>
      <c r="K442" s="5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17"/>
      <c r="AD442" s="11"/>
      <c r="AE442" s="11"/>
      <c r="AF442" s="11"/>
    </row>
    <row r="443" spans="1:32" s="12" customFormat="1" ht="13.5" customHeight="1" x14ac:dyDescent="0.35">
      <c r="A443" s="169"/>
      <c r="B443" s="147"/>
      <c r="C443" s="160"/>
      <c r="D443" s="185"/>
      <c r="E443" s="62" t="s">
        <v>38</v>
      </c>
      <c r="F443" s="63"/>
      <c r="G443" s="63"/>
      <c r="H443" s="63"/>
      <c r="I443" s="63"/>
      <c r="J443" s="34"/>
      <c r="K443" s="29">
        <f>K442</f>
        <v>0</v>
      </c>
      <c r="L443" s="30">
        <f>L442</f>
        <v>0</v>
      </c>
      <c r="M443" s="30">
        <f t="shared" ref="M443:AA443" si="83">M442</f>
        <v>0</v>
      </c>
      <c r="N443" s="30">
        <f t="shared" si="83"/>
        <v>0</v>
      </c>
      <c r="O443" s="30">
        <f t="shared" si="83"/>
        <v>0</v>
      </c>
      <c r="P443" s="30">
        <f t="shared" si="83"/>
        <v>0</v>
      </c>
      <c r="Q443" s="30">
        <f t="shared" si="83"/>
        <v>0</v>
      </c>
      <c r="R443" s="30">
        <f t="shared" si="83"/>
        <v>0</v>
      </c>
      <c r="S443" s="30">
        <f t="shared" si="83"/>
        <v>0</v>
      </c>
      <c r="T443" s="30">
        <f t="shared" si="83"/>
        <v>0</v>
      </c>
      <c r="U443" s="30">
        <f t="shared" si="83"/>
        <v>0</v>
      </c>
      <c r="V443" s="30">
        <f t="shared" si="83"/>
        <v>0</v>
      </c>
      <c r="W443" s="30">
        <f t="shared" si="83"/>
        <v>0</v>
      </c>
      <c r="X443" s="30">
        <f t="shared" si="83"/>
        <v>0</v>
      </c>
      <c r="Y443" s="30">
        <f t="shared" si="83"/>
        <v>0</v>
      </c>
      <c r="Z443" s="30">
        <f t="shared" si="83"/>
        <v>0</v>
      </c>
      <c r="AA443" s="30">
        <f t="shared" si="83"/>
        <v>0</v>
      </c>
      <c r="AB443" s="30">
        <f>AB442</f>
        <v>0</v>
      </c>
      <c r="AC443" s="17">
        <f>AC442</f>
        <v>0</v>
      </c>
      <c r="AD443" s="11"/>
      <c r="AE443" s="11"/>
      <c r="AF443" s="11"/>
    </row>
    <row r="444" spans="1:32" s="12" customFormat="1" ht="13.5" customHeight="1" x14ac:dyDescent="0.35">
      <c r="A444" s="169"/>
      <c r="B444" s="147"/>
      <c r="C444" s="160"/>
      <c r="D444" s="185"/>
      <c r="E444" s="60"/>
      <c r="F444" s="23"/>
      <c r="G444" s="23"/>
      <c r="H444" s="23"/>
      <c r="I444" s="23"/>
      <c r="J444" s="58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42"/>
      <c r="AD444" s="11"/>
      <c r="AE444" s="11"/>
      <c r="AF444" s="11"/>
    </row>
    <row r="445" spans="1:32" s="12" customFormat="1" ht="13.5" customHeight="1" thickBot="1" x14ac:dyDescent="0.4">
      <c r="A445" s="169"/>
      <c r="B445" s="147"/>
      <c r="C445" s="160"/>
      <c r="D445" s="185"/>
      <c r="E445" s="19" t="s">
        <v>40</v>
      </c>
      <c r="F445" s="20"/>
      <c r="G445" s="20"/>
      <c r="H445" s="20"/>
      <c r="I445" s="20"/>
      <c r="J445" s="21"/>
      <c r="K445" s="56">
        <f t="shared" ref="K445:AC445" si="84">SUM(K444:K444)</f>
        <v>0</v>
      </c>
      <c r="L445" s="22">
        <f t="shared" si="84"/>
        <v>0</v>
      </c>
      <c r="M445" s="22">
        <f t="shared" si="84"/>
        <v>0</v>
      </c>
      <c r="N445" s="22">
        <f t="shared" si="84"/>
        <v>0</v>
      </c>
      <c r="O445" s="22">
        <f t="shared" si="84"/>
        <v>0</v>
      </c>
      <c r="P445" s="22">
        <f t="shared" si="84"/>
        <v>0</v>
      </c>
      <c r="Q445" s="22">
        <f t="shared" si="84"/>
        <v>0</v>
      </c>
      <c r="R445" s="22">
        <f t="shared" si="84"/>
        <v>0</v>
      </c>
      <c r="S445" s="22">
        <f t="shared" si="84"/>
        <v>0</v>
      </c>
      <c r="T445" s="22">
        <f t="shared" si="84"/>
        <v>0</v>
      </c>
      <c r="U445" s="22">
        <f t="shared" si="84"/>
        <v>0</v>
      </c>
      <c r="V445" s="22">
        <f t="shared" si="84"/>
        <v>0</v>
      </c>
      <c r="W445" s="22">
        <f t="shared" si="84"/>
        <v>0</v>
      </c>
      <c r="X445" s="22">
        <f t="shared" si="84"/>
        <v>0</v>
      </c>
      <c r="Y445" s="22">
        <f t="shared" si="84"/>
        <v>0</v>
      </c>
      <c r="Z445" s="22">
        <f t="shared" si="84"/>
        <v>0</v>
      </c>
      <c r="AA445" s="22">
        <f t="shared" si="84"/>
        <v>0</v>
      </c>
      <c r="AB445" s="22">
        <f t="shared" si="84"/>
        <v>0</v>
      </c>
      <c r="AC445" s="57">
        <f t="shared" si="84"/>
        <v>0</v>
      </c>
      <c r="AD445" s="11"/>
      <c r="AE445" s="11"/>
      <c r="AF445" s="11"/>
    </row>
    <row r="446" spans="1:32" s="12" customFormat="1" ht="13.5" customHeight="1" thickBot="1" x14ac:dyDescent="0.4">
      <c r="A446" s="169"/>
      <c r="B446" s="147"/>
      <c r="C446" s="160"/>
      <c r="D446" s="185"/>
      <c r="E446" s="36" t="s">
        <v>43</v>
      </c>
      <c r="F446" s="37"/>
      <c r="G446" s="37"/>
      <c r="H446" s="37"/>
      <c r="I446" s="37"/>
      <c r="J446" s="38"/>
      <c r="K446" s="39">
        <f t="shared" ref="K446:AC446" si="85">K439+K441+K443+K445</f>
        <v>128</v>
      </c>
      <c r="L446" s="39">
        <f t="shared" si="85"/>
        <v>20</v>
      </c>
      <c r="M446" s="39">
        <f t="shared" si="85"/>
        <v>62</v>
      </c>
      <c r="N446" s="39">
        <f t="shared" si="85"/>
        <v>12</v>
      </c>
      <c r="O446" s="39">
        <f t="shared" si="85"/>
        <v>4.5</v>
      </c>
      <c r="P446" s="39">
        <f t="shared" si="85"/>
        <v>0</v>
      </c>
      <c r="Q446" s="39">
        <f t="shared" si="85"/>
        <v>4</v>
      </c>
      <c r="R446" s="39">
        <f t="shared" si="85"/>
        <v>0</v>
      </c>
      <c r="S446" s="39">
        <f t="shared" si="85"/>
        <v>0</v>
      </c>
      <c r="T446" s="39">
        <f t="shared" si="85"/>
        <v>0</v>
      </c>
      <c r="U446" s="39">
        <f t="shared" si="85"/>
        <v>9.5</v>
      </c>
      <c r="V446" s="39">
        <f t="shared" si="85"/>
        <v>0</v>
      </c>
      <c r="W446" s="39">
        <f t="shared" si="85"/>
        <v>3</v>
      </c>
      <c r="X446" s="39">
        <f t="shared" si="85"/>
        <v>0</v>
      </c>
      <c r="Y446" s="39">
        <f t="shared" si="85"/>
        <v>0</v>
      </c>
      <c r="Z446" s="39">
        <f t="shared" si="85"/>
        <v>0</v>
      </c>
      <c r="AA446" s="39">
        <f t="shared" si="85"/>
        <v>0</v>
      </c>
      <c r="AB446" s="39">
        <f t="shared" si="85"/>
        <v>0</v>
      </c>
      <c r="AC446" s="57">
        <f t="shared" si="85"/>
        <v>243</v>
      </c>
      <c r="AD446" s="11"/>
      <c r="AE446" s="11"/>
      <c r="AF446" s="11"/>
    </row>
    <row r="447" spans="1:32" s="12" customFormat="1" ht="13.5" customHeight="1" thickBot="1" x14ac:dyDescent="0.4">
      <c r="A447" s="169"/>
      <c r="B447" s="148"/>
      <c r="C447" s="161"/>
      <c r="D447" s="186"/>
      <c r="E447" s="43" t="s">
        <v>44</v>
      </c>
      <c r="F447" s="44"/>
      <c r="G447" s="44"/>
      <c r="H447" s="44"/>
      <c r="I447" s="45"/>
      <c r="J447" s="46"/>
      <c r="K447" s="39">
        <f t="shared" ref="K447:AC447" si="86">K411+K446</f>
        <v>236</v>
      </c>
      <c r="L447" s="39">
        <f t="shared" si="86"/>
        <v>52</v>
      </c>
      <c r="M447" s="39">
        <f t="shared" si="86"/>
        <v>128</v>
      </c>
      <c r="N447" s="39">
        <f t="shared" si="86"/>
        <v>37</v>
      </c>
      <c r="O447" s="39">
        <f t="shared" si="86"/>
        <v>13.5</v>
      </c>
      <c r="P447" s="39">
        <f t="shared" si="86"/>
        <v>0</v>
      </c>
      <c r="Q447" s="39">
        <f t="shared" si="86"/>
        <v>4</v>
      </c>
      <c r="R447" s="39">
        <f t="shared" si="86"/>
        <v>0</v>
      </c>
      <c r="S447" s="39">
        <f t="shared" si="86"/>
        <v>0</v>
      </c>
      <c r="T447" s="39">
        <f t="shared" si="86"/>
        <v>0</v>
      </c>
      <c r="U447" s="39">
        <f t="shared" si="86"/>
        <v>20.5</v>
      </c>
      <c r="V447" s="39">
        <f t="shared" si="86"/>
        <v>0</v>
      </c>
      <c r="W447" s="39">
        <f t="shared" si="86"/>
        <v>5</v>
      </c>
      <c r="X447" s="39">
        <f t="shared" si="86"/>
        <v>2</v>
      </c>
      <c r="Y447" s="39">
        <f t="shared" si="86"/>
        <v>0</v>
      </c>
      <c r="Z447" s="39">
        <f t="shared" si="86"/>
        <v>0</v>
      </c>
      <c r="AA447" s="39">
        <f t="shared" si="86"/>
        <v>0</v>
      </c>
      <c r="AB447" s="39">
        <f t="shared" si="86"/>
        <v>0</v>
      </c>
      <c r="AC447" s="79">
        <f t="shared" si="86"/>
        <v>498</v>
      </c>
      <c r="AD447" s="11"/>
      <c r="AE447" s="11"/>
      <c r="AF447" s="11"/>
    </row>
    <row r="449" spans="1:32" s="48" customFormat="1" ht="13.9" x14ac:dyDescent="0.4">
      <c r="A449" s="127" t="s">
        <v>183</v>
      </c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47"/>
      <c r="AE449" s="47"/>
      <c r="AF449" s="47"/>
    </row>
    <row r="450" spans="1:32" s="48" customFormat="1" ht="13.9" x14ac:dyDescent="0.4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7"/>
      <c r="AE450" s="47"/>
      <c r="AF450" s="47"/>
    </row>
    <row r="451" spans="1:32" s="48" customFormat="1" ht="13.9" x14ac:dyDescent="0.4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50" t="s">
        <v>77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49"/>
      <c r="AD451" s="47"/>
      <c r="AE451" s="47"/>
      <c r="AF451" s="47"/>
    </row>
    <row r="452" spans="1:32" s="48" customFormat="1" ht="13.9" x14ac:dyDescent="0.4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51"/>
      <c r="S452" s="51"/>
      <c r="T452" s="51"/>
      <c r="U452" s="51"/>
      <c r="V452" s="51"/>
      <c r="W452" s="3" t="s">
        <v>2</v>
      </c>
      <c r="X452" s="3"/>
      <c r="Y452" s="3"/>
      <c r="Z452" s="51"/>
      <c r="AA452" s="51"/>
      <c r="AB452" s="51"/>
      <c r="AC452" s="49"/>
      <c r="AD452" s="47"/>
      <c r="AE452" s="47"/>
      <c r="AF452" s="47"/>
    </row>
    <row r="453" spans="1:32" s="48" customFormat="1" ht="13.9" x14ac:dyDescent="0.4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52"/>
      <c r="S453" s="52"/>
      <c r="T453" s="129" t="s">
        <v>5</v>
      </c>
      <c r="U453" s="129"/>
      <c r="V453" s="129"/>
      <c r="W453" s="129"/>
      <c r="X453" s="129"/>
      <c r="Y453" s="129"/>
      <c r="Z453" s="129"/>
      <c r="AA453" s="2"/>
      <c r="AB453" s="52"/>
      <c r="AC453" s="49"/>
      <c r="AD453" s="47"/>
      <c r="AE453" s="47"/>
      <c r="AF453" s="47"/>
    </row>
    <row r="454" spans="1:32" s="48" customFormat="1" ht="13.9" x14ac:dyDescent="0.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49"/>
      <c r="AD454" s="47"/>
      <c r="AE454" s="47"/>
      <c r="AF454" s="47"/>
    </row>
    <row r="455" spans="1:32" s="48" customFormat="1" ht="13.9" x14ac:dyDescent="0.4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49"/>
      <c r="AD455" s="47"/>
      <c r="AE455" s="47"/>
      <c r="AF455" s="47"/>
    </row>
    <row r="456" spans="1:32" s="48" customFormat="1" ht="13.9" x14ac:dyDescent="0.4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156" t="s">
        <v>118</v>
      </c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49"/>
      <c r="AD456" s="47"/>
      <c r="AE456" s="47"/>
      <c r="AF456" s="47"/>
    </row>
    <row r="457" spans="1:32" s="48" customFormat="1" ht="13.9" x14ac:dyDescent="0.4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53"/>
      <c r="S457" s="53"/>
      <c r="T457" s="53"/>
      <c r="U457" s="53"/>
      <c r="V457" s="149" t="s">
        <v>2</v>
      </c>
      <c r="W457" s="149"/>
      <c r="X457" s="149"/>
      <c r="Y457" s="149"/>
      <c r="Z457" s="53"/>
      <c r="AA457" s="53"/>
      <c r="AB457" s="53"/>
      <c r="AC457" s="49"/>
      <c r="AD457" s="47"/>
      <c r="AE457" s="47"/>
      <c r="AF457" s="47"/>
    </row>
    <row r="458" spans="1:32" s="48" customFormat="1" ht="13.9" x14ac:dyDescent="0.4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49"/>
      <c r="AD458" s="47"/>
      <c r="AE458" s="47"/>
      <c r="AF458" s="47"/>
    </row>
    <row r="459" spans="1:32" s="48" customFormat="1" ht="13.9" x14ac:dyDescent="0.4">
      <c r="R459" s="5"/>
      <c r="S459"/>
      <c r="T459"/>
      <c r="U459" s="129" t="s">
        <v>5</v>
      </c>
      <c r="V459" s="129"/>
      <c r="W459" s="129"/>
      <c r="X459" s="129"/>
      <c r="Y459" s="129"/>
      <c r="Z459" s="129"/>
      <c r="AA459" s="3"/>
      <c r="AB459" s="5"/>
      <c r="AD459" s="47"/>
      <c r="AE459" s="47"/>
      <c r="AF459" s="47"/>
    </row>
    <row r="460" spans="1:32" ht="13.15" thickBot="1" x14ac:dyDescent="0.4"/>
    <row r="461" spans="1:32" ht="14.25" customHeight="1" x14ac:dyDescent="0.45">
      <c r="A461" s="162" t="s">
        <v>10</v>
      </c>
      <c r="B461" s="177" t="s">
        <v>11</v>
      </c>
      <c r="C461" s="177" t="s">
        <v>12</v>
      </c>
      <c r="D461" s="173" t="s">
        <v>13</v>
      </c>
      <c r="E461" s="171" t="s">
        <v>9</v>
      </c>
      <c r="F461" s="150" t="s">
        <v>0</v>
      </c>
      <c r="G461" s="152" t="s">
        <v>3</v>
      </c>
      <c r="H461" s="154" t="s">
        <v>14</v>
      </c>
      <c r="I461" s="150" t="s">
        <v>1</v>
      </c>
      <c r="J461" s="164" t="s">
        <v>15</v>
      </c>
      <c r="K461" s="166" t="s">
        <v>16</v>
      </c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8"/>
      <c r="AC461" s="136" t="s">
        <v>17</v>
      </c>
      <c r="AD461" s="6"/>
      <c r="AE461" s="6"/>
      <c r="AF461" s="6"/>
    </row>
    <row r="462" spans="1:32" s="10" customFormat="1" ht="116.25" customHeight="1" thickBot="1" x14ac:dyDescent="0.35">
      <c r="A462" s="163"/>
      <c r="B462" s="178"/>
      <c r="C462" s="178"/>
      <c r="D462" s="174"/>
      <c r="E462" s="172"/>
      <c r="F462" s="151"/>
      <c r="G462" s="153"/>
      <c r="H462" s="155"/>
      <c r="I462" s="151"/>
      <c r="J462" s="165"/>
      <c r="K462" s="7" t="s">
        <v>18</v>
      </c>
      <c r="L462" s="8" t="s">
        <v>19</v>
      </c>
      <c r="M462" s="8" t="s">
        <v>20</v>
      </c>
      <c r="N462" s="8" t="s">
        <v>21</v>
      </c>
      <c r="O462" s="8" t="s">
        <v>22</v>
      </c>
      <c r="P462" s="8" t="s">
        <v>23</v>
      </c>
      <c r="Q462" s="8" t="s">
        <v>24</v>
      </c>
      <c r="R462" s="8" t="s">
        <v>25</v>
      </c>
      <c r="S462" s="8" t="s">
        <v>26</v>
      </c>
      <c r="T462" s="8" t="s">
        <v>27</v>
      </c>
      <c r="U462" s="8" t="s">
        <v>28</v>
      </c>
      <c r="V462" s="8" t="s">
        <v>29</v>
      </c>
      <c r="W462" s="8" t="s">
        <v>30</v>
      </c>
      <c r="X462" s="8" t="s">
        <v>31</v>
      </c>
      <c r="Y462" s="8" t="s">
        <v>32</v>
      </c>
      <c r="Z462" s="8" t="s">
        <v>33</v>
      </c>
      <c r="AA462" s="8" t="s">
        <v>34</v>
      </c>
      <c r="AB462" s="8" t="s">
        <v>35</v>
      </c>
      <c r="AC462" s="137"/>
      <c r="AD462" s="9"/>
      <c r="AE462" s="9"/>
      <c r="AF462" s="9"/>
    </row>
    <row r="463" spans="1:32" s="12" customFormat="1" ht="13.5" customHeight="1" x14ac:dyDescent="0.35">
      <c r="A463" s="138" t="s">
        <v>36</v>
      </c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40"/>
      <c r="AD463" s="11"/>
      <c r="AE463" s="11"/>
      <c r="AF463" s="11"/>
    </row>
    <row r="464" spans="1:32" s="12" customFormat="1" ht="13.9" x14ac:dyDescent="0.35">
      <c r="A464" s="169">
        <v>8</v>
      </c>
      <c r="B464" s="147" t="s">
        <v>75</v>
      </c>
      <c r="C464" s="160" t="s">
        <v>71</v>
      </c>
      <c r="D464" s="133">
        <v>0.85</v>
      </c>
      <c r="E464" s="54" t="s">
        <v>163</v>
      </c>
      <c r="F464" s="23" t="s">
        <v>6</v>
      </c>
      <c r="G464" s="23" t="s">
        <v>141</v>
      </c>
      <c r="H464" s="23"/>
      <c r="I464" s="23" t="s">
        <v>39</v>
      </c>
      <c r="J464" s="83">
        <v>67</v>
      </c>
      <c r="K464" s="59"/>
      <c r="L464" s="25"/>
      <c r="M464" s="25">
        <v>84</v>
      </c>
      <c r="N464" s="25"/>
      <c r="O464" s="25"/>
      <c r="P464" s="25"/>
      <c r="Q464" s="25"/>
      <c r="R464" s="25"/>
      <c r="S464" s="25"/>
      <c r="T464" s="25"/>
      <c r="U464" s="25">
        <v>7</v>
      </c>
      <c r="V464" s="25"/>
      <c r="W464" s="25"/>
      <c r="X464" s="25"/>
      <c r="Y464" s="25"/>
      <c r="Z464" s="25"/>
      <c r="AA464" s="25"/>
      <c r="AB464" s="25"/>
      <c r="AC464" s="17">
        <f>SUM(K464:AB464)</f>
        <v>91</v>
      </c>
      <c r="AD464" s="11"/>
      <c r="AE464" s="11"/>
      <c r="AF464" s="11"/>
    </row>
    <row r="465" spans="1:32" s="12" customFormat="1" ht="13.9" x14ac:dyDescent="0.35">
      <c r="A465" s="169"/>
      <c r="B465" s="147"/>
      <c r="C465" s="160"/>
      <c r="D465" s="134"/>
      <c r="E465" s="60" t="s">
        <v>66</v>
      </c>
      <c r="F465" s="23" t="s">
        <v>6</v>
      </c>
      <c r="G465" s="23" t="s">
        <v>52</v>
      </c>
      <c r="H465" s="23" t="s">
        <v>52</v>
      </c>
      <c r="I465" s="23" t="s">
        <v>39</v>
      </c>
      <c r="J465" s="23" t="s">
        <v>102</v>
      </c>
      <c r="K465" s="59">
        <v>12</v>
      </c>
      <c r="L465" s="25"/>
      <c r="M465" s="25">
        <v>8</v>
      </c>
      <c r="N465" s="25"/>
      <c r="O465" s="25"/>
      <c r="P465" s="73"/>
      <c r="Q465" s="25"/>
      <c r="R465" s="25"/>
      <c r="S465" s="25"/>
      <c r="T465" s="25"/>
      <c r="U465" s="25">
        <v>1</v>
      </c>
      <c r="V465" s="25"/>
      <c r="W465" s="25"/>
      <c r="X465" s="25"/>
      <c r="Y465" s="25"/>
      <c r="Z465" s="25"/>
      <c r="AA465" s="25"/>
      <c r="AB465" s="25"/>
      <c r="AC465" s="17">
        <f>SUM(K465:AB465)</f>
        <v>21</v>
      </c>
      <c r="AD465" s="11"/>
      <c r="AE465" s="11"/>
      <c r="AF465" s="11"/>
    </row>
    <row r="466" spans="1:32" s="12" customFormat="1" ht="13.9" x14ac:dyDescent="0.35">
      <c r="A466" s="169"/>
      <c r="B466" s="147"/>
      <c r="C466" s="160"/>
      <c r="D466" s="134"/>
      <c r="E466" s="60" t="s">
        <v>66</v>
      </c>
      <c r="F466" s="23" t="s">
        <v>6</v>
      </c>
      <c r="G466" s="23" t="s">
        <v>52</v>
      </c>
      <c r="H466" s="23" t="s">
        <v>83</v>
      </c>
      <c r="I466" s="23">
        <v>1</v>
      </c>
      <c r="J466" s="23" t="s">
        <v>99</v>
      </c>
      <c r="K466" s="59">
        <v>12</v>
      </c>
      <c r="L466" s="25"/>
      <c r="M466" s="25">
        <v>8</v>
      </c>
      <c r="N466" s="25"/>
      <c r="O466" s="25"/>
      <c r="P466" s="73"/>
      <c r="Q466" s="25"/>
      <c r="R466" s="25"/>
      <c r="S466" s="25"/>
      <c r="T466" s="25"/>
      <c r="U466" s="25">
        <v>1</v>
      </c>
      <c r="V466" s="25"/>
      <c r="W466" s="25"/>
      <c r="X466" s="25"/>
      <c r="Y466" s="25"/>
      <c r="Z466" s="25"/>
      <c r="AA466" s="25"/>
      <c r="AB466" s="25"/>
      <c r="AC466" s="17">
        <f t="shared" ref="AC466:AC471" si="87">SUM(K466:AB466)</f>
        <v>21</v>
      </c>
      <c r="AD466" s="11"/>
      <c r="AE466" s="11"/>
      <c r="AF466" s="11"/>
    </row>
    <row r="467" spans="1:32" s="12" customFormat="1" ht="41.65" x14ac:dyDescent="0.35">
      <c r="A467" s="169"/>
      <c r="B467" s="147"/>
      <c r="C467" s="160"/>
      <c r="D467" s="134"/>
      <c r="E467" s="60" t="s">
        <v>127</v>
      </c>
      <c r="F467" s="23" t="s">
        <v>6</v>
      </c>
      <c r="G467" s="23" t="s">
        <v>52</v>
      </c>
      <c r="H467" s="23" t="s">
        <v>52</v>
      </c>
      <c r="I467" s="23" t="s">
        <v>39</v>
      </c>
      <c r="J467" s="23" t="s">
        <v>103</v>
      </c>
      <c r="K467" s="5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>
        <v>8</v>
      </c>
      <c r="X467" s="25"/>
      <c r="Y467" s="25"/>
      <c r="Z467" s="25"/>
      <c r="AA467" s="25"/>
      <c r="AB467" s="25"/>
      <c r="AC467" s="17">
        <f t="shared" si="87"/>
        <v>8</v>
      </c>
      <c r="AD467" s="11"/>
      <c r="AE467" s="11"/>
      <c r="AF467" s="11"/>
    </row>
    <row r="468" spans="1:32" s="12" customFormat="1" ht="41.65" x14ac:dyDescent="0.35">
      <c r="A468" s="169"/>
      <c r="B468" s="147"/>
      <c r="C468" s="160"/>
      <c r="D468" s="134"/>
      <c r="E468" s="60" t="s">
        <v>124</v>
      </c>
      <c r="F468" s="23" t="s">
        <v>6</v>
      </c>
      <c r="G468" s="23" t="s">
        <v>52</v>
      </c>
      <c r="H468" s="23" t="s">
        <v>52</v>
      </c>
      <c r="I468" s="23">
        <v>1</v>
      </c>
      <c r="J468" s="23" t="s">
        <v>103</v>
      </c>
      <c r="K468" s="5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>
        <v>2</v>
      </c>
      <c r="X468" s="25"/>
      <c r="Y468" s="25"/>
      <c r="Z468" s="25"/>
      <c r="AA468" s="25"/>
      <c r="AB468" s="25"/>
      <c r="AC468" s="17">
        <f t="shared" si="87"/>
        <v>2</v>
      </c>
      <c r="AD468" s="11"/>
      <c r="AE468" s="11"/>
      <c r="AF468" s="11"/>
    </row>
    <row r="469" spans="1:32" s="12" customFormat="1" ht="41.65" x14ac:dyDescent="0.35">
      <c r="A469" s="169"/>
      <c r="B469" s="147"/>
      <c r="C469" s="160"/>
      <c r="D469" s="134"/>
      <c r="E469" s="60" t="s">
        <v>127</v>
      </c>
      <c r="F469" s="23" t="s">
        <v>6</v>
      </c>
      <c r="G469" s="23" t="s">
        <v>52</v>
      </c>
      <c r="H469" s="23" t="s">
        <v>83</v>
      </c>
      <c r="I469" s="23" t="s">
        <v>39</v>
      </c>
      <c r="J469" s="23" t="s">
        <v>99</v>
      </c>
      <c r="K469" s="5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>
        <v>2</v>
      </c>
      <c r="X469" s="25"/>
      <c r="Y469" s="25"/>
      <c r="Z469" s="25"/>
      <c r="AA469" s="25"/>
      <c r="AB469" s="25"/>
      <c r="AC469" s="17">
        <f t="shared" si="87"/>
        <v>2</v>
      </c>
      <c r="AD469" s="11"/>
      <c r="AE469" s="11"/>
      <c r="AF469" s="11"/>
    </row>
    <row r="470" spans="1:32" s="12" customFormat="1" ht="41.65" x14ac:dyDescent="0.35">
      <c r="A470" s="169"/>
      <c r="B470" s="147"/>
      <c r="C470" s="160"/>
      <c r="D470" s="134"/>
      <c r="E470" s="60" t="s">
        <v>124</v>
      </c>
      <c r="F470" s="23" t="s">
        <v>6</v>
      </c>
      <c r="G470" s="23" t="s">
        <v>52</v>
      </c>
      <c r="H470" s="23" t="s">
        <v>83</v>
      </c>
      <c r="I470" s="23">
        <v>1</v>
      </c>
      <c r="J470" s="23" t="s">
        <v>99</v>
      </c>
      <c r="K470" s="5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>
        <v>1</v>
      </c>
      <c r="X470" s="25"/>
      <c r="Y470" s="25"/>
      <c r="Z470" s="25"/>
      <c r="AA470" s="25"/>
      <c r="AB470" s="25"/>
      <c r="AC470" s="17">
        <f t="shared" si="87"/>
        <v>1</v>
      </c>
      <c r="AD470" s="11"/>
      <c r="AE470" s="11"/>
      <c r="AF470" s="11"/>
    </row>
    <row r="471" spans="1:32" s="12" customFormat="1" ht="13.9" x14ac:dyDescent="0.35">
      <c r="A471" s="169"/>
      <c r="B471" s="147"/>
      <c r="C471" s="160"/>
      <c r="D471" s="134"/>
      <c r="E471" s="60" t="s">
        <v>134</v>
      </c>
      <c r="F471" s="23" t="s">
        <v>6</v>
      </c>
      <c r="G471" s="23" t="s">
        <v>150</v>
      </c>
      <c r="H471" s="23" t="s">
        <v>150</v>
      </c>
      <c r="I471" s="23" t="s">
        <v>99</v>
      </c>
      <c r="J471" s="23" t="s">
        <v>99</v>
      </c>
      <c r="K471" s="59">
        <v>32</v>
      </c>
      <c r="L471" s="25"/>
      <c r="M471" s="25"/>
      <c r="N471" s="25">
        <v>1</v>
      </c>
      <c r="O471" s="73">
        <v>0.5</v>
      </c>
      <c r="P471" s="25"/>
      <c r="Q471" s="25"/>
      <c r="R471" s="25"/>
      <c r="S471" s="25"/>
      <c r="T471" s="25"/>
      <c r="U471" s="25">
        <v>1</v>
      </c>
      <c r="V471" s="25"/>
      <c r="W471" s="25"/>
      <c r="X471" s="25"/>
      <c r="Y471" s="25"/>
      <c r="Z471" s="25"/>
      <c r="AA471" s="25"/>
      <c r="AB471" s="25"/>
      <c r="AC471" s="17">
        <f t="shared" si="87"/>
        <v>34.5</v>
      </c>
      <c r="AD471" s="11"/>
      <c r="AE471" s="11"/>
      <c r="AF471" s="11"/>
    </row>
    <row r="472" spans="1:32" s="12" customFormat="1" ht="14.25" thickBot="1" x14ac:dyDescent="0.4">
      <c r="A472" s="169"/>
      <c r="B472" s="147"/>
      <c r="C472" s="160"/>
      <c r="D472" s="134"/>
      <c r="E472" s="26" t="s">
        <v>42</v>
      </c>
      <c r="F472" s="27"/>
      <c r="G472" s="27"/>
      <c r="H472" s="27"/>
      <c r="I472" s="27"/>
      <c r="J472" s="28"/>
      <c r="K472" s="56">
        <f t="shared" ref="K472:AC472" si="88">SUM(K464:K471)</f>
        <v>56</v>
      </c>
      <c r="L472" s="22">
        <f t="shared" si="88"/>
        <v>0</v>
      </c>
      <c r="M472" s="22">
        <f t="shared" si="88"/>
        <v>100</v>
      </c>
      <c r="N472" s="22">
        <f t="shared" si="88"/>
        <v>1</v>
      </c>
      <c r="O472" s="22">
        <f t="shared" si="88"/>
        <v>0.5</v>
      </c>
      <c r="P472" s="22">
        <f t="shared" si="88"/>
        <v>0</v>
      </c>
      <c r="Q472" s="22">
        <f t="shared" si="88"/>
        <v>0</v>
      </c>
      <c r="R472" s="22">
        <f t="shared" si="88"/>
        <v>0</v>
      </c>
      <c r="S472" s="22">
        <f t="shared" si="88"/>
        <v>0</v>
      </c>
      <c r="T472" s="22">
        <f t="shared" si="88"/>
        <v>0</v>
      </c>
      <c r="U472" s="22">
        <f t="shared" si="88"/>
        <v>10</v>
      </c>
      <c r="V472" s="22">
        <f t="shared" si="88"/>
        <v>0</v>
      </c>
      <c r="W472" s="22">
        <f t="shared" si="88"/>
        <v>13</v>
      </c>
      <c r="X472" s="22">
        <f t="shared" si="88"/>
        <v>0</v>
      </c>
      <c r="Y472" s="22">
        <f t="shared" si="88"/>
        <v>0</v>
      </c>
      <c r="Z472" s="22">
        <f t="shared" si="88"/>
        <v>0</v>
      </c>
      <c r="AA472" s="22">
        <f t="shared" si="88"/>
        <v>0</v>
      </c>
      <c r="AB472" s="22">
        <f t="shared" si="88"/>
        <v>0</v>
      </c>
      <c r="AC472" s="79">
        <f t="shared" si="88"/>
        <v>180.5</v>
      </c>
      <c r="AD472" s="11"/>
      <c r="AE472" s="11"/>
      <c r="AF472" s="11"/>
    </row>
    <row r="473" spans="1:32" s="12" customFormat="1" ht="13.5" customHeight="1" x14ac:dyDescent="0.35">
      <c r="A473" s="169"/>
      <c r="B473" s="147"/>
      <c r="C473" s="160"/>
      <c r="D473" s="134"/>
      <c r="E473" s="18"/>
      <c r="F473" s="23" t="s">
        <v>7</v>
      </c>
      <c r="G473" s="23"/>
      <c r="H473" s="23"/>
      <c r="I473" s="23"/>
      <c r="J473" s="24"/>
      <c r="K473" s="41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42"/>
      <c r="AD473" s="11"/>
      <c r="AE473" s="11"/>
      <c r="AF473" s="11"/>
    </row>
    <row r="474" spans="1:32" s="12" customFormat="1" ht="13.5" customHeight="1" thickBot="1" x14ac:dyDescent="0.4">
      <c r="A474" s="169"/>
      <c r="B474" s="147"/>
      <c r="C474" s="160"/>
      <c r="D474" s="134"/>
      <c r="E474" s="26" t="s">
        <v>37</v>
      </c>
      <c r="F474" s="27"/>
      <c r="G474" s="27"/>
      <c r="H474" s="27"/>
      <c r="I474" s="27"/>
      <c r="J474" s="28"/>
      <c r="K474" s="29">
        <f>K473</f>
        <v>0</v>
      </c>
      <c r="L474" s="30">
        <f>L473</f>
        <v>0</v>
      </c>
      <c r="M474" s="30">
        <f t="shared" ref="M474:AC474" si="89">M473</f>
        <v>0</v>
      </c>
      <c r="N474" s="30">
        <f t="shared" si="89"/>
        <v>0</v>
      </c>
      <c r="O474" s="30">
        <f t="shared" si="89"/>
        <v>0</v>
      </c>
      <c r="P474" s="30">
        <f t="shared" si="89"/>
        <v>0</v>
      </c>
      <c r="Q474" s="30">
        <f t="shared" si="89"/>
        <v>0</v>
      </c>
      <c r="R474" s="30">
        <f t="shared" si="89"/>
        <v>0</v>
      </c>
      <c r="S474" s="30">
        <f t="shared" si="89"/>
        <v>0</v>
      </c>
      <c r="T474" s="30">
        <f t="shared" si="89"/>
        <v>0</v>
      </c>
      <c r="U474" s="30">
        <f t="shared" si="89"/>
        <v>0</v>
      </c>
      <c r="V474" s="30">
        <f t="shared" si="89"/>
        <v>0</v>
      </c>
      <c r="W474" s="30">
        <f t="shared" si="89"/>
        <v>0</v>
      </c>
      <c r="X474" s="30">
        <f t="shared" si="89"/>
        <v>0</v>
      </c>
      <c r="Y474" s="30">
        <f t="shared" si="89"/>
        <v>0</v>
      </c>
      <c r="Z474" s="30">
        <f t="shared" si="89"/>
        <v>0</v>
      </c>
      <c r="AA474" s="30">
        <f t="shared" si="89"/>
        <v>0</v>
      </c>
      <c r="AB474" s="30">
        <f t="shared" si="89"/>
        <v>0</v>
      </c>
      <c r="AC474" s="17">
        <f t="shared" si="89"/>
        <v>0</v>
      </c>
      <c r="AD474" s="11"/>
      <c r="AE474" s="11"/>
      <c r="AF474" s="11"/>
    </row>
    <row r="475" spans="1:32" s="12" customFormat="1" ht="13.5" customHeight="1" x14ac:dyDescent="0.35">
      <c r="A475" s="169"/>
      <c r="B475" s="147"/>
      <c r="C475" s="160"/>
      <c r="D475" s="134"/>
      <c r="E475" s="31"/>
      <c r="F475" s="13" t="s">
        <v>8</v>
      </c>
      <c r="G475" s="13"/>
      <c r="H475" s="13"/>
      <c r="I475" s="13"/>
      <c r="J475" s="32"/>
      <c r="K475" s="3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5"/>
      <c r="AD475" s="11"/>
      <c r="AE475" s="11"/>
      <c r="AF475" s="11"/>
    </row>
    <row r="476" spans="1:32" s="12" customFormat="1" ht="13.5" customHeight="1" x14ac:dyDescent="0.35">
      <c r="A476" s="169"/>
      <c r="B476" s="147"/>
      <c r="C476" s="160"/>
      <c r="D476" s="134"/>
      <c r="E476" s="62" t="s">
        <v>38</v>
      </c>
      <c r="F476" s="63"/>
      <c r="G476" s="63"/>
      <c r="H476" s="63"/>
      <c r="I476" s="63"/>
      <c r="J476" s="34"/>
      <c r="K476" s="29">
        <f t="shared" ref="K476:AC476" si="90">K475</f>
        <v>0</v>
      </c>
      <c r="L476" s="30">
        <f t="shared" si="90"/>
        <v>0</v>
      </c>
      <c r="M476" s="30">
        <f t="shared" si="90"/>
        <v>0</v>
      </c>
      <c r="N476" s="30">
        <f t="shared" si="90"/>
        <v>0</v>
      </c>
      <c r="O476" s="30">
        <f t="shared" si="90"/>
        <v>0</v>
      </c>
      <c r="P476" s="30">
        <f t="shared" si="90"/>
        <v>0</v>
      </c>
      <c r="Q476" s="30">
        <f t="shared" si="90"/>
        <v>0</v>
      </c>
      <c r="R476" s="30">
        <f t="shared" si="90"/>
        <v>0</v>
      </c>
      <c r="S476" s="30">
        <f t="shared" si="90"/>
        <v>0</v>
      </c>
      <c r="T476" s="30">
        <f t="shared" si="90"/>
        <v>0</v>
      </c>
      <c r="U476" s="30">
        <f t="shared" si="90"/>
        <v>0</v>
      </c>
      <c r="V476" s="30">
        <f t="shared" si="90"/>
        <v>0</v>
      </c>
      <c r="W476" s="30">
        <f t="shared" si="90"/>
        <v>0</v>
      </c>
      <c r="X476" s="30">
        <f t="shared" si="90"/>
        <v>0</v>
      </c>
      <c r="Y476" s="30">
        <f t="shared" si="90"/>
        <v>0</v>
      </c>
      <c r="Z476" s="30">
        <f t="shared" si="90"/>
        <v>0</v>
      </c>
      <c r="AA476" s="30">
        <f t="shared" si="90"/>
        <v>0</v>
      </c>
      <c r="AB476" s="30">
        <f t="shared" si="90"/>
        <v>0</v>
      </c>
      <c r="AC476" s="17">
        <f t="shared" si="90"/>
        <v>0</v>
      </c>
      <c r="AD476" s="11"/>
      <c r="AE476" s="11"/>
      <c r="AF476" s="11"/>
    </row>
    <row r="477" spans="1:32" s="12" customFormat="1" ht="13.5" customHeight="1" x14ac:dyDescent="0.35">
      <c r="A477" s="169"/>
      <c r="B477" s="147"/>
      <c r="C477" s="160"/>
      <c r="D477" s="134"/>
      <c r="E477" s="60" t="s">
        <v>126</v>
      </c>
      <c r="F477" s="23" t="s">
        <v>6</v>
      </c>
      <c r="G477" s="23" t="s">
        <v>176</v>
      </c>
      <c r="H477" s="23"/>
      <c r="I477" s="23" t="s">
        <v>169</v>
      </c>
      <c r="J477" s="24" t="s">
        <v>39</v>
      </c>
      <c r="K477" s="29">
        <v>20</v>
      </c>
      <c r="L477" s="25">
        <v>18</v>
      </c>
      <c r="M477" s="25"/>
      <c r="N477" s="25"/>
      <c r="O477" s="25"/>
      <c r="P477" s="25"/>
      <c r="Q477" s="25"/>
      <c r="R477" s="25"/>
      <c r="S477" s="25"/>
      <c r="T477" s="25"/>
      <c r="U477" s="25">
        <v>1</v>
      </c>
      <c r="V477" s="25"/>
      <c r="W477" s="25"/>
      <c r="X477" s="25"/>
      <c r="Y477" s="25"/>
      <c r="Z477" s="25"/>
      <c r="AA477" s="25"/>
      <c r="AB477" s="25"/>
      <c r="AC477" s="42">
        <f>SUM(K477:AB477)</f>
        <v>39</v>
      </c>
      <c r="AD477" s="11"/>
      <c r="AE477" s="11"/>
      <c r="AF477" s="11"/>
    </row>
    <row r="478" spans="1:32" s="12" customFormat="1" ht="13.9" x14ac:dyDescent="0.35">
      <c r="A478" s="169"/>
      <c r="B478" s="147"/>
      <c r="C478" s="160"/>
      <c r="D478" s="134"/>
      <c r="E478" s="80" t="s">
        <v>175</v>
      </c>
      <c r="F478" s="23"/>
      <c r="G478" s="23" t="s">
        <v>52</v>
      </c>
      <c r="H478" s="23" t="s">
        <v>176</v>
      </c>
      <c r="I478" s="23"/>
      <c r="J478" s="24" t="s">
        <v>39</v>
      </c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73">
        <v>0.7</v>
      </c>
      <c r="Y478" s="25"/>
      <c r="Z478" s="25"/>
      <c r="AA478" s="25"/>
      <c r="AB478" s="25"/>
      <c r="AC478" s="105">
        <f>SUM(K478:AB478)</f>
        <v>0.7</v>
      </c>
      <c r="AD478" s="11"/>
      <c r="AE478" s="11"/>
      <c r="AF478" s="11"/>
    </row>
    <row r="479" spans="1:32" s="12" customFormat="1" ht="13.5" customHeight="1" thickBot="1" x14ac:dyDescent="0.4">
      <c r="A479" s="169"/>
      <c r="B479" s="147"/>
      <c r="C479" s="160"/>
      <c r="D479" s="134"/>
      <c r="E479" s="19" t="s">
        <v>40</v>
      </c>
      <c r="F479" s="20"/>
      <c r="G479" s="20"/>
      <c r="H479" s="20"/>
      <c r="I479" s="20"/>
      <c r="J479" s="21"/>
      <c r="K479" s="56">
        <f>SUM(K477:K478)</f>
        <v>20</v>
      </c>
      <c r="L479" s="56">
        <f t="shared" ref="L479:AB479" si="91">SUM(L477:L478)</f>
        <v>18</v>
      </c>
      <c r="M479" s="56">
        <f t="shared" si="91"/>
        <v>0</v>
      </c>
      <c r="N479" s="56">
        <f t="shared" si="91"/>
        <v>0</v>
      </c>
      <c r="O479" s="56">
        <f t="shared" si="91"/>
        <v>0</v>
      </c>
      <c r="P479" s="56">
        <f t="shared" si="91"/>
        <v>0</v>
      </c>
      <c r="Q479" s="56">
        <f t="shared" si="91"/>
        <v>0</v>
      </c>
      <c r="R479" s="56">
        <f t="shared" si="91"/>
        <v>0</v>
      </c>
      <c r="S479" s="56">
        <f t="shared" si="91"/>
        <v>0</v>
      </c>
      <c r="T479" s="56">
        <f t="shared" si="91"/>
        <v>0</v>
      </c>
      <c r="U479" s="56">
        <f t="shared" si="91"/>
        <v>1</v>
      </c>
      <c r="V479" s="56">
        <f t="shared" si="91"/>
        <v>0</v>
      </c>
      <c r="W479" s="56">
        <f t="shared" si="91"/>
        <v>0</v>
      </c>
      <c r="X479" s="56">
        <f t="shared" si="91"/>
        <v>0.7</v>
      </c>
      <c r="Y479" s="56">
        <f t="shared" si="91"/>
        <v>0</v>
      </c>
      <c r="Z479" s="56">
        <f t="shared" si="91"/>
        <v>0</v>
      </c>
      <c r="AA479" s="56">
        <f t="shared" si="91"/>
        <v>0</v>
      </c>
      <c r="AB479" s="56">
        <f t="shared" si="91"/>
        <v>0</v>
      </c>
      <c r="AC479" s="57">
        <f>SUM(AC477:AC478)</f>
        <v>39.700000000000003</v>
      </c>
      <c r="AD479" s="11"/>
      <c r="AE479" s="11"/>
      <c r="AF479" s="11"/>
    </row>
    <row r="480" spans="1:32" s="12" customFormat="1" ht="13.5" customHeight="1" thickBot="1" x14ac:dyDescent="0.4">
      <c r="A480" s="170"/>
      <c r="B480" s="148"/>
      <c r="C480" s="161"/>
      <c r="D480" s="135"/>
      <c r="E480" s="36" t="s">
        <v>41</v>
      </c>
      <c r="F480" s="37"/>
      <c r="G480" s="37"/>
      <c r="H480" s="37"/>
      <c r="I480" s="37"/>
      <c r="J480" s="38"/>
      <c r="K480" s="39">
        <f>K472+K474+K476+K477</f>
        <v>76</v>
      </c>
      <c r="L480" s="39">
        <f t="shared" ref="L480:AC480" si="92">L472+L474+L476+L479</f>
        <v>18</v>
      </c>
      <c r="M480" s="39">
        <f t="shared" si="92"/>
        <v>100</v>
      </c>
      <c r="N480" s="39">
        <f t="shared" si="92"/>
        <v>1</v>
      </c>
      <c r="O480" s="39">
        <f t="shared" si="92"/>
        <v>0.5</v>
      </c>
      <c r="P480" s="39">
        <f t="shared" si="92"/>
        <v>0</v>
      </c>
      <c r="Q480" s="39">
        <f t="shared" si="92"/>
        <v>0</v>
      </c>
      <c r="R480" s="39">
        <f t="shared" si="92"/>
        <v>0</v>
      </c>
      <c r="S480" s="39">
        <f t="shared" si="92"/>
        <v>0</v>
      </c>
      <c r="T480" s="39">
        <f t="shared" si="92"/>
        <v>0</v>
      </c>
      <c r="U480" s="39">
        <f t="shared" si="92"/>
        <v>11</v>
      </c>
      <c r="V480" s="39">
        <f t="shared" si="92"/>
        <v>0</v>
      </c>
      <c r="W480" s="39">
        <f t="shared" si="92"/>
        <v>13</v>
      </c>
      <c r="X480" s="39">
        <f t="shared" si="92"/>
        <v>0.7</v>
      </c>
      <c r="Y480" s="39">
        <f t="shared" si="92"/>
        <v>0</v>
      </c>
      <c r="Z480" s="39">
        <f t="shared" si="92"/>
        <v>0</v>
      </c>
      <c r="AA480" s="39">
        <f t="shared" si="92"/>
        <v>0</v>
      </c>
      <c r="AB480" s="39">
        <f t="shared" si="92"/>
        <v>0</v>
      </c>
      <c r="AC480" s="79">
        <f t="shared" si="92"/>
        <v>220.2</v>
      </c>
      <c r="AD480" s="11"/>
      <c r="AE480" s="11"/>
      <c r="AF480" s="11"/>
    </row>
    <row r="481" spans="1:32" s="12" customFormat="1" ht="13.5" customHeight="1" x14ac:dyDescent="0.35">
      <c r="A481" s="144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6"/>
      <c r="AD481" s="11"/>
      <c r="AE481" s="11"/>
      <c r="AF481" s="11"/>
    </row>
    <row r="482" spans="1:32" s="48" customFormat="1" ht="13.9" x14ac:dyDescent="0.4">
      <c r="A482" s="127" t="s">
        <v>183</v>
      </c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47"/>
      <c r="AE482" s="47"/>
      <c r="AF482" s="47"/>
    </row>
    <row r="483" spans="1:32" s="48" customFormat="1" ht="13.9" x14ac:dyDescent="0.4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7"/>
      <c r="AE483" s="47"/>
      <c r="AF483" s="47"/>
    </row>
    <row r="484" spans="1:32" s="48" customFormat="1" ht="13.9" x14ac:dyDescent="0.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50" t="s">
        <v>77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49"/>
      <c r="AD484" s="47"/>
      <c r="AE484" s="47"/>
      <c r="AF484" s="47"/>
    </row>
    <row r="485" spans="1:32" s="48" customFormat="1" ht="13.9" x14ac:dyDescent="0.4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51"/>
      <c r="S485" s="51"/>
      <c r="T485" s="51"/>
      <c r="U485" s="51"/>
      <c r="V485" s="51"/>
      <c r="W485" s="3" t="s">
        <v>2</v>
      </c>
      <c r="X485" s="3"/>
      <c r="Y485" s="3"/>
      <c r="Z485" s="51"/>
      <c r="AA485" s="51"/>
      <c r="AB485" s="51"/>
      <c r="AC485" s="49"/>
      <c r="AD485" s="47"/>
      <c r="AE485" s="47"/>
      <c r="AF485" s="47"/>
    </row>
    <row r="486" spans="1:32" s="48" customFormat="1" ht="13.9" x14ac:dyDescent="0.4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52"/>
      <c r="S486" s="52"/>
      <c r="T486" s="129" t="s">
        <v>5</v>
      </c>
      <c r="U486" s="129"/>
      <c r="V486" s="129"/>
      <c r="W486" s="129"/>
      <c r="X486" s="129"/>
      <c r="Y486" s="129"/>
      <c r="Z486" s="129"/>
      <c r="AA486" s="2"/>
      <c r="AB486" s="52"/>
      <c r="AC486" s="49"/>
      <c r="AD486" s="47"/>
      <c r="AE486" s="47"/>
      <c r="AF486" s="47"/>
    </row>
    <row r="487" spans="1:32" s="48" customFormat="1" ht="13.9" x14ac:dyDescent="0.4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49"/>
      <c r="AD487" s="47"/>
      <c r="AE487" s="47"/>
      <c r="AF487" s="47"/>
    </row>
    <row r="488" spans="1:32" s="48" customFormat="1" ht="13.9" x14ac:dyDescent="0.4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49"/>
      <c r="AD488" s="47"/>
      <c r="AE488" s="47"/>
      <c r="AF488" s="47"/>
    </row>
    <row r="489" spans="1:32" s="48" customFormat="1" ht="13.9" x14ac:dyDescent="0.4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156" t="s">
        <v>118</v>
      </c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49"/>
      <c r="AD489" s="47"/>
      <c r="AE489" s="47"/>
      <c r="AF489" s="47"/>
    </row>
    <row r="490" spans="1:32" s="48" customFormat="1" ht="13.9" x14ac:dyDescent="0.4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53"/>
      <c r="S490" s="53"/>
      <c r="T490" s="53"/>
      <c r="U490" s="53"/>
      <c r="V490" s="149" t="s">
        <v>2</v>
      </c>
      <c r="W490" s="149"/>
      <c r="X490" s="149"/>
      <c r="Y490" s="149"/>
      <c r="Z490" s="53"/>
      <c r="AA490" s="53"/>
      <c r="AB490" s="53"/>
      <c r="AC490" s="49"/>
      <c r="AD490" s="47"/>
      <c r="AE490" s="47"/>
      <c r="AF490" s="47"/>
    </row>
    <row r="491" spans="1:32" s="48" customFormat="1" ht="13.9" x14ac:dyDescent="0.4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49"/>
      <c r="AD491" s="47"/>
      <c r="AE491" s="47"/>
      <c r="AF491" s="47"/>
    </row>
    <row r="492" spans="1:32" s="48" customFormat="1" ht="13.9" x14ac:dyDescent="0.4">
      <c r="R492" s="5"/>
      <c r="S492"/>
      <c r="T492"/>
      <c r="U492" s="129" t="s">
        <v>5</v>
      </c>
      <c r="V492" s="129"/>
      <c r="W492" s="129"/>
      <c r="X492" s="129"/>
      <c r="Y492" s="129"/>
      <c r="Z492" s="129"/>
      <c r="AA492" s="3"/>
      <c r="AB492" s="5"/>
      <c r="AD492" s="47"/>
      <c r="AE492" s="47"/>
      <c r="AF492" s="47"/>
    </row>
    <row r="493" spans="1:32" s="12" customFormat="1" ht="13.5" customHeight="1" thickBot="1" x14ac:dyDescent="0.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11"/>
      <c r="AE493" s="11"/>
      <c r="AF493" s="11"/>
    </row>
    <row r="494" spans="1:32" ht="14.25" customHeight="1" x14ac:dyDescent="0.45">
      <c r="A494" s="162" t="s">
        <v>10</v>
      </c>
      <c r="B494" s="177" t="s">
        <v>11</v>
      </c>
      <c r="C494" s="177" t="s">
        <v>12</v>
      </c>
      <c r="D494" s="173" t="s">
        <v>13</v>
      </c>
      <c r="E494" s="171" t="s">
        <v>9</v>
      </c>
      <c r="F494" s="150" t="s">
        <v>0</v>
      </c>
      <c r="G494" s="152" t="s">
        <v>3</v>
      </c>
      <c r="H494" s="154" t="s">
        <v>14</v>
      </c>
      <c r="I494" s="150" t="s">
        <v>1</v>
      </c>
      <c r="J494" s="164" t="s">
        <v>15</v>
      </c>
      <c r="K494" s="166" t="s">
        <v>16</v>
      </c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8"/>
      <c r="AC494" s="136" t="s">
        <v>17</v>
      </c>
      <c r="AD494" s="6"/>
      <c r="AE494" s="6"/>
      <c r="AF494" s="6"/>
    </row>
    <row r="495" spans="1:32" s="10" customFormat="1" ht="116.25" customHeight="1" thickBot="1" x14ac:dyDescent="0.35">
      <c r="A495" s="163"/>
      <c r="B495" s="178"/>
      <c r="C495" s="178"/>
      <c r="D495" s="174"/>
      <c r="E495" s="172"/>
      <c r="F495" s="151"/>
      <c r="G495" s="153"/>
      <c r="H495" s="155"/>
      <c r="I495" s="151"/>
      <c r="J495" s="165"/>
      <c r="K495" s="7" t="s">
        <v>18</v>
      </c>
      <c r="L495" s="8" t="s">
        <v>19</v>
      </c>
      <c r="M495" s="8" t="s">
        <v>20</v>
      </c>
      <c r="N495" s="8" t="s">
        <v>21</v>
      </c>
      <c r="O495" s="8" t="s">
        <v>22</v>
      </c>
      <c r="P495" s="8" t="s">
        <v>23</v>
      </c>
      <c r="Q495" s="8" t="s">
        <v>24</v>
      </c>
      <c r="R495" s="8" t="s">
        <v>25</v>
      </c>
      <c r="S495" s="8" t="s">
        <v>26</v>
      </c>
      <c r="T495" s="8" t="s">
        <v>27</v>
      </c>
      <c r="U495" s="8" t="s">
        <v>28</v>
      </c>
      <c r="V495" s="8" t="s">
        <v>29</v>
      </c>
      <c r="W495" s="8" t="s">
        <v>30</v>
      </c>
      <c r="X495" s="8" t="s">
        <v>31</v>
      </c>
      <c r="Y495" s="8" t="s">
        <v>32</v>
      </c>
      <c r="Z495" s="8" t="s">
        <v>33</v>
      </c>
      <c r="AA495" s="8" t="s">
        <v>34</v>
      </c>
      <c r="AB495" s="8" t="s">
        <v>35</v>
      </c>
      <c r="AC495" s="137"/>
      <c r="AD495" s="9"/>
      <c r="AE495" s="9"/>
      <c r="AF495" s="9"/>
    </row>
    <row r="496" spans="1:32" s="12" customFormat="1" ht="13.5" customHeight="1" x14ac:dyDescent="0.35">
      <c r="A496" s="138" t="s">
        <v>4</v>
      </c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40"/>
      <c r="AD496" s="11"/>
      <c r="AE496" s="11"/>
      <c r="AF496" s="11"/>
    </row>
    <row r="497" spans="1:32" s="12" customFormat="1" ht="13.9" x14ac:dyDescent="0.35">
      <c r="A497" s="141"/>
      <c r="B497" s="157" t="s">
        <v>75</v>
      </c>
      <c r="C497" s="130" t="s">
        <v>71</v>
      </c>
      <c r="D497" s="133">
        <v>0.85</v>
      </c>
      <c r="E497" s="60" t="s">
        <v>134</v>
      </c>
      <c r="F497" s="23" t="s">
        <v>6</v>
      </c>
      <c r="G497" s="23" t="s">
        <v>112</v>
      </c>
      <c r="H497" s="23" t="s">
        <v>112</v>
      </c>
      <c r="I497" s="23" t="s">
        <v>99</v>
      </c>
      <c r="J497" s="23" t="s">
        <v>142</v>
      </c>
      <c r="K497" s="59">
        <v>8</v>
      </c>
      <c r="L497" s="25"/>
      <c r="M497" s="73">
        <v>32</v>
      </c>
      <c r="N497" s="25">
        <v>4</v>
      </c>
      <c r="O497" s="25">
        <v>2</v>
      </c>
      <c r="P497" s="73"/>
      <c r="Q497" s="25"/>
      <c r="R497" s="25"/>
      <c r="S497" s="25"/>
      <c r="T497" s="25"/>
      <c r="U497" s="25">
        <v>2</v>
      </c>
      <c r="V497" s="25"/>
      <c r="W497" s="25"/>
      <c r="X497" s="25"/>
      <c r="Y497" s="25"/>
      <c r="Z497" s="25"/>
      <c r="AA497" s="25"/>
      <c r="AB497" s="25"/>
      <c r="AC497" s="74">
        <f t="shared" ref="AC497:AC508" si="93">SUM(K497:AB497)</f>
        <v>48</v>
      </c>
      <c r="AD497" s="11"/>
      <c r="AE497" s="11"/>
      <c r="AF497" s="11"/>
    </row>
    <row r="498" spans="1:32" s="12" customFormat="1" ht="13.9" x14ac:dyDescent="0.35">
      <c r="A498" s="142"/>
      <c r="B498" s="158"/>
      <c r="C498" s="131"/>
      <c r="D498" s="134"/>
      <c r="E498" s="60" t="s">
        <v>134</v>
      </c>
      <c r="F498" s="23" t="s">
        <v>6</v>
      </c>
      <c r="G498" s="23" t="s">
        <v>52</v>
      </c>
      <c r="H498" s="23" t="s">
        <v>83</v>
      </c>
      <c r="I498" s="23" t="s">
        <v>99</v>
      </c>
      <c r="J498" s="23" t="s">
        <v>104</v>
      </c>
      <c r="K498" s="59">
        <v>8</v>
      </c>
      <c r="L498" s="25"/>
      <c r="M498" s="73">
        <v>8</v>
      </c>
      <c r="N498" s="25">
        <v>2</v>
      </c>
      <c r="O498" s="73">
        <v>0.5</v>
      </c>
      <c r="P498" s="25"/>
      <c r="Q498" s="25"/>
      <c r="R498" s="25"/>
      <c r="S498" s="25"/>
      <c r="T498" s="25"/>
      <c r="U498" s="25">
        <v>1</v>
      </c>
      <c r="V498" s="25"/>
      <c r="W498" s="25"/>
      <c r="X498" s="25"/>
      <c r="Y498" s="25"/>
      <c r="Z498" s="25"/>
      <c r="AA498" s="25"/>
      <c r="AB498" s="25"/>
      <c r="AC498" s="74">
        <f t="shared" si="93"/>
        <v>19.5</v>
      </c>
      <c r="AD498" s="11"/>
      <c r="AE498" s="11"/>
      <c r="AF498" s="11"/>
    </row>
    <row r="499" spans="1:32" s="12" customFormat="1" ht="13.9" x14ac:dyDescent="0.35">
      <c r="A499" s="142"/>
      <c r="B499" s="158"/>
      <c r="C499" s="131"/>
      <c r="D499" s="134"/>
      <c r="E499" s="60" t="s">
        <v>134</v>
      </c>
      <c r="F499" s="23" t="s">
        <v>6</v>
      </c>
      <c r="G499" s="23" t="s">
        <v>52</v>
      </c>
      <c r="H499" s="23" t="s">
        <v>52</v>
      </c>
      <c r="I499" s="23" t="s">
        <v>99</v>
      </c>
      <c r="J499" s="23" t="s">
        <v>103</v>
      </c>
      <c r="K499" s="59">
        <v>8</v>
      </c>
      <c r="L499" s="25"/>
      <c r="M499" s="73">
        <v>10.7</v>
      </c>
      <c r="N499" s="25">
        <v>1</v>
      </c>
      <c r="O499" s="73">
        <v>0.5</v>
      </c>
      <c r="P499" s="25"/>
      <c r="Q499" s="25"/>
      <c r="R499" s="25"/>
      <c r="S499" s="25"/>
      <c r="T499" s="25"/>
      <c r="U499" s="25">
        <v>1</v>
      </c>
      <c r="V499" s="25"/>
      <c r="W499" s="25"/>
      <c r="X499" s="25"/>
      <c r="Y499" s="25"/>
      <c r="Z499" s="25"/>
      <c r="AA499" s="25"/>
      <c r="AB499" s="25"/>
      <c r="AC499" s="74">
        <f t="shared" si="93"/>
        <v>21.2</v>
      </c>
      <c r="AD499" s="11"/>
      <c r="AE499" s="11"/>
      <c r="AF499" s="11"/>
    </row>
    <row r="500" spans="1:32" s="12" customFormat="1" ht="13.9" x14ac:dyDescent="0.35">
      <c r="A500" s="142"/>
      <c r="B500" s="158"/>
      <c r="C500" s="131"/>
      <c r="D500" s="134"/>
      <c r="E500" s="60" t="s">
        <v>134</v>
      </c>
      <c r="F500" s="23" t="s">
        <v>6</v>
      </c>
      <c r="G500" s="23" t="s">
        <v>112</v>
      </c>
      <c r="H500" s="23" t="s">
        <v>151</v>
      </c>
      <c r="I500" s="23" t="s">
        <v>99</v>
      </c>
      <c r="J500" s="23" t="s">
        <v>100</v>
      </c>
      <c r="K500" s="59">
        <v>8</v>
      </c>
      <c r="L500" s="25"/>
      <c r="M500" s="73">
        <v>10.7</v>
      </c>
      <c r="N500" s="25"/>
      <c r="O500" s="73"/>
      <c r="P500" s="25"/>
      <c r="Q500" s="25"/>
      <c r="R500" s="25"/>
      <c r="S500" s="25"/>
      <c r="T500" s="25"/>
      <c r="U500" s="25">
        <v>1</v>
      </c>
      <c r="V500" s="25"/>
      <c r="W500" s="25"/>
      <c r="X500" s="25"/>
      <c r="Y500" s="25"/>
      <c r="Z500" s="25"/>
      <c r="AA500" s="25"/>
      <c r="AB500" s="25"/>
      <c r="AC500" s="74">
        <f t="shared" si="93"/>
        <v>19.7</v>
      </c>
      <c r="AD500" s="11"/>
      <c r="AE500" s="11"/>
      <c r="AF500" s="11"/>
    </row>
    <row r="501" spans="1:32" s="12" customFormat="1" ht="13.9" x14ac:dyDescent="0.35">
      <c r="A501" s="142"/>
      <c r="B501" s="158"/>
      <c r="C501" s="131"/>
      <c r="D501" s="134"/>
      <c r="E501" s="60" t="s">
        <v>134</v>
      </c>
      <c r="F501" s="23" t="s">
        <v>6</v>
      </c>
      <c r="G501" s="23" t="s">
        <v>135</v>
      </c>
      <c r="H501" s="23" t="s">
        <v>135</v>
      </c>
      <c r="I501" s="23" t="s">
        <v>99</v>
      </c>
      <c r="J501" s="23" t="s">
        <v>130</v>
      </c>
      <c r="K501" s="59">
        <v>16</v>
      </c>
      <c r="L501" s="25"/>
      <c r="M501" s="73"/>
      <c r="N501" s="25">
        <v>3</v>
      </c>
      <c r="O501" s="73">
        <v>1</v>
      </c>
      <c r="P501" s="25"/>
      <c r="Q501" s="25"/>
      <c r="R501" s="25"/>
      <c r="S501" s="25"/>
      <c r="T501" s="25"/>
      <c r="U501" s="25">
        <v>1</v>
      </c>
      <c r="V501" s="25"/>
      <c r="W501" s="25"/>
      <c r="X501" s="25"/>
      <c r="Y501" s="25"/>
      <c r="Z501" s="25"/>
      <c r="AA501" s="25"/>
      <c r="AB501" s="25"/>
      <c r="AC501" s="74">
        <f t="shared" si="93"/>
        <v>21</v>
      </c>
      <c r="AD501" s="11"/>
      <c r="AE501" s="11"/>
      <c r="AF501" s="11"/>
    </row>
    <row r="502" spans="1:32" s="12" customFormat="1" ht="27.75" x14ac:dyDescent="0.35">
      <c r="A502" s="142"/>
      <c r="B502" s="158"/>
      <c r="C502" s="131"/>
      <c r="D502" s="134"/>
      <c r="E502" s="60" t="s">
        <v>152</v>
      </c>
      <c r="F502" s="23" t="s">
        <v>6</v>
      </c>
      <c r="G502" s="23" t="s">
        <v>52</v>
      </c>
      <c r="H502" s="23" t="s">
        <v>83</v>
      </c>
      <c r="I502" s="23" t="s">
        <v>99</v>
      </c>
      <c r="J502" s="23" t="s">
        <v>104</v>
      </c>
      <c r="K502" s="59"/>
      <c r="L502" s="25"/>
      <c r="M502" s="73"/>
      <c r="N502" s="25"/>
      <c r="O502" s="73"/>
      <c r="P502" s="25"/>
      <c r="Q502" s="25"/>
      <c r="R502" s="25"/>
      <c r="S502" s="25"/>
      <c r="T502" s="25"/>
      <c r="U502" s="25"/>
      <c r="V502" s="25"/>
      <c r="W502" s="25">
        <v>12</v>
      </c>
      <c r="X502" s="25"/>
      <c r="Y502" s="25"/>
      <c r="Z502" s="25"/>
      <c r="AA502" s="25"/>
      <c r="AB502" s="25"/>
      <c r="AC502" s="74">
        <f>SUM(K502:AB502)</f>
        <v>12</v>
      </c>
      <c r="AD502" s="11"/>
      <c r="AE502" s="11"/>
      <c r="AF502" s="11"/>
    </row>
    <row r="503" spans="1:32" s="12" customFormat="1" ht="27.75" x14ac:dyDescent="0.35">
      <c r="A503" s="142"/>
      <c r="B503" s="158"/>
      <c r="C503" s="131"/>
      <c r="D503" s="134"/>
      <c r="E503" s="60" t="s">
        <v>153</v>
      </c>
      <c r="F503" s="23" t="s">
        <v>6</v>
      </c>
      <c r="G503" s="23" t="s">
        <v>52</v>
      </c>
      <c r="H503" s="23" t="s">
        <v>83</v>
      </c>
      <c r="I503" s="23" t="s">
        <v>99</v>
      </c>
      <c r="J503" s="23" t="s">
        <v>104</v>
      </c>
      <c r="K503" s="59"/>
      <c r="L503" s="25"/>
      <c r="M503" s="73"/>
      <c r="N503" s="25"/>
      <c r="O503" s="73"/>
      <c r="P503" s="25"/>
      <c r="Q503" s="25"/>
      <c r="R503" s="25"/>
      <c r="S503" s="25"/>
      <c r="T503" s="25"/>
      <c r="U503" s="25"/>
      <c r="V503" s="25"/>
      <c r="W503" s="25">
        <v>2</v>
      </c>
      <c r="X503" s="25"/>
      <c r="Y503" s="25"/>
      <c r="Z503" s="25"/>
      <c r="AA503" s="25"/>
      <c r="AB503" s="25"/>
      <c r="AC503" s="74">
        <f>SUM(K503:AB503)</f>
        <v>2</v>
      </c>
      <c r="AD503" s="11"/>
      <c r="AE503" s="11"/>
      <c r="AF503" s="11"/>
    </row>
    <row r="504" spans="1:32" s="12" customFormat="1" ht="13.9" x14ac:dyDescent="0.35">
      <c r="A504" s="142"/>
      <c r="B504" s="158"/>
      <c r="C504" s="131"/>
      <c r="D504" s="134"/>
      <c r="E504" s="54" t="s">
        <v>179</v>
      </c>
      <c r="F504" s="23" t="s">
        <v>6</v>
      </c>
      <c r="G504" s="23" t="s">
        <v>141</v>
      </c>
      <c r="H504" s="23"/>
      <c r="I504" s="23" t="s">
        <v>144</v>
      </c>
      <c r="J504" s="23">
        <v>19</v>
      </c>
      <c r="K504" s="59">
        <v>28</v>
      </c>
      <c r="L504" s="25">
        <v>18</v>
      </c>
      <c r="M504" s="73"/>
      <c r="N504" s="25"/>
      <c r="O504" s="73"/>
      <c r="P504" s="25"/>
      <c r="Q504" s="25"/>
      <c r="R504" s="25"/>
      <c r="S504" s="25"/>
      <c r="T504" s="25"/>
      <c r="U504" s="25">
        <v>1</v>
      </c>
      <c r="V504" s="25"/>
      <c r="W504" s="25"/>
      <c r="X504" s="25"/>
      <c r="Y504" s="25"/>
      <c r="Z504" s="25"/>
      <c r="AA504" s="25"/>
      <c r="AB504" s="25"/>
      <c r="AC504" s="74">
        <f>SUM(K504:AB504)</f>
        <v>47</v>
      </c>
      <c r="AD504" s="11"/>
      <c r="AE504" s="11"/>
      <c r="AF504" s="11"/>
    </row>
    <row r="505" spans="1:32" s="12" customFormat="1" ht="27.75" x14ac:dyDescent="0.35">
      <c r="A505" s="142"/>
      <c r="B505" s="158"/>
      <c r="C505" s="131"/>
      <c r="D505" s="134"/>
      <c r="E505" s="54" t="s">
        <v>159</v>
      </c>
      <c r="F505" s="23" t="s">
        <v>6</v>
      </c>
      <c r="G505" s="23" t="s">
        <v>52</v>
      </c>
      <c r="H505" s="23" t="s">
        <v>92</v>
      </c>
      <c r="I505" s="23" t="s">
        <v>144</v>
      </c>
      <c r="J505" s="23" t="s">
        <v>103</v>
      </c>
      <c r="K505" s="59">
        <v>22</v>
      </c>
      <c r="L505" s="25">
        <v>18</v>
      </c>
      <c r="M505" s="25"/>
      <c r="N505" s="25">
        <v>2</v>
      </c>
      <c r="O505" s="25">
        <v>1</v>
      </c>
      <c r="P505" s="25"/>
      <c r="Q505" s="25"/>
      <c r="R505" s="25"/>
      <c r="S505" s="25"/>
      <c r="T505" s="25"/>
      <c r="U505" s="25">
        <v>1</v>
      </c>
      <c r="V505" s="25"/>
      <c r="W505" s="25"/>
      <c r="X505" s="25"/>
      <c r="Y505" s="25"/>
      <c r="Z505" s="25"/>
      <c r="AA505" s="25"/>
      <c r="AB505" s="25"/>
      <c r="AC505" s="17">
        <f>SUM(K505:AB505)</f>
        <v>44</v>
      </c>
      <c r="AD505" s="11"/>
      <c r="AE505" s="11"/>
      <c r="AF505" s="11"/>
    </row>
    <row r="506" spans="1:32" s="12" customFormat="1" ht="13.9" x14ac:dyDescent="0.35">
      <c r="A506" s="142"/>
      <c r="B506" s="158"/>
      <c r="C506" s="131"/>
      <c r="D506" s="134"/>
      <c r="E506" s="80" t="s">
        <v>85</v>
      </c>
      <c r="F506" s="23" t="s">
        <v>6</v>
      </c>
      <c r="G506" s="23" t="s">
        <v>52</v>
      </c>
      <c r="H506" s="23" t="s">
        <v>52</v>
      </c>
      <c r="I506" s="23" t="s">
        <v>102</v>
      </c>
      <c r="J506" s="23" t="s">
        <v>39</v>
      </c>
      <c r="K506" s="59"/>
      <c r="L506" s="25"/>
      <c r="M506" s="25"/>
      <c r="N506" s="25"/>
      <c r="O506" s="73"/>
      <c r="P506" s="25"/>
      <c r="Q506" s="25">
        <v>3</v>
      </c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17">
        <f t="shared" si="93"/>
        <v>3</v>
      </c>
      <c r="AD506" s="11"/>
      <c r="AE506" s="11"/>
      <c r="AF506" s="11"/>
    </row>
    <row r="507" spans="1:32" s="12" customFormat="1" ht="13.9" x14ac:dyDescent="0.35">
      <c r="A507" s="142"/>
      <c r="B507" s="158"/>
      <c r="C507" s="131"/>
      <c r="D507" s="134"/>
      <c r="E507" s="60" t="s">
        <v>64</v>
      </c>
      <c r="F507" s="23" t="s">
        <v>6</v>
      </c>
      <c r="G507" s="23" t="s">
        <v>52</v>
      </c>
      <c r="H507" s="23" t="s">
        <v>83</v>
      </c>
      <c r="I507" s="23" t="s">
        <v>39</v>
      </c>
      <c r="J507" s="23" t="s">
        <v>99</v>
      </c>
      <c r="K507" s="59"/>
      <c r="L507" s="25"/>
      <c r="M507" s="25"/>
      <c r="N507" s="25"/>
      <c r="O507" s="73"/>
      <c r="P507" s="25"/>
      <c r="Q507" s="25"/>
      <c r="R507" s="25"/>
      <c r="S507" s="25"/>
      <c r="T507" s="25">
        <v>4</v>
      </c>
      <c r="U507" s="25"/>
      <c r="V507" s="25"/>
      <c r="W507" s="25"/>
      <c r="X507" s="25"/>
      <c r="Y507" s="25"/>
      <c r="Z507" s="25"/>
      <c r="AA507" s="25"/>
      <c r="AB507" s="25"/>
      <c r="AC507" s="17">
        <f t="shared" si="93"/>
        <v>4</v>
      </c>
      <c r="AD507" s="11"/>
      <c r="AE507" s="11"/>
      <c r="AF507" s="11"/>
    </row>
    <row r="508" spans="1:32" s="12" customFormat="1" ht="13.9" x14ac:dyDescent="0.35">
      <c r="A508" s="142"/>
      <c r="B508" s="158"/>
      <c r="C508" s="131"/>
      <c r="D508" s="134"/>
      <c r="E508" s="60" t="s">
        <v>64</v>
      </c>
      <c r="F508" s="23" t="s">
        <v>6</v>
      </c>
      <c r="G508" s="23" t="s">
        <v>52</v>
      </c>
      <c r="H508" s="23" t="s">
        <v>52</v>
      </c>
      <c r="I508" s="23" t="s">
        <v>99</v>
      </c>
      <c r="J508" s="23" t="s">
        <v>104</v>
      </c>
      <c r="K508" s="59"/>
      <c r="L508" s="25"/>
      <c r="M508" s="25"/>
      <c r="N508" s="25"/>
      <c r="O508" s="73"/>
      <c r="P508" s="25"/>
      <c r="Q508" s="25"/>
      <c r="R508" s="25"/>
      <c r="S508" s="25"/>
      <c r="T508" s="25">
        <v>10</v>
      </c>
      <c r="U508" s="25"/>
      <c r="V508" s="25"/>
      <c r="W508" s="25"/>
      <c r="X508" s="25"/>
      <c r="Y508" s="25"/>
      <c r="Z508" s="25"/>
      <c r="AA508" s="25"/>
      <c r="AB508" s="25"/>
      <c r="AC508" s="17">
        <f t="shared" si="93"/>
        <v>10</v>
      </c>
      <c r="AD508" s="11"/>
      <c r="AE508" s="11"/>
      <c r="AF508" s="11"/>
    </row>
    <row r="509" spans="1:32" s="12" customFormat="1" ht="13.5" customHeight="1" thickBot="1" x14ac:dyDescent="0.4">
      <c r="A509" s="142"/>
      <c r="B509" s="158"/>
      <c r="C509" s="131"/>
      <c r="D509" s="134"/>
      <c r="E509" s="26" t="s">
        <v>42</v>
      </c>
      <c r="F509" s="27"/>
      <c r="G509" s="27"/>
      <c r="H509" s="27"/>
      <c r="I509" s="27"/>
      <c r="J509" s="28"/>
      <c r="K509" s="56">
        <f t="shared" ref="K509:AC509" si="94">SUM(K497:K508)</f>
        <v>98</v>
      </c>
      <c r="L509" s="22">
        <f t="shared" si="94"/>
        <v>36</v>
      </c>
      <c r="M509" s="22">
        <f t="shared" si="94"/>
        <v>61.400000000000006</v>
      </c>
      <c r="N509" s="22">
        <f t="shared" si="94"/>
        <v>12</v>
      </c>
      <c r="O509" s="22">
        <f t="shared" si="94"/>
        <v>5</v>
      </c>
      <c r="P509" s="22">
        <f t="shared" si="94"/>
        <v>0</v>
      </c>
      <c r="Q509" s="22">
        <f t="shared" si="94"/>
        <v>3</v>
      </c>
      <c r="R509" s="22">
        <f t="shared" si="94"/>
        <v>0</v>
      </c>
      <c r="S509" s="22">
        <f t="shared" si="94"/>
        <v>0</v>
      </c>
      <c r="T509" s="22">
        <f t="shared" si="94"/>
        <v>14</v>
      </c>
      <c r="U509" s="22">
        <f t="shared" si="94"/>
        <v>8</v>
      </c>
      <c r="V509" s="22">
        <f t="shared" si="94"/>
        <v>0</v>
      </c>
      <c r="W509" s="22">
        <f t="shared" si="94"/>
        <v>14</v>
      </c>
      <c r="X509" s="22">
        <f t="shared" si="94"/>
        <v>0</v>
      </c>
      <c r="Y509" s="22">
        <f t="shared" si="94"/>
        <v>0</v>
      </c>
      <c r="Z509" s="22">
        <f t="shared" si="94"/>
        <v>0</v>
      </c>
      <c r="AA509" s="22">
        <f t="shared" si="94"/>
        <v>0</v>
      </c>
      <c r="AB509" s="22">
        <f t="shared" si="94"/>
        <v>0</v>
      </c>
      <c r="AC509" s="57">
        <f t="shared" si="94"/>
        <v>251.4</v>
      </c>
      <c r="AD509" s="11"/>
      <c r="AE509" s="11"/>
      <c r="AF509" s="11"/>
    </row>
    <row r="510" spans="1:32" s="12" customFormat="1" ht="13.5" customHeight="1" x14ac:dyDescent="0.35">
      <c r="A510" s="142"/>
      <c r="B510" s="158"/>
      <c r="C510" s="131"/>
      <c r="D510" s="134"/>
      <c r="E510" s="18"/>
      <c r="F510" s="23" t="s">
        <v>7</v>
      </c>
      <c r="G510" s="23"/>
      <c r="H510" s="23"/>
      <c r="I510" s="23"/>
      <c r="J510" s="24"/>
      <c r="K510" s="41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42"/>
      <c r="AD510" s="11"/>
      <c r="AE510" s="11"/>
      <c r="AF510" s="11"/>
    </row>
    <row r="511" spans="1:32" s="12" customFormat="1" ht="13.5" customHeight="1" x14ac:dyDescent="0.35">
      <c r="A511" s="142"/>
      <c r="B511" s="158"/>
      <c r="C511" s="131"/>
      <c r="D511" s="134"/>
      <c r="E511" s="26" t="s">
        <v>37</v>
      </c>
      <c r="F511" s="27"/>
      <c r="G511" s="27"/>
      <c r="H511" s="27"/>
      <c r="I511" s="27"/>
      <c r="J511" s="28"/>
      <c r="K511" s="29">
        <f t="shared" ref="K511:AC511" si="95">K510</f>
        <v>0</v>
      </c>
      <c r="L511" s="30">
        <f t="shared" si="95"/>
        <v>0</v>
      </c>
      <c r="M511" s="30">
        <f t="shared" si="95"/>
        <v>0</v>
      </c>
      <c r="N511" s="30">
        <f t="shared" si="95"/>
        <v>0</v>
      </c>
      <c r="O511" s="30">
        <f t="shared" si="95"/>
        <v>0</v>
      </c>
      <c r="P511" s="30">
        <f t="shared" si="95"/>
        <v>0</v>
      </c>
      <c r="Q511" s="30">
        <f t="shared" si="95"/>
        <v>0</v>
      </c>
      <c r="R511" s="30">
        <f t="shared" si="95"/>
        <v>0</v>
      </c>
      <c r="S511" s="30">
        <f t="shared" si="95"/>
        <v>0</v>
      </c>
      <c r="T511" s="30">
        <f t="shared" si="95"/>
        <v>0</v>
      </c>
      <c r="U511" s="30">
        <f t="shared" si="95"/>
        <v>0</v>
      </c>
      <c r="V511" s="30">
        <f t="shared" si="95"/>
        <v>0</v>
      </c>
      <c r="W511" s="30">
        <f t="shared" si="95"/>
        <v>0</v>
      </c>
      <c r="X511" s="30">
        <f t="shared" si="95"/>
        <v>0</v>
      </c>
      <c r="Y511" s="30">
        <f t="shared" si="95"/>
        <v>0</v>
      </c>
      <c r="Z511" s="30">
        <f t="shared" si="95"/>
        <v>0</v>
      </c>
      <c r="AA511" s="30">
        <f t="shared" si="95"/>
        <v>0</v>
      </c>
      <c r="AB511" s="30">
        <f t="shared" si="95"/>
        <v>0</v>
      </c>
      <c r="AC511" s="17">
        <f t="shared" si="95"/>
        <v>0</v>
      </c>
      <c r="AD511" s="11"/>
      <c r="AE511" s="11"/>
      <c r="AF511" s="11"/>
    </row>
    <row r="512" spans="1:32" s="12" customFormat="1" ht="13.5" customHeight="1" x14ac:dyDescent="0.35">
      <c r="A512" s="142"/>
      <c r="B512" s="158"/>
      <c r="C512" s="131"/>
      <c r="D512" s="134"/>
      <c r="E512" s="54"/>
      <c r="F512" s="23" t="s">
        <v>8</v>
      </c>
      <c r="G512" s="23"/>
      <c r="H512" s="23"/>
      <c r="I512" s="23"/>
      <c r="J512" s="23"/>
      <c r="K512" s="5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17"/>
      <c r="AD512" s="11"/>
      <c r="AE512" s="11"/>
      <c r="AF512" s="11"/>
    </row>
    <row r="513" spans="1:32" s="12" customFormat="1" ht="13.5" customHeight="1" x14ac:dyDescent="0.35">
      <c r="A513" s="142"/>
      <c r="B513" s="158"/>
      <c r="C513" s="131"/>
      <c r="D513" s="134"/>
      <c r="E513" s="62" t="s">
        <v>38</v>
      </c>
      <c r="F513" s="63"/>
      <c r="G513" s="63"/>
      <c r="H513" s="63"/>
      <c r="I513" s="63"/>
      <c r="J513" s="34"/>
      <c r="K513" s="29">
        <f t="shared" ref="K513:AC513" si="96">K512</f>
        <v>0</v>
      </c>
      <c r="L513" s="30">
        <f t="shared" si="96"/>
        <v>0</v>
      </c>
      <c r="M513" s="30">
        <f t="shared" si="96"/>
        <v>0</v>
      </c>
      <c r="N513" s="30">
        <f t="shared" si="96"/>
        <v>0</v>
      </c>
      <c r="O513" s="30">
        <f t="shared" si="96"/>
        <v>0</v>
      </c>
      <c r="P513" s="30">
        <f t="shared" si="96"/>
        <v>0</v>
      </c>
      <c r="Q513" s="30">
        <f t="shared" si="96"/>
        <v>0</v>
      </c>
      <c r="R513" s="30">
        <f t="shared" si="96"/>
        <v>0</v>
      </c>
      <c r="S513" s="30">
        <f t="shared" si="96"/>
        <v>0</v>
      </c>
      <c r="T513" s="30">
        <f t="shared" si="96"/>
        <v>0</v>
      </c>
      <c r="U513" s="30">
        <f t="shared" si="96"/>
        <v>0</v>
      </c>
      <c r="V513" s="30">
        <f t="shared" si="96"/>
        <v>0</v>
      </c>
      <c r="W513" s="30">
        <f t="shared" si="96"/>
        <v>0</v>
      </c>
      <c r="X513" s="30">
        <f t="shared" si="96"/>
        <v>0</v>
      </c>
      <c r="Y513" s="30">
        <f t="shared" si="96"/>
        <v>0</v>
      </c>
      <c r="Z513" s="30">
        <f t="shared" si="96"/>
        <v>0</v>
      </c>
      <c r="AA513" s="30">
        <f t="shared" si="96"/>
        <v>0</v>
      </c>
      <c r="AB513" s="30">
        <f t="shared" si="96"/>
        <v>0</v>
      </c>
      <c r="AC513" s="17">
        <f t="shared" si="96"/>
        <v>0</v>
      </c>
      <c r="AD513" s="11"/>
      <c r="AE513" s="11"/>
      <c r="AF513" s="11"/>
    </row>
    <row r="514" spans="1:32" s="12" customFormat="1" ht="13.5" customHeight="1" x14ac:dyDescent="0.35">
      <c r="A514" s="142"/>
      <c r="B514" s="158"/>
      <c r="C514" s="131"/>
      <c r="D514" s="134"/>
      <c r="E514" s="60"/>
      <c r="F514" s="23"/>
      <c r="G514" s="23"/>
      <c r="H514" s="23"/>
      <c r="I514" s="23"/>
      <c r="J514" s="58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42"/>
      <c r="AD514" s="11"/>
      <c r="AE514" s="11"/>
      <c r="AF514" s="11"/>
    </row>
    <row r="515" spans="1:32" s="12" customFormat="1" ht="13.5" customHeight="1" thickBot="1" x14ac:dyDescent="0.4">
      <c r="A515" s="142"/>
      <c r="B515" s="158"/>
      <c r="C515" s="131"/>
      <c r="D515" s="134"/>
      <c r="E515" s="19" t="s">
        <v>40</v>
      </c>
      <c r="F515" s="20"/>
      <c r="G515" s="20"/>
      <c r="H515" s="20"/>
      <c r="I515" s="20"/>
      <c r="J515" s="21"/>
      <c r="K515" s="56">
        <f t="shared" ref="K515:AC515" si="97">SUM(K514:K514)</f>
        <v>0</v>
      </c>
      <c r="L515" s="22">
        <f t="shared" si="97"/>
        <v>0</v>
      </c>
      <c r="M515" s="22">
        <f t="shared" si="97"/>
        <v>0</v>
      </c>
      <c r="N515" s="22">
        <f t="shared" si="97"/>
        <v>0</v>
      </c>
      <c r="O515" s="22">
        <f t="shared" si="97"/>
        <v>0</v>
      </c>
      <c r="P515" s="22">
        <f t="shared" si="97"/>
        <v>0</v>
      </c>
      <c r="Q515" s="22">
        <f t="shared" si="97"/>
        <v>0</v>
      </c>
      <c r="R515" s="22">
        <f t="shared" si="97"/>
        <v>0</v>
      </c>
      <c r="S515" s="22">
        <f t="shared" si="97"/>
        <v>0</v>
      </c>
      <c r="T515" s="22">
        <f t="shared" si="97"/>
        <v>0</v>
      </c>
      <c r="U515" s="22">
        <f t="shared" si="97"/>
        <v>0</v>
      </c>
      <c r="V515" s="22">
        <f t="shared" si="97"/>
        <v>0</v>
      </c>
      <c r="W515" s="22">
        <f t="shared" si="97"/>
        <v>0</v>
      </c>
      <c r="X515" s="22">
        <f t="shared" si="97"/>
        <v>0</v>
      </c>
      <c r="Y515" s="22">
        <f t="shared" si="97"/>
        <v>0</v>
      </c>
      <c r="Z515" s="22">
        <f t="shared" si="97"/>
        <v>0</v>
      </c>
      <c r="AA515" s="22">
        <f t="shared" si="97"/>
        <v>0</v>
      </c>
      <c r="AB515" s="22">
        <f t="shared" si="97"/>
        <v>0</v>
      </c>
      <c r="AC515" s="57">
        <f t="shared" si="97"/>
        <v>0</v>
      </c>
      <c r="AD515" s="11"/>
      <c r="AE515" s="11"/>
      <c r="AF515" s="11"/>
    </row>
    <row r="516" spans="1:32" s="12" customFormat="1" ht="13.5" customHeight="1" thickBot="1" x14ac:dyDescent="0.4">
      <c r="A516" s="142"/>
      <c r="B516" s="158"/>
      <c r="C516" s="131"/>
      <c r="D516" s="134"/>
      <c r="E516" s="36" t="s">
        <v>43</v>
      </c>
      <c r="F516" s="37"/>
      <c r="G516" s="37"/>
      <c r="H516" s="37"/>
      <c r="I516" s="37"/>
      <c r="J516" s="38"/>
      <c r="K516" s="39">
        <f t="shared" ref="K516:AC516" si="98">K509+K511+K513+K515</f>
        <v>98</v>
      </c>
      <c r="L516" s="39">
        <f t="shared" si="98"/>
        <v>36</v>
      </c>
      <c r="M516" s="39">
        <f t="shared" si="98"/>
        <v>61.400000000000006</v>
      </c>
      <c r="N516" s="39">
        <f t="shared" si="98"/>
        <v>12</v>
      </c>
      <c r="O516" s="39">
        <f t="shared" si="98"/>
        <v>5</v>
      </c>
      <c r="P516" s="39">
        <f t="shared" si="98"/>
        <v>0</v>
      </c>
      <c r="Q516" s="39">
        <f t="shared" si="98"/>
        <v>3</v>
      </c>
      <c r="R516" s="39">
        <f t="shared" si="98"/>
        <v>0</v>
      </c>
      <c r="S516" s="39">
        <f t="shared" si="98"/>
        <v>0</v>
      </c>
      <c r="T516" s="39">
        <f t="shared" si="98"/>
        <v>14</v>
      </c>
      <c r="U516" s="39">
        <f t="shared" si="98"/>
        <v>8</v>
      </c>
      <c r="V516" s="39">
        <f t="shared" si="98"/>
        <v>0</v>
      </c>
      <c r="W516" s="39">
        <f t="shared" si="98"/>
        <v>14</v>
      </c>
      <c r="X516" s="39">
        <f t="shared" si="98"/>
        <v>0</v>
      </c>
      <c r="Y516" s="39">
        <f t="shared" si="98"/>
        <v>0</v>
      </c>
      <c r="Z516" s="39">
        <f t="shared" si="98"/>
        <v>0</v>
      </c>
      <c r="AA516" s="39">
        <f t="shared" si="98"/>
        <v>0</v>
      </c>
      <c r="AB516" s="39">
        <f t="shared" si="98"/>
        <v>0</v>
      </c>
      <c r="AC516" s="57">
        <f t="shared" si="98"/>
        <v>251.4</v>
      </c>
      <c r="AD516" s="11"/>
      <c r="AE516" s="11"/>
      <c r="AF516" s="11"/>
    </row>
    <row r="517" spans="1:32" s="12" customFormat="1" ht="13.5" customHeight="1" thickBot="1" x14ac:dyDescent="0.4">
      <c r="A517" s="143"/>
      <c r="B517" s="159"/>
      <c r="C517" s="132"/>
      <c r="D517" s="135"/>
      <c r="E517" s="43" t="s">
        <v>44</v>
      </c>
      <c r="F517" s="44"/>
      <c r="G517" s="44"/>
      <c r="H517" s="44"/>
      <c r="I517" s="45"/>
      <c r="J517" s="46"/>
      <c r="K517" s="39">
        <f t="shared" ref="K517:AC517" si="99">K480+K516</f>
        <v>174</v>
      </c>
      <c r="L517" s="39">
        <f t="shared" si="99"/>
        <v>54</v>
      </c>
      <c r="M517" s="39">
        <f t="shared" si="99"/>
        <v>161.4</v>
      </c>
      <c r="N517" s="39">
        <f t="shared" si="99"/>
        <v>13</v>
      </c>
      <c r="O517" s="39">
        <f t="shared" si="99"/>
        <v>5.5</v>
      </c>
      <c r="P517" s="39">
        <f t="shared" si="99"/>
        <v>0</v>
      </c>
      <c r="Q517" s="39">
        <f t="shared" si="99"/>
        <v>3</v>
      </c>
      <c r="R517" s="39">
        <f t="shared" si="99"/>
        <v>0</v>
      </c>
      <c r="S517" s="39">
        <f t="shared" si="99"/>
        <v>0</v>
      </c>
      <c r="T517" s="39">
        <f t="shared" si="99"/>
        <v>14</v>
      </c>
      <c r="U517" s="39">
        <f t="shared" si="99"/>
        <v>19</v>
      </c>
      <c r="V517" s="39">
        <f t="shared" si="99"/>
        <v>0</v>
      </c>
      <c r="W517" s="39">
        <f t="shared" si="99"/>
        <v>27</v>
      </c>
      <c r="X517" s="39">
        <f t="shared" si="99"/>
        <v>0.7</v>
      </c>
      <c r="Y517" s="39">
        <f t="shared" si="99"/>
        <v>0</v>
      </c>
      <c r="Z517" s="39">
        <f t="shared" si="99"/>
        <v>0</v>
      </c>
      <c r="AA517" s="39">
        <f t="shared" si="99"/>
        <v>0</v>
      </c>
      <c r="AB517" s="39">
        <f t="shared" si="99"/>
        <v>0</v>
      </c>
      <c r="AC517" s="57">
        <f t="shared" si="99"/>
        <v>471.6</v>
      </c>
      <c r="AD517" s="11"/>
      <c r="AE517" s="11"/>
      <c r="AF517" s="11"/>
    </row>
    <row r="519" spans="1:32" s="48" customFormat="1" ht="13.9" x14ac:dyDescent="0.4">
      <c r="A519" s="127" t="s">
        <v>183</v>
      </c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47"/>
      <c r="AE519" s="47"/>
      <c r="AF519" s="47"/>
    </row>
    <row r="520" spans="1:32" s="48" customFormat="1" ht="13.9" x14ac:dyDescent="0.4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7"/>
      <c r="AE520" s="47"/>
      <c r="AF520" s="47"/>
    </row>
    <row r="521" spans="1:32" s="48" customFormat="1" ht="13.9" x14ac:dyDescent="0.4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50" t="s">
        <v>77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49"/>
      <c r="AD521" s="47"/>
      <c r="AE521" s="47"/>
      <c r="AF521" s="47"/>
    </row>
    <row r="522" spans="1:32" s="48" customFormat="1" ht="13.9" x14ac:dyDescent="0.4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51"/>
      <c r="S522" s="51"/>
      <c r="T522" s="51"/>
      <c r="U522" s="51"/>
      <c r="V522" s="51"/>
      <c r="W522" s="3" t="s">
        <v>2</v>
      </c>
      <c r="X522" s="3"/>
      <c r="Y522" s="3"/>
      <c r="Z522" s="51"/>
      <c r="AA522" s="51"/>
      <c r="AB522" s="51"/>
      <c r="AC522" s="49"/>
      <c r="AD522" s="47"/>
      <c r="AE522" s="47"/>
      <c r="AF522" s="47"/>
    </row>
    <row r="523" spans="1:32" s="48" customFormat="1" ht="13.9" x14ac:dyDescent="0.4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52"/>
      <c r="S523" s="52"/>
      <c r="T523" s="129" t="s">
        <v>5</v>
      </c>
      <c r="U523" s="129"/>
      <c r="V523" s="129"/>
      <c r="W523" s="129"/>
      <c r="X523" s="129"/>
      <c r="Y523" s="129"/>
      <c r="Z523" s="129"/>
      <c r="AA523" s="2"/>
      <c r="AB523" s="52"/>
      <c r="AC523" s="49"/>
      <c r="AD523" s="47"/>
      <c r="AE523" s="47"/>
      <c r="AF523" s="47"/>
    </row>
    <row r="524" spans="1:32" s="48" customFormat="1" ht="13.9" x14ac:dyDescent="0.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49"/>
      <c r="AD524" s="47"/>
      <c r="AE524" s="47"/>
      <c r="AF524" s="47"/>
    </row>
    <row r="525" spans="1:32" s="48" customFormat="1" ht="13.9" x14ac:dyDescent="0.4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49"/>
      <c r="AD525" s="47"/>
      <c r="AE525" s="47"/>
      <c r="AF525" s="47"/>
    </row>
    <row r="526" spans="1:32" s="48" customFormat="1" ht="13.9" x14ac:dyDescent="0.4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156" t="s">
        <v>118</v>
      </c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49"/>
      <c r="AD526" s="47"/>
      <c r="AE526" s="47"/>
      <c r="AF526" s="47"/>
    </row>
    <row r="527" spans="1:32" s="48" customFormat="1" ht="13.9" x14ac:dyDescent="0.4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53"/>
      <c r="S527" s="53"/>
      <c r="T527" s="53"/>
      <c r="U527" s="53"/>
      <c r="V527" s="149" t="s">
        <v>2</v>
      </c>
      <c r="W527" s="149"/>
      <c r="X527" s="149"/>
      <c r="Y527" s="149"/>
      <c r="Z527" s="53"/>
      <c r="AA527" s="53"/>
      <c r="AB527" s="53"/>
      <c r="AC527" s="49"/>
      <c r="AD527" s="47"/>
      <c r="AE527" s="47"/>
      <c r="AF527" s="47"/>
    </row>
    <row r="528" spans="1:32" s="48" customFormat="1" ht="13.9" x14ac:dyDescent="0.4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49"/>
      <c r="AD528" s="47"/>
      <c r="AE528" s="47"/>
      <c r="AF528" s="47"/>
    </row>
    <row r="529" spans="1:32" s="48" customFormat="1" ht="13.9" x14ac:dyDescent="0.4">
      <c r="R529" s="5"/>
      <c r="S529"/>
      <c r="T529"/>
      <c r="U529" s="129" t="s">
        <v>5</v>
      </c>
      <c r="V529" s="129"/>
      <c r="W529" s="129"/>
      <c r="X529" s="129"/>
      <c r="Y529" s="129"/>
      <c r="Z529" s="129"/>
      <c r="AA529" s="3"/>
      <c r="AB529" s="5"/>
      <c r="AD529" s="47"/>
      <c r="AE529" s="47"/>
      <c r="AF529" s="47"/>
    </row>
    <row r="531" spans="1:32" ht="13.15" thickBot="1" x14ac:dyDescent="0.4"/>
    <row r="532" spans="1:32" ht="14.25" customHeight="1" x14ac:dyDescent="0.45">
      <c r="A532" s="162" t="s">
        <v>10</v>
      </c>
      <c r="B532" s="177" t="s">
        <v>11</v>
      </c>
      <c r="C532" s="177" t="s">
        <v>12</v>
      </c>
      <c r="D532" s="173" t="s">
        <v>13</v>
      </c>
      <c r="E532" s="171" t="s">
        <v>9</v>
      </c>
      <c r="F532" s="150" t="s">
        <v>0</v>
      </c>
      <c r="G532" s="152" t="s">
        <v>3</v>
      </c>
      <c r="H532" s="154" t="s">
        <v>14</v>
      </c>
      <c r="I532" s="150" t="s">
        <v>1</v>
      </c>
      <c r="J532" s="164" t="s">
        <v>15</v>
      </c>
      <c r="K532" s="166" t="s">
        <v>16</v>
      </c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8"/>
      <c r="AC532" s="136" t="s">
        <v>17</v>
      </c>
      <c r="AD532" s="6"/>
      <c r="AE532" s="6"/>
      <c r="AF532" s="6"/>
    </row>
    <row r="533" spans="1:32" s="10" customFormat="1" ht="116.25" customHeight="1" thickBot="1" x14ac:dyDescent="0.35">
      <c r="A533" s="163"/>
      <c r="B533" s="178"/>
      <c r="C533" s="178"/>
      <c r="D533" s="174"/>
      <c r="E533" s="172"/>
      <c r="F533" s="151"/>
      <c r="G533" s="153"/>
      <c r="H533" s="155"/>
      <c r="I533" s="151"/>
      <c r="J533" s="165"/>
      <c r="K533" s="7" t="s">
        <v>18</v>
      </c>
      <c r="L533" s="8" t="s">
        <v>19</v>
      </c>
      <c r="M533" s="8" t="s">
        <v>20</v>
      </c>
      <c r="N533" s="8" t="s">
        <v>21</v>
      </c>
      <c r="O533" s="8" t="s">
        <v>22</v>
      </c>
      <c r="P533" s="8" t="s">
        <v>23</v>
      </c>
      <c r="Q533" s="8" t="s">
        <v>24</v>
      </c>
      <c r="R533" s="8" t="s">
        <v>25</v>
      </c>
      <c r="S533" s="8" t="s">
        <v>26</v>
      </c>
      <c r="T533" s="8" t="s">
        <v>27</v>
      </c>
      <c r="U533" s="8" t="s">
        <v>28</v>
      </c>
      <c r="V533" s="8" t="s">
        <v>29</v>
      </c>
      <c r="W533" s="8" t="s">
        <v>30</v>
      </c>
      <c r="X533" s="8" t="s">
        <v>31</v>
      </c>
      <c r="Y533" s="8" t="s">
        <v>32</v>
      </c>
      <c r="Z533" s="8" t="s">
        <v>33</v>
      </c>
      <c r="AA533" s="8" t="s">
        <v>34</v>
      </c>
      <c r="AB533" s="8" t="s">
        <v>35</v>
      </c>
      <c r="AC533" s="137"/>
      <c r="AD533" s="9"/>
      <c r="AE533" s="9"/>
      <c r="AF533" s="9"/>
    </row>
    <row r="534" spans="1:32" s="12" customFormat="1" ht="13.5" customHeight="1" x14ac:dyDescent="0.35">
      <c r="A534" s="138" t="s">
        <v>36</v>
      </c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40"/>
      <c r="AD534" s="11"/>
      <c r="AE534" s="11"/>
      <c r="AF534" s="11"/>
    </row>
    <row r="535" spans="1:32" s="12" customFormat="1" ht="29.25" customHeight="1" x14ac:dyDescent="0.35">
      <c r="A535" s="169"/>
      <c r="B535" s="147" t="s">
        <v>76</v>
      </c>
      <c r="C535" s="160" t="s">
        <v>71</v>
      </c>
      <c r="D535" s="134">
        <v>0.85</v>
      </c>
      <c r="E535" s="60" t="s">
        <v>120</v>
      </c>
      <c r="F535" s="23" t="s">
        <v>6</v>
      </c>
      <c r="G535" s="23" t="s">
        <v>52</v>
      </c>
      <c r="H535" s="23" t="s">
        <v>52</v>
      </c>
      <c r="I535" s="23">
        <v>3</v>
      </c>
      <c r="J535" s="23" t="s">
        <v>132</v>
      </c>
      <c r="K535" s="59">
        <v>16</v>
      </c>
      <c r="L535" s="25">
        <v>8</v>
      </c>
      <c r="M535" s="25"/>
      <c r="N535" s="25">
        <v>3</v>
      </c>
      <c r="O535" s="73">
        <v>1</v>
      </c>
      <c r="P535" s="25"/>
      <c r="Q535" s="25"/>
      <c r="R535" s="25"/>
      <c r="S535" s="25"/>
      <c r="T535" s="25"/>
      <c r="U535" s="25">
        <v>1</v>
      </c>
      <c r="V535" s="25"/>
      <c r="W535" s="25"/>
      <c r="X535" s="25"/>
      <c r="Y535" s="25"/>
      <c r="Z535" s="25"/>
      <c r="AA535" s="25"/>
      <c r="AB535" s="25"/>
      <c r="AC535" s="17">
        <f t="shared" ref="AC535:AC542" si="100">SUM(K535:AB535)</f>
        <v>29</v>
      </c>
      <c r="AD535" s="11"/>
      <c r="AE535" s="11"/>
      <c r="AF535" s="11"/>
    </row>
    <row r="536" spans="1:32" s="12" customFormat="1" ht="29.25" customHeight="1" x14ac:dyDescent="0.35">
      <c r="A536" s="169"/>
      <c r="B536" s="147"/>
      <c r="C536" s="160"/>
      <c r="D536" s="134"/>
      <c r="E536" s="60" t="s">
        <v>120</v>
      </c>
      <c r="F536" s="23" t="s">
        <v>6</v>
      </c>
      <c r="G536" s="23" t="s">
        <v>52</v>
      </c>
      <c r="H536" s="23" t="s">
        <v>83</v>
      </c>
      <c r="I536" s="23" t="s">
        <v>99</v>
      </c>
      <c r="J536" s="23" t="s">
        <v>100</v>
      </c>
      <c r="K536" s="59">
        <v>16</v>
      </c>
      <c r="L536" s="25">
        <v>8</v>
      </c>
      <c r="M536" s="25"/>
      <c r="N536" s="25">
        <v>2</v>
      </c>
      <c r="O536" s="73">
        <v>0.5</v>
      </c>
      <c r="P536" s="25"/>
      <c r="Q536" s="25"/>
      <c r="R536" s="25"/>
      <c r="S536" s="25"/>
      <c r="T536" s="25"/>
      <c r="U536" s="25">
        <v>1</v>
      </c>
      <c r="V536" s="25"/>
      <c r="W536" s="25"/>
      <c r="X536" s="25"/>
      <c r="Y536" s="25"/>
      <c r="Z536" s="25"/>
      <c r="AA536" s="25"/>
      <c r="AB536" s="25"/>
      <c r="AC536" s="17">
        <f t="shared" si="100"/>
        <v>27.5</v>
      </c>
      <c r="AD536" s="11"/>
      <c r="AE536" s="11"/>
      <c r="AF536" s="11"/>
    </row>
    <row r="537" spans="1:32" s="12" customFormat="1" ht="29.25" customHeight="1" x14ac:dyDescent="0.35">
      <c r="A537" s="169"/>
      <c r="B537" s="147"/>
      <c r="C537" s="160"/>
      <c r="D537" s="134"/>
      <c r="E537" s="54" t="s">
        <v>125</v>
      </c>
      <c r="F537" s="23" t="s">
        <v>6</v>
      </c>
      <c r="G537" s="23" t="s">
        <v>52</v>
      </c>
      <c r="H537" s="23" t="s">
        <v>52</v>
      </c>
      <c r="I537" s="23" t="s">
        <v>39</v>
      </c>
      <c r="J537" s="23" t="s">
        <v>104</v>
      </c>
      <c r="K537" s="59">
        <v>8</v>
      </c>
      <c r="L537" s="25"/>
      <c r="M537" s="25">
        <v>8</v>
      </c>
      <c r="N537" s="25">
        <v>1</v>
      </c>
      <c r="O537" s="73">
        <v>0.5</v>
      </c>
      <c r="P537" s="25"/>
      <c r="Q537" s="25"/>
      <c r="R537" s="25"/>
      <c r="S537" s="25"/>
      <c r="T537" s="25"/>
      <c r="U537" s="25">
        <v>1</v>
      </c>
      <c r="V537" s="25"/>
      <c r="W537" s="25"/>
      <c r="X537" s="25"/>
      <c r="Y537" s="25"/>
      <c r="Z537" s="25"/>
      <c r="AA537" s="25"/>
      <c r="AB537" s="25"/>
      <c r="AC537" s="74">
        <f t="shared" si="100"/>
        <v>18.5</v>
      </c>
      <c r="AD537" s="11"/>
      <c r="AE537" s="11"/>
      <c r="AF537" s="11"/>
    </row>
    <row r="538" spans="1:32" s="12" customFormat="1" ht="29.25" customHeight="1" x14ac:dyDescent="0.35">
      <c r="A538" s="169"/>
      <c r="B538" s="147"/>
      <c r="C538" s="160"/>
      <c r="D538" s="134"/>
      <c r="E538" s="54" t="s">
        <v>125</v>
      </c>
      <c r="F538" s="23" t="s">
        <v>6</v>
      </c>
      <c r="G538" s="23" t="s">
        <v>52</v>
      </c>
      <c r="H538" s="23" t="s">
        <v>83</v>
      </c>
      <c r="I538" s="23" t="s">
        <v>39</v>
      </c>
      <c r="J538" s="23" t="s">
        <v>99</v>
      </c>
      <c r="K538" s="59">
        <v>8</v>
      </c>
      <c r="L538" s="25"/>
      <c r="M538" s="25">
        <v>8</v>
      </c>
      <c r="N538" s="25">
        <v>1</v>
      </c>
      <c r="O538" s="73">
        <v>0.5</v>
      </c>
      <c r="P538" s="25"/>
      <c r="Q538" s="25"/>
      <c r="R538" s="25"/>
      <c r="S538" s="25"/>
      <c r="T538" s="25"/>
      <c r="U538" s="25">
        <v>1</v>
      </c>
      <c r="V538" s="25"/>
      <c r="W538" s="25"/>
      <c r="X538" s="25"/>
      <c r="Y538" s="25"/>
      <c r="Z538" s="25"/>
      <c r="AA538" s="25"/>
      <c r="AB538" s="25"/>
      <c r="AC538" s="74">
        <f t="shared" si="100"/>
        <v>18.5</v>
      </c>
      <c r="AD538" s="11"/>
      <c r="AE538" s="11"/>
      <c r="AF538" s="11"/>
    </row>
    <row r="539" spans="1:32" s="12" customFormat="1" ht="29.25" customHeight="1" x14ac:dyDescent="0.35">
      <c r="A539" s="169"/>
      <c r="B539" s="147"/>
      <c r="C539" s="160"/>
      <c r="D539" s="134"/>
      <c r="E539" s="54" t="s">
        <v>125</v>
      </c>
      <c r="F539" s="23" t="s">
        <v>6</v>
      </c>
      <c r="G539" s="23" t="s">
        <v>112</v>
      </c>
      <c r="H539" s="23" t="s">
        <v>112</v>
      </c>
      <c r="I539" s="23" t="s">
        <v>39</v>
      </c>
      <c r="J539" s="83">
        <v>17</v>
      </c>
      <c r="K539" s="59">
        <v>8</v>
      </c>
      <c r="L539" s="25"/>
      <c r="M539" s="25">
        <v>36</v>
      </c>
      <c r="N539" s="25">
        <v>4</v>
      </c>
      <c r="O539" s="25">
        <v>2</v>
      </c>
      <c r="P539" s="25"/>
      <c r="Q539" s="25"/>
      <c r="R539" s="25"/>
      <c r="S539" s="25"/>
      <c r="T539" s="25"/>
      <c r="U539" s="25">
        <v>2</v>
      </c>
      <c r="V539" s="25"/>
      <c r="W539" s="25"/>
      <c r="X539" s="25"/>
      <c r="Y539" s="25"/>
      <c r="Z539" s="25"/>
      <c r="AA539" s="25"/>
      <c r="AB539" s="25"/>
      <c r="AC539" s="17">
        <f t="shared" si="100"/>
        <v>52</v>
      </c>
      <c r="AD539" s="11"/>
      <c r="AE539" s="11"/>
      <c r="AF539" s="11"/>
    </row>
    <row r="540" spans="1:32" s="12" customFormat="1" ht="29.25" customHeight="1" x14ac:dyDescent="0.35">
      <c r="A540" s="169"/>
      <c r="B540" s="147"/>
      <c r="C540" s="160"/>
      <c r="D540" s="134"/>
      <c r="E540" s="54" t="s">
        <v>125</v>
      </c>
      <c r="F540" s="23" t="s">
        <v>6</v>
      </c>
      <c r="G540" s="23" t="s">
        <v>112</v>
      </c>
      <c r="H540" s="23" t="s">
        <v>151</v>
      </c>
      <c r="I540" s="23" t="s">
        <v>39</v>
      </c>
      <c r="J540" s="83">
        <v>3</v>
      </c>
      <c r="K540" s="59">
        <v>8</v>
      </c>
      <c r="L540" s="25"/>
      <c r="M540" s="25">
        <v>8</v>
      </c>
      <c r="N540" s="25">
        <v>1</v>
      </c>
      <c r="O540" s="73">
        <v>0.5</v>
      </c>
      <c r="P540" s="25"/>
      <c r="Q540" s="25"/>
      <c r="R540" s="25"/>
      <c r="S540" s="25"/>
      <c r="T540" s="25"/>
      <c r="U540" s="25">
        <v>1</v>
      </c>
      <c r="V540" s="25"/>
      <c r="W540" s="25"/>
      <c r="X540" s="25"/>
      <c r="Y540" s="25"/>
      <c r="Z540" s="25"/>
      <c r="AA540" s="25"/>
      <c r="AB540" s="25"/>
      <c r="AC540" s="17">
        <f t="shared" si="100"/>
        <v>18.5</v>
      </c>
      <c r="AD540" s="11"/>
      <c r="AE540" s="11"/>
      <c r="AF540" s="11"/>
    </row>
    <row r="541" spans="1:32" s="12" customFormat="1" ht="29.25" customHeight="1" x14ac:dyDescent="0.35">
      <c r="A541" s="169"/>
      <c r="B541" s="147"/>
      <c r="C541" s="160"/>
      <c r="D541" s="134"/>
      <c r="E541" s="54" t="s">
        <v>125</v>
      </c>
      <c r="F541" s="23" t="s">
        <v>6</v>
      </c>
      <c r="G541" s="23" t="s">
        <v>135</v>
      </c>
      <c r="H541" s="23" t="s">
        <v>135</v>
      </c>
      <c r="I541" s="23" t="s">
        <v>39</v>
      </c>
      <c r="J541" s="23" t="s">
        <v>136</v>
      </c>
      <c r="K541" s="59">
        <v>16</v>
      </c>
      <c r="L541" s="25"/>
      <c r="M541" s="25"/>
      <c r="N541" s="25">
        <v>2</v>
      </c>
      <c r="O541" s="25">
        <v>0.5</v>
      </c>
      <c r="P541" s="25"/>
      <c r="Q541" s="25"/>
      <c r="R541" s="25"/>
      <c r="S541" s="25"/>
      <c r="T541" s="25"/>
      <c r="U541" s="25">
        <v>1</v>
      </c>
      <c r="V541" s="25"/>
      <c r="W541" s="25"/>
      <c r="X541" s="25"/>
      <c r="Y541" s="25"/>
      <c r="Z541" s="25"/>
      <c r="AA541" s="25"/>
      <c r="AB541" s="25"/>
      <c r="AC541" s="17">
        <f t="shared" si="100"/>
        <v>19.5</v>
      </c>
      <c r="AD541" s="11"/>
      <c r="AE541" s="11"/>
      <c r="AF541" s="11"/>
    </row>
    <row r="542" spans="1:32" s="12" customFormat="1" ht="27.75" x14ac:dyDescent="0.35">
      <c r="A542" s="169"/>
      <c r="B542" s="147"/>
      <c r="C542" s="160"/>
      <c r="D542" s="134"/>
      <c r="E542" s="60" t="s">
        <v>128</v>
      </c>
      <c r="F542" s="23" t="s">
        <v>6</v>
      </c>
      <c r="G542" s="23" t="s">
        <v>52</v>
      </c>
      <c r="H542" s="23" t="s">
        <v>52</v>
      </c>
      <c r="I542" s="23" t="s">
        <v>100</v>
      </c>
      <c r="J542" s="23" t="s">
        <v>156</v>
      </c>
      <c r="K542" s="59"/>
      <c r="L542" s="25"/>
      <c r="M542" s="25"/>
      <c r="N542" s="25"/>
      <c r="O542" s="73"/>
      <c r="P542" s="25"/>
      <c r="Q542" s="25"/>
      <c r="R542" s="25"/>
      <c r="S542" s="25"/>
      <c r="T542" s="25"/>
      <c r="U542" s="25"/>
      <c r="V542" s="25"/>
      <c r="W542" s="25">
        <v>3</v>
      </c>
      <c r="X542" s="25"/>
      <c r="Y542" s="25"/>
      <c r="Z542" s="25"/>
      <c r="AA542" s="25"/>
      <c r="AB542" s="25"/>
      <c r="AC542" s="17">
        <f t="shared" si="100"/>
        <v>3</v>
      </c>
      <c r="AD542" s="11"/>
      <c r="AE542" s="11"/>
      <c r="AF542" s="11"/>
    </row>
    <row r="543" spans="1:32" s="12" customFormat="1" ht="14.25" thickBot="1" x14ac:dyDescent="0.4">
      <c r="A543" s="169"/>
      <c r="B543" s="147"/>
      <c r="C543" s="160"/>
      <c r="D543" s="134"/>
      <c r="E543" s="26" t="s">
        <v>42</v>
      </c>
      <c r="F543" s="27"/>
      <c r="G543" s="27"/>
      <c r="H543" s="27"/>
      <c r="I543" s="27"/>
      <c r="J543" s="28"/>
      <c r="K543" s="56">
        <f t="shared" ref="K543:AC543" si="101">SUM(K535:K542)</f>
        <v>80</v>
      </c>
      <c r="L543" s="22">
        <f t="shared" si="101"/>
        <v>16</v>
      </c>
      <c r="M543" s="22">
        <f t="shared" si="101"/>
        <v>60</v>
      </c>
      <c r="N543" s="22">
        <f t="shared" si="101"/>
        <v>14</v>
      </c>
      <c r="O543" s="22">
        <f t="shared" si="101"/>
        <v>5.5</v>
      </c>
      <c r="P543" s="22">
        <f t="shared" si="101"/>
        <v>0</v>
      </c>
      <c r="Q543" s="22">
        <f t="shared" si="101"/>
        <v>0</v>
      </c>
      <c r="R543" s="22">
        <f t="shared" si="101"/>
        <v>0</v>
      </c>
      <c r="S543" s="22">
        <f t="shared" si="101"/>
        <v>0</v>
      </c>
      <c r="T543" s="22">
        <f t="shared" si="101"/>
        <v>0</v>
      </c>
      <c r="U543" s="22">
        <f t="shared" si="101"/>
        <v>8</v>
      </c>
      <c r="V543" s="22">
        <f t="shared" si="101"/>
        <v>0</v>
      </c>
      <c r="W543" s="22">
        <f t="shared" si="101"/>
        <v>3</v>
      </c>
      <c r="X543" s="22">
        <f t="shared" si="101"/>
        <v>0</v>
      </c>
      <c r="Y543" s="22">
        <f t="shared" si="101"/>
        <v>0</v>
      </c>
      <c r="Z543" s="22">
        <f t="shared" si="101"/>
        <v>0</v>
      </c>
      <c r="AA543" s="22">
        <f t="shared" si="101"/>
        <v>0</v>
      </c>
      <c r="AB543" s="22">
        <f t="shared" si="101"/>
        <v>0</v>
      </c>
      <c r="AC543" s="57">
        <f t="shared" si="101"/>
        <v>186.5</v>
      </c>
      <c r="AD543" s="11"/>
      <c r="AE543" s="11"/>
      <c r="AF543" s="11"/>
    </row>
    <row r="544" spans="1:32" s="12" customFormat="1" ht="13.5" customHeight="1" x14ac:dyDescent="0.35">
      <c r="A544" s="169"/>
      <c r="B544" s="147"/>
      <c r="C544" s="160"/>
      <c r="D544" s="134"/>
      <c r="E544" s="18"/>
      <c r="F544" s="23" t="s">
        <v>7</v>
      </c>
      <c r="G544" s="23"/>
      <c r="H544" s="23"/>
      <c r="I544" s="23"/>
      <c r="J544" s="24"/>
      <c r="K544" s="41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42"/>
      <c r="AD544" s="11"/>
      <c r="AE544" s="11"/>
      <c r="AF544" s="11"/>
    </row>
    <row r="545" spans="1:32" s="12" customFormat="1" ht="13.5" customHeight="1" thickBot="1" x14ac:dyDescent="0.4">
      <c r="A545" s="169"/>
      <c r="B545" s="147"/>
      <c r="C545" s="160"/>
      <c r="D545" s="134"/>
      <c r="E545" s="26" t="s">
        <v>37</v>
      </c>
      <c r="F545" s="27"/>
      <c r="G545" s="27"/>
      <c r="H545" s="27"/>
      <c r="I545" s="27"/>
      <c r="J545" s="28"/>
      <c r="K545" s="29">
        <f>K544</f>
        <v>0</v>
      </c>
      <c r="L545" s="30">
        <f>L544</f>
        <v>0</v>
      </c>
      <c r="M545" s="30">
        <f t="shared" ref="M545:AC545" si="102">M544</f>
        <v>0</v>
      </c>
      <c r="N545" s="30">
        <f t="shared" si="102"/>
        <v>0</v>
      </c>
      <c r="O545" s="30">
        <f t="shared" si="102"/>
        <v>0</v>
      </c>
      <c r="P545" s="30">
        <f t="shared" si="102"/>
        <v>0</v>
      </c>
      <c r="Q545" s="30">
        <f t="shared" si="102"/>
        <v>0</v>
      </c>
      <c r="R545" s="30">
        <f t="shared" si="102"/>
        <v>0</v>
      </c>
      <c r="S545" s="30">
        <f t="shared" si="102"/>
        <v>0</v>
      </c>
      <c r="T545" s="30">
        <f t="shared" si="102"/>
        <v>0</v>
      </c>
      <c r="U545" s="30">
        <f t="shared" si="102"/>
        <v>0</v>
      </c>
      <c r="V545" s="30">
        <f t="shared" si="102"/>
        <v>0</v>
      </c>
      <c r="W545" s="30">
        <f t="shared" si="102"/>
        <v>0</v>
      </c>
      <c r="X545" s="30">
        <f t="shared" si="102"/>
        <v>0</v>
      </c>
      <c r="Y545" s="30">
        <f t="shared" si="102"/>
        <v>0</v>
      </c>
      <c r="Z545" s="30">
        <f t="shared" si="102"/>
        <v>0</v>
      </c>
      <c r="AA545" s="30">
        <f t="shared" si="102"/>
        <v>0</v>
      </c>
      <c r="AB545" s="30">
        <f t="shared" si="102"/>
        <v>0</v>
      </c>
      <c r="AC545" s="17">
        <f t="shared" si="102"/>
        <v>0</v>
      </c>
      <c r="AD545" s="11"/>
      <c r="AE545" s="11"/>
      <c r="AF545" s="11"/>
    </row>
    <row r="546" spans="1:32" s="12" customFormat="1" ht="13.5" customHeight="1" x14ac:dyDescent="0.35">
      <c r="A546" s="169"/>
      <c r="B546" s="147"/>
      <c r="C546" s="160"/>
      <c r="D546" s="134"/>
      <c r="E546" s="31"/>
      <c r="F546" s="13" t="s">
        <v>8</v>
      </c>
      <c r="G546" s="13"/>
      <c r="H546" s="13"/>
      <c r="I546" s="13"/>
      <c r="J546" s="32"/>
      <c r="K546" s="3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5"/>
      <c r="AD546" s="11"/>
      <c r="AE546" s="11"/>
      <c r="AF546" s="11"/>
    </row>
    <row r="547" spans="1:32" s="12" customFormat="1" ht="13.5" customHeight="1" x14ac:dyDescent="0.35">
      <c r="A547" s="169"/>
      <c r="B547" s="147"/>
      <c r="C547" s="160"/>
      <c r="D547" s="134"/>
      <c r="E547" s="62" t="s">
        <v>38</v>
      </c>
      <c r="F547" s="63"/>
      <c r="G547" s="63"/>
      <c r="H547" s="63"/>
      <c r="I547" s="63"/>
      <c r="J547" s="34"/>
      <c r="K547" s="29">
        <f t="shared" ref="K547:AC547" si="103">K546</f>
        <v>0</v>
      </c>
      <c r="L547" s="30">
        <f t="shared" si="103"/>
        <v>0</v>
      </c>
      <c r="M547" s="30">
        <f t="shared" si="103"/>
        <v>0</v>
      </c>
      <c r="N547" s="30">
        <f t="shared" si="103"/>
        <v>0</v>
      </c>
      <c r="O547" s="30">
        <f t="shared" si="103"/>
        <v>0</v>
      </c>
      <c r="P547" s="30">
        <f t="shared" si="103"/>
        <v>0</v>
      </c>
      <c r="Q547" s="30">
        <f t="shared" si="103"/>
        <v>0</v>
      </c>
      <c r="R547" s="30">
        <f t="shared" si="103"/>
        <v>0</v>
      </c>
      <c r="S547" s="30">
        <f t="shared" si="103"/>
        <v>0</v>
      </c>
      <c r="T547" s="30">
        <f t="shared" si="103"/>
        <v>0</v>
      </c>
      <c r="U547" s="30">
        <f t="shared" si="103"/>
        <v>0</v>
      </c>
      <c r="V547" s="30">
        <f t="shared" si="103"/>
        <v>0</v>
      </c>
      <c r="W547" s="30">
        <f t="shared" si="103"/>
        <v>0</v>
      </c>
      <c r="X547" s="30">
        <f t="shared" si="103"/>
        <v>0</v>
      </c>
      <c r="Y547" s="30">
        <f t="shared" si="103"/>
        <v>0</v>
      </c>
      <c r="Z547" s="30">
        <f t="shared" si="103"/>
        <v>0</v>
      </c>
      <c r="AA547" s="30">
        <f t="shared" si="103"/>
        <v>0</v>
      </c>
      <c r="AB547" s="30">
        <f t="shared" si="103"/>
        <v>0</v>
      </c>
      <c r="AC547" s="17">
        <f t="shared" si="103"/>
        <v>0</v>
      </c>
      <c r="AD547" s="11"/>
      <c r="AE547" s="11"/>
      <c r="AF547" s="11"/>
    </row>
    <row r="548" spans="1:32" s="12" customFormat="1" ht="13.5" customHeight="1" x14ac:dyDescent="0.35">
      <c r="A548" s="169"/>
      <c r="B548" s="147"/>
      <c r="C548" s="160"/>
      <c r="D548" s="134"/>
      <c r="E548" s="60"/>
      <c r="F548" s="23"/>
      <c r="G548" s="23"/>
      <c r="H548" s="23"/>
      <c r="I548" s="23"/>
      <c r="J548" s="24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42"/>
      <c r="AD548" s="11"/>
      <c r="AE548" s="11"/>
      <c r="AF548" s="11"/>
    </row>
    <row r="549" spans="1:32" s="12" customFormat="1" ht="13.5" customHeight="1" thickBot="1" x14ac:dyDescent="0.4">
      <c r="A549" s="169"/>
      <c r="B549" s="147"/>
      <c r="C549" s="160"/>
      <c r="D549" s="134"/>
      <c r="E549" s="19" t="s">
        <v>40</v>
      </c>
      <c r="F549" s="20"/>
      <c r="G549" s="20"/>
      <c r="H549" s="20"/>
      <c r="I549" s="20"/>
      <c r="J549" s="21"/>
      <c r="K549" s="56">
        <f t="shared" ref="K549:AC549" si="104">SUM(K548:K548)</f>
        <v>0</v>
      </c>
      <c r="L549" s="22">
        <f t="shared" si="104"/>
        <v>0</v>
      </c>
      <c r="M549" s="22">
        <f t="shared" si="104"/>
        <v>0</v>
      </c>
      <c r="N549" s="22">
        <f t="shared" si="104"/>
        <v>0</v>
      </c>
      <c r="O549" s="22">
        <f t="shared" si="104"/>
        <v>0</v>
      </c>
      <c r="P549" s="22">
        <f t="shared" si="104"/>
        <v>0</v>
      </c>
      <c r="Q549" s="22">
        <f t="shared" si="104"/>
        <v>0</v>
      </c>
      <c r="R549" s="22">
        <f t="shared" si="104"/>
        <v>0</v>
      </c>
      <c r="S549" s="22">
        <f t="shared" si="104"/>
        <v>0</v>
      </c>
      <c r="T549" s="22">
        <f t="shared" si="104"/>
        <v>0</v>
      </c>
      <c r="U549" s="22">
        <f t="shared" si="104"/>
        <v>0</v>
      </c>
      <c r="V549" s="22">
        <f t="shared" si="104"/>
        <v>0</v>
      </c>
      <c r="W549" s="22">
        <f t="shared" si="104"/>
        <v>0</v>
      </c>
      <c r="X549" s="22">
        <f t="shared" si="104"/>
        <v>0</v>
      </c>
      <c r="Y549" s="22">
        <f t="shared" si="104"/>
        <v>0</v>
      </c>
      <c r="Z549" s="22">
        <f t="shared" si="104"/>
        <v>0</v>
      </c>
      <c r="AA549" s="22">
        <f t="shared" si="104"/>
        <v>0</v>
      </c>
      <c r="AB549" s="22">
        <f t="shared" si="104"/>
        <v>0</v>
      </c>
      <c r="AC549" s="57">
        <f t="shared" si="104"/>
        <v>0</v>
      </c>
      <c r="AD549" s="11"/>
      <c r="AE549" s="11"/>
      <c r="AF549" s="11"/>
    </row>
    <row r="550" spans="1:32" s="12" customFormat="1" ht="13.5" customHeight="1" thickBot="1" x14ac:dyDescent="0.4">
      <c r="A550" s="170"/>
      <c r="B550" s="148"/>
      <c r="C550" s="161"/>
      <c r="D550" s="135"/>
      <c r="E550" s="36" t="s">
        <v>41</v>
      </c>
      <c r="F550" s="37"/>
      <c r="G550" s="37"/>
      <c r="H550" s="37"/>
      <c r="I550" s="37"/>
      <c r="J550" s="38"/>
      <c r="K550" s="39">
        <f t="shared" ref="K550:AC550" si="105">K543+K545+K547+K549</f>
        <v>80</v>
      </c>
      <c r="L550" s="39">
        <f t="shared" si="105"/>
        <v>16</v>
      </c>
      <c r="M550" s="39">
        <f t="shared" si="105"/>
        <v>60</v>
      </c>
      <c r="N550" s="39">
        <f t="shared" si="105"/>
        <v>14</v>
      </c>
      <c r="O550" s="39">
        <f t="shared" si="105"/>
        <v>5.5</v>
      </c>
      <c r="P550" s="39">
        <f t="shared" si="105"/>
        <v>0</v>
      </c>
      <c r="Q550" s="39">
        <f t="shared" si="105"/>
        <v>0</v>
      </c>
      <c r="R550" s="39">
        <f t="shared" si="105"/>
        <v>0</v>
      </c>
      <c r="S550" s="39">
        <f t="shared" si="105"/>
        <v>0</v>
      </c>
      <c r="T550" s="39">
        <f t="shared" si="105"/>
        <v>0</v>
      </c>
      <c r="U550" s="39">
        <f t="shared" si="105"/>
        <v>8</v>
      </c>
      <c r="V550" s="39">
        <f t="shared" si="105"/>
        <v>0</v>
      </c>
      <c r="W550" s="39">
        <f t="shared" si="105"/>
        <v>3</v>
      </c>
      <c r="X550" s="39">
        <f t="shared" si="105"/>
        <v>0</v>
      </c>
      <c r="Y550" s="39">
        <f t="shared" si="105"/>
        <v>0</v>
      </c>
      <c r="Z550" s="39">
        <f t="shared" si="105"/>
        <v>0</v>
      </c>
      <c r="AA550" s="39">
        <f t="shared" si="105"/>
        <v>0</v>
      </c>
      <c r="AB550" s="39">
        <f t="shared" si="105"/>
        <v>0</v>
      </c>
      <c r="AC550" s="79">
        <f t="shared" si="105"/>
        <v>186.5</v>
      </c>
      <c r="AD550" s="11"/>
      <c r="AE550" s="11"/>
      <c r="AF550" s="11"/>
    </row>
    <row r="551" spans="1:32" s="12" customFormat="1" ht="13.5" customHeight="1" x14ac:dyDescent="0.35">
      <c r="A551" s="144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6"/>
      <c r="AD551" s="11"/>
      <c r="AE551" s="11"/>
      <c r="AF551" s="11"/>
    </row>
    <row r="552" spans="1:32" s="48" customFormat="1" ht="13.9" x14ac:dyDescent="0.4">
      <c r="A552" s="127" t="s">
        <v>183</v>
      </c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47"/>
      <c r="AE552" s="47"/>
      <c r="AF552" s="47"/>
    </row>
    <row r="553" spans="1:32" s="48" customFormat="1" ht="13.9" x14ac:dyDescent="0.4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7"/>
      <c r="AE553" s="47"/>
      <c r="AF553" s="47"/>
    </row>
    <row r="554" spans="1:32" s="48" customFormat="1" ht="13.9" x14ac:dyDescent="0.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50" t="s">
        <v>77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49"/>
      <c r="AD554" s="47"/>
      <c r="AE554" s="47"/>
      <c r="AF554" s="47"/>
    </row>
    <row r="555" spans="1:32" s="48" customFormat="1" ht="13.9" x14ac:dyDescent="0.4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51"/>
      <c r="S555" s="51"/>
      <c r="T555" s="51"/>
      <c r="U555" s="51"/>
      <c r="V555" s="51"/>
      <c r="W555" s="3" t="s">
        <v>2</v>
      </c>
      <c r="X555" s="3"/>
      <c r="Y555" s="3"/>
      <c r="Z555" s="51"/>
      <c r="AA555" s="51"/>
      <c r="AB555" s="51"/>
      <c r="AC555" s="49"/>
      <c r="AD555" s="47"/>
      <c r="AE555" s="47"/>
      <c r="AF555" s="47"/>
    </row>
    <row r="556" spans="1:32" s="48" customFormat="1" ht="13.9" x14ac:dyDescent="0.4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52"/>
      <c r="S556" s="52"/>
      <c r="T556" s="129" t="s">
        <v>5</v>
      </c>
      <c r="U556" s="129"/>
      <c r="V556" s="129"/>
      <c r="W556" s="129"/>
      <c r="X556" s="129"/>
      <c r="Y556" s="129"/>
      <c r="Z556" s="129"/>
      <c r="AA556" s="2"/>
      <c r="AB556" s="52"/>
      <c r="AC556" s="49"/>
      <c r="AD556" s="47"/>
      <c r="AE556" s="47"/>
      <c r="AF556" s="47"/>
    </row>
    <row r="557" spans="1:32" s="48" customFormat="1" ht="13.9" x14ac:dyDescent="0.4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49"/>
      <c r="AD557" s="47"/>
      <c r="AE557" s="47"/>
      <c r="AF557" s="47"/>
    </row>
    <row r="558" spans="1:32" s="48" customFormat="1" ht="13.9" x14ac:dyDescent="0.4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49"/>
      <c r="AD558" s="47"/>
      <c r="AE558" s="47"/>
      <c r="AF558" s="47"/>
    </row>
    <row r="559" spans="1:32" s="48" customFormat="1" ht="13.9" x14ac:dyDescent="0.4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156" t="s">
        <v>118</v>
      </c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49"/>
      <c r="AD559" s="47"/>
      <c r="AE559" s="47"/>
      <c r="AF559" s="47"/>
    </row>
    <row r="560" spans="1:32" s="48" customFormat="1" ht="13.9" x14ac:dyDescent="0.4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53"/>
      <c r="S560" s="53"/>
      <c r="T560" s="53"/>
      <c r="U560" s="53"/>
      <c r="V560" s="149" t="s">
        <v>2</v>
      </c>
      <c r="W560" s="149"/>
      <c r="X560" s="149"/>
      <c r="Y560" s="149"/>
      <c r="Z560" s="53"/>
      <c r="AA560" s="53"/>
      <c r="AB560" s="53"/>
      <c r="AC560" s="49"/>
      <c r="AD560" s="47"/>
      <c r="AE560" s="47"/>
      <c r="AF560" s="47"/>
    </row>
    <row r="561" spans="1:32" s="48" customFormat="1" ht="13.9" x14ac:dyDescent="0.4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49"/>
      <c r="AD561" s="47"/>
      <c r="AE561" s="47"/>
      <c r="AF561" s="47"/>
    </row>
    <row r="562" spans="1:32" s="48" customFormat="1" ht="13.9" x14ac:dyDescent="0.4">
      <c r="R562" s="5"/>
      <c r="S562"/>
      <c r="T562"/>
      <c r="U562" s="129" t="s">
        <v>5</v>
      </c>
      <c r="V562" s="129"/>
      <c r="W562" s="129"/>
      <c r="X562" s="129"/>
      <c r="Y562" s="129"/>
      <c r="Z562" s="129"/>
      <c r="AA562" s="3"/>
      <c r="AB562" s="5"/>
      <c r="AD562" s="47"/>
      <c r="AE562" s="47"/>
      <c r="AF562" s="47"/>
    </row>
    <row r="563" spans="1:32" s="12" customFormat="1" ht="13.5" customHeight="1" thickBot="1" x14ac:dyDescent="0.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11"/>
      <c r="AE563" s="11"/>
      <c r="AF563" s="11"/>
    </row>
    <row r="564" spans="1:32" ht="14.25" customHeight="1" x14ac:dyDescent="0.45">
      <c r="A564" s="162" t="s">
        <v>10</v>
      </c>
      <c r="B564" s="177" t="s">
        <v>11</v>
      </c>
      <c r="C564" s="177" t="s">
        <v>12</v>
      </c>
      <c r="D564" s="173" t="s">
        <v>13</v>
      </c>
      <c r="E564" s="171" t="s">
        <v>9</v>
      </c>
      <c r="F564" s="150" t="s">
        <v>0</v>
      </c>
      <c r="G564" s="152" t="s">
        <v>3</v>
      </c>
      <c r="H564" s="154" t="s">
        <v>14</v>
      </c>
      <c r="I564" s="150" t="s">
        <v>1</v>
      </c>
      <c r="J564" s="164" t="s">
        <v>15</v>
      </c>
      <c r="K564" s="166" t="s">
        <v>16</v>
      </c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8"/>
      <c r="AC564" s="136" t="s">
        <v>17</v>
      </c>
      <c r="AD564" s="6"/>
      <c r="AE564" s="6"/>
      <c r="AF564" s="6"/>
    </row>
    <row r="565" spans="1:32" s="10" customFormat="1" ht="116.25" customHeight="1" thickBot="1" x14ac:dyDescent="0.35">
      <c r="A565" s="163"/>
      <c r="B565" s="178"/>
      <c r="C565" s="178"/>
      <c r="D565" s="174"/>
      <c r="E565" s="172"/>
      <c r="F565" s="151"/>
      <c r="G565" s="153"/>
      <c r="H565" s="155"/>
      <c r="I565" s="151"/>
      <c r="J565" s="165"/>
      <c r="K565" s="7" t="s">
        <v>18</v>
      </c>
      <c r="L565" s="8" t="s">
        <v>19</v>
      </c>
      <c r="M565" s="8" t="s">
        <v>20</v>
      </c>
      <c r="N565" s="8" t="s">
        <v>21</v>
      </c>
      <c r="O565" s="8" t="s">
        <v>22</v>
      </c>
      <c r="P565" s="8" t="s">
        <v>23</v>
      </c>
      <c r="Q565" s="8" t="s">
        <v>24</v>
      </c>
      <c r="R565" s="8" t="s">
        <v>25</v>
      </c>
      <c r="S565" s="8" t="s">
        <v>26</v>
      </c>
      <c r="T565" s="8" t="s">
        <v>27</v>
      </c>
      <c r="U565" s="8" t="s">
        <v>28</v>
      </c>
      <c r="V565" s="8" t="s">
        <v>29</v>
      </c>
      <c r="W565" s="8" t="s">
        <v>30</v>
      </c>
      <c r="X565" s="8" t="s">
        <v>31</v>
      </c>
      <c r="Y565" s="8" t="s">
        <v>32</v>
      </c>
      <c r="Z565" s="8" t="s">
        <v>33</v>
      </c>
      <c r="AA565" s="8" t="s">
        <v>34</v>
      </c>
      <c r="AB565" s="8" t="s">
        <v>35</v>
      </c>
      <c r="AC565" s="137"/>
      <c r="AD565" s="9"/>
      <c r="AE565" s="9"/>
      <c r="AF565" s="9"/>
    </row>
    <row r="566" spans="1:32" s="12" customFormat="1" ht="13.5" customHeight="1" x14ac:dyDescent="0.35">
      <c r="A566" s="138" t="s">
        <v>4</v>
      </c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40"/>
      <c r="AD566" s="11"/>
      <c r="AE566" s="11"/>
      <c r="AF566" s="11"/>
    </row>
    <row r="567" spans="1:32" s="12" customFormat="1" ht="13.9" x14ac:dyDescent="0.35">
      <c r="A567" s="169"/>
      <c r="B567" s="147" t="s">
        <v>76</v>
      </c>
      <c r="C567" s="198" t="s">
        <v>71</v>
      </c>
      <c r="D567" s="185">
        <v>0.85</v>
      </c>
      <c r="E567" s="60" t="s">
        <v>113</v>
      </c>
      <c r="F567" s="23" t="s">
        <v>6</v>
      </c>
      <c r="G567" s="23" t="s">
        <v>97</v>
      </c>
      <c r="H567" s="23" t="s">
        <v>97</v>
      </c>
      <c r="I567" s="23" t="s">
        <v>39</v>
      </c>
      <c r="J567" s="23" t="s">
        <v>129</v>
      </c>
      <c r="K567" s="59">
        <v>32</v>
      </c>
      <c r="L567" s="25">
        <v>32</v>
      </c>
      <c r="M567" s="25"/>
      <c r="N567" s="25">
        <v>15</v>
      </c>
      <c r="O567" s="73">
        <v>2</v>
      </c>
      <c r="P567" s="25"/>
      <c r="Q567" s="25"/>
      <c r="R567" s="25"/>
      <c r="S567" s="25"/>
      <c r="T567" s="25"/>
      <c r="U567" s="25">
        <v>6</v>
      </c>
      <c r="V567" s="25"/>
      <c r="W567" s="25"/>
      <c r="X567" s="25"/>
      <c r="Y567" s="25"/>
      <c r="Z567" s="25"/>
      <c r="AA567" s="25"/>
      <c r="AB567" s="25"/>
      <c r="AC567" s="17">
        <f t="shared" ref="AC567:AC572" si="106">SUM(K567:AB567)</f>
        <v>87</v>
      </c>
      <c r="AD567" s="11"/>
      <c r="AE567" s="11"/>
      <c r="AF567" s="11"/>
    </row>
    <row r="568" spans="1:32" s="12" customFormat="1" ht="13.9" x14ac:dyDescent="0.35">
      <c r="A568" s="169"/>
      <c r="B568" s="147"/>
      <c r="C568" s="198"/>
      <c r="D568" s="185"/>
      <c r="E568" s="60" t="s">
        <v>56</v>
      </c>
      <c r="F568" s="23" t="s">
        <v>6</v>
      </c>
      <c r="G568" s="23" t="s">
        <v>52</v>
      </c>
      <c r="H568" s="23" t="s">
        <v>52</v>
      </c>
      <c r="I568" s="23" t="s">
        <v>102</v>
      </c>
      <c r="J568" s="23" t="s">
        <v>103</v>
      </c>
      <c r="K568" s="59">
        <v>12</v>
      </c>
      <c r="L568" s="25"/>
      <c r="M568" s="25">
        <v>8</v>
      </c>
      <c r="N568" s="25">
        <v>1</v>
      </c>
      <c r="O568" s="73">
        <v>0.5</v>
      </c>
      <c r="P568" s="25"/>
      <c r="Q568" s="25"/>
      <c r="R568" s="25"/>
      <c r="S568" s="25"/>
      <c r="T568" s="25"/>
      <c r="U568" s="25">
        <v>1</v>
      </c>
      <c r="V568" s="25"/>
      <c r="W568" s="25"/>
      <c r="X568" s="25"/>
      <c r="Y568" s="25"/>
      <c r="Z568" s="25"/>
      <c r="AA568" s="25"/>
      <c r="AB568" s="25"/>
      <c r="AC568" s="17">
        <f t="shared" si="106"/>
        <v>22.5</v>
      </c>
      <c r="AD568" s="11"/>
      <c r="AE568" s="11"/>
      <c r="AF568" s="11"/>
    </row>
    <row r="569" spans="1:32" s="12" customFormat="1" ht="13.9" x14ac:dyDescent="0.35">
      <c r="A569" s="169"/>
      <c r="B569" s="147"/>
      <c r="C569" s="198"/>
      <c r="D569" s="185"/>
      <c r="E569" s="60" t="s">
        <v>56</v>
      </c>
      <c r="F569" s="23" t="s">
        <v>6</v>
      </c>
      <c r="G569" s="23" t="s">
        <v>52</v>
      </c>
      <c r="H569" s="23" t="s">
        <v>83</v>
      </c>
      <c r="I569" s="23" t="s">
        <v>100</v>
      </c>
      <c r="J569" s="23" t="s">
        <v>100</v>
      </c>
      <c r="K569" s="59">
        <v>12</v>
      </c>
      <c r="L569" s="25"/>
      <c r="M569" s="25">
        <v>8</v>
      </c>
      <c r="N569" s="25">
        <v>1</v>
      </c>
      <c r="O569" s="73">
        <v>0.5</v>
      </c>
      <c r="P569" s="25"/>
      <c r="Q569" s="25"/>
      <c r="R569" s="25"/>
      <c r="S569" s="25"/>
      <c r="T569" s="25"/>
      <c r="U569" s="25">
        <v>1</v>
      </c>
      <c r="V569" s="25"/>
      <c r="W569" s="25"/>
      <c r="X569" s="25"/>
      <c r="Y569" s="25"/>
      <c r="Z569" s="25"/>
      <c r="AA569" s="25"/>
      <c r="AB569" s="25"/>
      <c r="AC569" s="17">
        <f t="shared" si="106"/>
        <v>22.5</v>
      </c>
      <c r="AD569" s="11"/>
      <c r="AE569" s="11"/>
      <c r="AF569" s="11"/>
    </row>
    <row r="570" spans="1:32" s="12" customFormat="1" ht="27.75" x14ac:dyDescent="0.35">
      <c r="A570" s="169"/>
      <c r="B570" s="147"/>
      <c r="C570" s="198"/>
      <c r="D570" s="185"/>
      <c r="E570" s="60" t="s">
        <v>164</v>
      </c>
      <c r="F570" s="23" t="s">
        <v>6</v>
      </c>
      <c r="G570" s="23" t="s">
        <v>165</v>
      </c>
      <c r="H570" s="23" t="s">
        <v>150</v>
      </c>
      <c r="I570" s="23" t="s">
        <v>99</v>
      </c>
      <c r="J570" s="23" t="s">
        <v>99</v>
      </c>
      <c r="K570" s="59">
        <v>32</v>
      </c>
      <c r="L570" s="25"/>
      <c r="M570" s="25"/>
      <c r="N570" s="25">
        <v>1</v>
      </c>
      <c r="O570" s="73">
        <v>0.5</v>
      </c>
      <c r="P570" s="25"/>
      <c r="Q570" s="25"/>
      <c r="R570" s="25"/>
      <c r="S570" s="25"/>
      <c r="T570" s="25"/>
      <c r="U570" s="25">
        <v>1</v>
      </c>
      <c r="V570" s="25"/>
      <c r="W570" s="25"/>
      <c r="X570" s="25"/>
      <c r="Y570" s="25"/>
      <c r="Z570" s="25"/>
      <c r="AA570" s="25"/>
      <c r="AB570" s="25"/>
      <c r="AC570" s="74">
        <f t="shared" si="106"/>
        <v>34.5</v>
      </c>
      <c r="AD570" s="11"/>
      <c r="AE570" s="11"/>
      <c r="AF570" s="11"/>
    </row>
    <row r="571" spans="1:32" s="12" customFormat="1" ht="50.25" customHeight="1" x14ac:dyDescent="0.35">
      <c r="A571" s="169"/>
      <c r="B571" s="147"/>
      <c r="C571" s="198"/>
      <c r="D571" s="185"/>
      <c r="E571" s="60" t="s">
        <v>116</v>
      </c>
      <c r="F571" s="23" t="s">
        <v>6</v>
      </c>
      <c r="G571" s="23" t="s">
        <v>52</v>
      </c>
      <c r="H571" s="23" t="s">
        <v>52</v>
      </c>
      <c r="I571" s="23" t="s">
        <v>102</v>
      </c>
      <c r="J571" s="23" t="s">
        <v>46</v>
      </c>
      <c r="K571" s="5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>
        <v>13</v>
      </c>
      <c r="X571" s="25"/>
      <c r="Y571" s="25"/>
      <c r="Z571" s="25"/>
      <c r="AA571" s="25"/>
      <c r="AB571" s="25"/>
      <c r="AC571" s="17">
        <f t="shared" si="106"/>
        <v>13</v>
      </c>
      <c r="AD571" s="11"/>
      <c r="AE571" s="11"/>
      <c r="AF571" s="11"/>
    </row>
    <row r="572" spans="1:32" s="12" customFormat="1" ht="27.75" x14ac:dyDescent="0.35">
      <c r="A572" s="169"/>
      <c r="B572" s="147"/>
      <c r="C572" s="198"/>
      <c r="D572" s="185"/>
      <c r="E572" s="60" t="s">
        <v>115</v>
      </c>
      <c r="F572" s="23" t="s">
        <v>6</v>
      </c>
      <c r="G572" s="23" t="s">
        <v>52</v>
      </c>
      <c r="H572" s="23" t="s">
        <v>52</v>
      </c>
      <c r="I572" s="23" t="s">
        <v>102</v>
      </c>
      <c r="J572" s="23" t="s">
        <v>46</v>
      </c>
      <c r="K572" s="5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>
        <v>3</v>
      </c>
      <c r="X572" s="25"/>
      <c r="Y572" s="25"/>
      <c r="Z572" s="25"/>
      <c r="AA572" s="25"/>
      <c r="AB572" s="25"/>
      <c r="AC572" s="17">
        <f t="shared" si="106"/>
        <v>3</v>
      </c>
      <c r="AD572" s="11"/>
      <c r="AE572" s="11"/>
      <c r="AF572" s="11"/>
    </row>
    <row r="573" spans="1:32" s="12" customFormat="1" ht="41.25" customHeight="1" x14ac:dyDescent="0.35">
      <c r="A573" s="169"/>
      <c r="B573" s="147"/>
      <c r="C573" s="198"/>
      <c r="D573" s="185"/>
      <c r="E573" s="60" t="s">
        <v>116</v>
      </c>
      <c r="F573" s="23" t="s">
        <v>6</v>
      </c>
      <c r="G573" s="23" t="s">
        <v>52</v>
      </c>
      <c r="H573" s="23" t="s">
        <v>83</v>
      </c>
      <c r="I573" s="23" t="s">
        <v>100</v>
      </c>
      <c r="J573" s="23" t="s">
        <v>99</v>
      </c>
      <c r="K573" s="5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>
        <v>3</v>
      </c>
      <c r="X573" s="25"/>
      <c r="Y573" s="25"/>
      <c r="Z573" s="25"/>
      <c r="AA573" s="25"/>
      <c r="AB573" s="25"/>
      <c r="AC573" s="17">
        <f>SUM(K573:AB573)</f>
        <v>3</v>
      </c>
      <c r="AD573" s="11"/>
      <c r="AE573" s="11"/>
      <c r="AF573" s="11"/>
    </row>
    <row r="574" spans="1:32" s="12" customFormat="1" ht="27.75" x14ac:dyDescent="0.35">
      <c r="A574" s="169"/>
      <c r="B574" s="147"/>
      <c r="C574" s="198"/>
      <c r="D574" s="185"/>
      <c r="E574" s="60" t="s">
        <v>115</v>
      </c>
      <c r="F574" s="23" t="s">
        <v>6</v>
      </c>
      <c r="G574" s="23" t="s">
        <v>52</v>
      </c>
      <c r="H574" s="23" t="s">
        <v>83</v>
      </c>
      <c r="I574" s="23" t="s">
        <v>100</v>
      </c>
      <c r="J574" s="23" t="s">
        <v>99</v>
      </c>
      <c r="K574" s="5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>
        <v>1</v>
      </c>
      <c r="X574" s="25"/>
      <c r="Y574" s="25"/>
      <c r="Z574" s="25"/>
      <c r="AA574" s="25"/>
      <c r="AB574" s="25"/>
      <c r="AC574" s="17">
        <f>SUM(K574:AB574)</f>
        <v>1</v>
      </c>
      <c r="AD574" s="11"/>
      <c r="AE574" s="11"/>
      <c r="AF574" s="11"/>
    </row>
    <row r="575" spans="1:32" s="12" customFormat="1" ht="13.9" x14ac:dyDescent="0.35">
      <c r="A575" s="169"/>
      <c r="B575" s="147"/>
      <c r="C575" s="198"/>
      <c r="D575" s="185"/>
      <c r="E575" s="80" t="s">
        <v>85</v>
      </c>
      <c r="F575" s="23" t="s">
        <v>6</v>
      </c>
      <c r="G575" s="23" t="s">
        <v>52</v>
      </c>
      <c r="H575" s="23" t="s">
        <v>52</v>
      </c>
      <c r="I575" s="23" t="s">
        <v>102</v>
      </c>
      <c r="J575" s="23" t="s">
        <v>39</v>
      </c>
      <c r="K575" s="59"/>
      <c r="L575" s="25"/>
      <c r="M575" s="25"/>
      <c r="N575" s="25"/>
      <c r="O575" s="25"/>
      <c r="P575" s="25"/>
      <c r="Q575" s="25">
        <v>4</v>
      </c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17">
        <f>SUM(K575:AB575)</f>
        <v>4</v>
      </c>
      <c r="AD575" s="11"/>
      <c r="AE575" s="11"/>
      <c r="AF575" s="11"/>
    </row>
    <row r="576" spans="1:32" s="12" customFormat="1" ht="13.9" x14ac:dyDescent="0.35">
      <c r="A576" s="169"/>
      <c r="B576" s="147"/>
      <c r="C576" s="198"/>
      <c r="D576" s="185"/>
      <c r="E576" s="54" t="s">
        <v>114</v>
      </c>
      <c r="F576" s="23" t="s">
        <v>6</v>
      </c>
      <c r="G576" s="23" t="s">
        <v>52</v>
      </c>
      <c r="H576" s="23" t="s">
        <v>52</v>
      </c>
      <c r="I576" s="23" t="s">
        <v>102</v>
      </c>
      <c r="J576" s="23" t="s">
        <v>103</v>
      </c>
      <c r="K576" s="59">
        <v>12</v>
      </c>
      <c r="L576" s="25"/>
      <c r="M576" s="25">
        <v>12</v>
      </c>
      <c r="N576" s="25">
        <v>1</v>
      </c>
      <c r="O576" s="73">
        <v>0.5</v>
      </c>
      <c r="P576" s="25"/>
      <c r="Q576" s="25"/>
      <c r="R576" s="25"/>
      <c r="S576" s="25"/>
      <c r="T576" s="25"/>
      <c r="U576" s="25">
        <v>1</v>
      </c>
      <c r="V576" s="25"/>
      <c r="W576" s="25"/>
      <c r="X576" s="25"/>
      <c r="Y576" s="25"/>
      <c r="Z576" s="25"/>
      <c r="AA576" s="25"/>
      <c r="AB576" s="25"/>
      <c r="AC576" s="17">
        <f>SUM(K576:AB576)</f>
        <v>26.5</v>
      </c>
      <c r="AD576" s="11"/>
      <c r="AE576" s="11"/>
      <c r="AF576" s="11"/>
    </row>
    <row r="577" spans="1:32" s="12" customFormat="1" ht="13.9" x14ac:dyDescent="0.35">
      <c r="A577" s="169"/>
      <c r="B577" s="147"/>
      <c r="C577" s="198"/>
      <c r="D577" s="185"/>
      <c r="E577" s="54" t="s">
        <v>114</v>
      </c>
      <c r="F577" s="23" t="s">
        <v>6</v>
      </c>
      <c r="G577" s="23" t="s">
        <v>52</v>
      </c>
      <c r="H577" s="23" t="s">
        <v>83</v>
      </c>
      <c r="I577" s="23" t="s">
        <v>100</v>
      </c>
      <c r="J577" s="23" t="s">
        <v>100</v>
      </c>
      <c r="K577" s="59">
        <v>12</v>
      </c>
      <c r="L577" s="25"/>
      <c r="M577" s="25">
        <v>12</v>
      </c>
      <c r="N577" s="25">
        <v>1</v>
      </c>
      <c r="O577" s="73">
        <v>0.5</v>
      </c>
      <c r="P577" s="25"/>
      <c r="Q577" s="25"/>
      <c r="R577" s="25"/>
      <c r="S577" s="25"/>
      <c r="T577" s="25"/>
      <c r="U577" s="25">
        <v>1</v>
      </c>
      <c r="V577" s="25"/>
      <c r="W577" s="25"/>
      <c r="X577" s="25"/>
      <c r="Y577" s="25"/>
      <c r="Z577" s="25"/>
      <c r="AA577" s="25"/>
      <c r="AB577" s="25"/>
      <c r="AC577" s="17">
        <f>SUM(K577:AB577)</f>
        <v>26.5</v>
      </c>
      <c r="AD577" s="11"/>
      <c r="AE577" s="11"/>
      <c r="AF577" s="11"/>
    </row>
    <row r="578" spans="1:32" s="12" customFormat="1" ht="13.9" x14ac:dyDescent="0.35">
      <c r="A578" s="169"/>
      <c r="B578" s="147"/>
      <c r="C578" s="198"/>
      <c r="D578" s="185"/>
      <c r="E578" s="54" t="s">
        <v>57</v>
      </c>
      <c r="F578" s="23" t="s">
        <v>6</v>
      </c>
      <c r="G578" s="23" t="s">
        <v>52</v>
      </c>
      <c r="H578" s="23" t="s">
        <v>52</v>
      </c>
      <c r="I578" s="23">
        <v>1</v>
      </c>
      <c r="J578" s="23" t="s">
        <v>102</v>
      </c>
      <c r="K578" s="59"/>
      <c r="L578" s="25"/>
      <c r="M578" s="25">
        <v>16</v>
      </c>
      <c r="N578" s="25"/>
      <c r="O578" s="73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17">
        <v>16</v>
      </c>
      <c r="AD578" s="11"/>
      <c r="AE578" s="11"/>
      <c r="AF578" s="11"/>
    </row>
    <row r="579" spans="1:32" s="12" customFormat="1" ht="13.9" x14ac:dyDescent="0.35">
      <c r="A579" s="169"/>
      <c r="B579" s="147"/>
      <c r="C579" s="198"/>
      <c r="D579" s="185"/>
      <c r="E579" s="60" t="s">
        <v>57</v>
      </c>
      <c r="F579" s="23" t="s">
        <v>6</v>
      </c>
      <c r="G579" s="23" t="s">
        <v>52</v>
      </c>
      <c r="H579" s="23" t="s">
        <v>83</v>
      </c>
      <c r="I579" s="23">
        <v>1</v>
      </c>
      <c r="J579" s="23" t="s">
        <v>99</v>
      </c>
      <c r="K579" s="59"/>
      <c r="L579" s="25"/>
      <c r="M579" s="25">
        <v>24</v>
      </c>
      <c r="N579" s="25"/>
      <c r="O579" s="73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17">
        <v>24</v>
      </c>
      <c r="AD579" s="11"/>
      <c r="AE579" s="11"/>
      <c r="AF579" s="11"/>
    </row>
    <row r="580" spans="1:32" s="12" customFormat="1" ht="13.9" x14ac:dyDescent="0.35">
      <c r="A580" s="169"/>
      <c r="B580" s="147"/>
      <c r="C580" s="198"/>
      <c r="D580" s="185"/>
      <c r="E580" s="60" t="s">
        <v>117</v>
      </c>
      <c r="F580" s="23" t="s">
        <v>6</v>
      </c>
      <c r="G580" s="23" t="s">
        <v>52</v>
      </c>
      <c r="H580" s="23" t="s">
        <v>52</v>
      </c>
      <c r="I580" s="23" t="s">
        <v>39</v>
      </c>
      <c r="J580" s="83">
        <v>5</v>
      </c>
      <c r="K580" s="59"/>
      <c r="L580" s="25"/>
      <c r="M580" s="25"/>
      <c r="N580" s="25"/>
      <c r="O580" s="25"/>
      <c r="P580" s="25"/>
      <c r="Q580" s="25"/>
      <c r="R580" s="25"/>
      <c r="S580" s="25"/>
      <c r="T580" s="25">
        <v>10</v>
      </c>
      <c r="U580" s="25"/>
      <c r="V580" s="25"/>
      <c r="W580" s="25"/>
      <c r="X580" s="25"/>
      <c r="Y580" s="25"/>
      <c r="Z580" s="25"/>
      <c r="AA580" s="25"/>
      <c r="AB580" s="25"/>
      <c r="AC580" s="17">
        <f>SUM(K580:AB580)</f>
        <v>10</v>
      </c>
      <c r="AD580" s="11"/>
      <c r="AE580" s="11"/>
      <c r="AF580" s="11"/>
    </row>
    <row r="581" spans="1:32" s="12" customFormat="1" ht="13.5" customHeight="1" thickBot="1" x14ac:dyDescent="0.4">
      <c r="A581" s="169"/>
      <c r="B581" s="147"/>
      <c r="C581" s="198"/>
      <c r="D581" s="185"/>
      <c r="E581" s="26" t="s">
        <v>42</v>
      </c>
      <c r="F581" s="27"/>
      <c r="G581" s="27"/>
      <c r="H581" s="27"/>
      <c r="I581" s="27"/>
      <c r="J581" s="28"/>
      <c r="K581" s="56">
        <f t="shared" ref="K581:AC581" si="107">SUM(K567:K580)</f>
        <v>112</v>
      </c>
      <c r="L581" s="22">
        <f t="shared" si="107"/>
        <v>32</v>
      </c>
      <c r="M581" s="22">
        <f t="shared" si="107"/>
        <v>80</v>
      </c>
      <c r="N581" s="22">
        <f t="shared" si="107"/>
        <v>20</v>
      </c>
      <c r="O581" s="22">
        <f t="shared" si="107"/>
        <v>4.5</v>
      </c>
      <c r="P581" s="22">
        <f t="shared" si="107"/>
        <v>0</v>
      </c>
      <c r="Q581" s="22">
        <f t="shared" si="107"/>
        <v>4</v>
      </c>
      <c r="R581" s="22">
        <f t="shared" si="107"/>
        <v>0</v>
      </c>
      <c r="S581" s="22">
        <f t="shared" si="107"/>
        <v>0</v>
      </c>
      <c r="T581" s="22">
        <f t="shared" si="107"/>
        <v>10</v>
      </c>
      <c r="U581" s="22">
        <f t="shared" si="107"/>
        <v>11</v>
      </c>
      <c r="V581" s="22">
        <f t="shared" si="107"/>
        <v>0</v>
      </c>
      <c r="W581" s="22">
        <f t="shared" si="107"/>
        <v>20</v>
      </c>
      <c r="X581" s="22">
        <f t="shared" si="107"/>
        <v>0</v>
      </c>
      <c r="Y581" s="22">
        <f t="shared" si="107"/>
        <v>0</v>
      </c>
      <c r="Z581" s="22">
        <f t="shared" si="107"/>
        <v>0</v>
      </c>
      <c r="AA581" s="22">
        <f t="shared" si="107"/>
        <v>0</v>
      </c>
      <c r="AB581" s="22">
        <f t="shared" si="107"/>
        <v>0</v>
      </c>
      <c r="AC581" s="79">
        <f t="shared" si="107"/>
        <v>293.5</v>
      </c>
      <c r="AD581" s="11"/>
      <c r="AE581" s="11"/>
      <c r="AF581" s="11"/>
    </row>
    <row r="582" spans="1:32" s="12" customFormat="1" ht="13.5" customHeight="1" x14ac:dyDescent="0.35">
      <c r="A582" s="169"/>
      <c r="B582" s="147"/>
      <c r="C582" s="198"/>
      <c r="D582" s="185"/>
      <c r="E582" s="18"/>
      <c r="F582" s="23" t="s">
        <v>7</v>
      </c>
      <c r="G582" s="23"/>
      <c r="H582" s="23"/>
      <c r="I582" s="23"/>
      <c r="J582" s="24"/>
      <c r="K582" s="41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42"/>
      <c r="AD582" s="11"/>
      <c r="AE582" s="11"/>
      <c r="AF582" s="11"/>
    </row>
    <row r="583" spans="1:32" s="12" customFormat="1" ht="13.5" customHeight="1" x14ac:dyDescent="0.35">
      <c r="A583" s="169"/>
      <c r="B583" s="147"/>
      <c r="C583" s="198"/>
      <c r="D583" s="185"/>
      <c r="E583" s="62" t="s">
        <v>37</v>
      </c>
      <c r="F583" s="27"/>
      <c r="G583" s="27"/>
      <c r="H583" s="27"/>
      <c r="I583" s="27"/>
      <c r="J583" s="28"/>
      <c r="K583" s="29">
        <f t="shared" ref="K583:AC583" si="108">K582</f>
        <v>0</v>
      </c>
      <c r="L583" s="30">
        <f t="shared" si="108"/>
        <v>0</v>
      </c>
      <c r="M583" s="30">
        <f t="shared" si="108"/>
        <v>0</v>
      </c>
      <c r="N583" s="30">
        <f t="shared" si="108"/>
        <v>0</v>
      </c>
      <c r="O583" s="30">
        <f t="shared" si="108"/>
        <v>0</v>
      </c>
      <c r="P583" s="30">
        <f t="shared" si="108"/>
        <v>0</v>
      </c>
      <c r="Q583" s="30">
        <f t="shared" si="108"/>
        <v>0</v>
      </c>
      <c r="R583" s="30">
        <f t="shared" si="108"/>
        <v>0</v>
      </c>
      <c r="S583" s="30">
        <f t="shared" si="108"/>
        <v>0</v>
      </c>
      <c r="T583" s="30">
        <f t="shared" si="108"/>
        <v>0</v>
      </c>
      <c r="U583" s="30">
        <f t="shared" si="108"/>
        <v>0</v>
      </c>
      <c r="V583" s="30">
        <f t="shared" si="108"/>
        <v>0</v>
      </c>
      <c r="W583" s="30">
        <f t="shared" si="108"/>
        <v>0</v>
      </c>
      <c r="X583" s="30">
        <f t="shared" si="108"/>
        <v>0</v>
      </c>
      <c r="Y583" s="30">
        <f t="shared" si="108"/>
        <v>0</v>
      </c>
      <c r="Z583" s="30">
        <f t="shared" si="108"/>
        <v>0</v>
      </c>
      <c r="AA583" s="30">
        <f t="shared" si="108"/>
        <v>0</v>
      </c>
      <c r="AB583" s="30">
        <f t="shared" si="108"/>
        <v>0</v>
      </c>
      <c r="AC583" s="17">
        <f t="shared" si="108"/>
        <v>0</v>
      </c>
      <c r="AD583" s="11"/>
      <c r="AE583" s="11"/>
      <c r="AF583" s="11"/>
    </row>
    <row r="584" spans="1:32" s="12" customFormat="1" ht="13.5" customHeight="1" x14ac:dyDescent="0.35">
      <c r="A584" s="169"/>
      <c r="B584" s="147"/>
      <c r="C584" s="198"/>
      <c r="D584" s="185"/>
      <c r="E584" s="60"/>
      <c r="F584" s="23" t="s">
        <v>8</v>
      </c>
      <c r="G584" s="23"/>
      <c r="H584" s="23"/>
      <c r="I584" s="23"/>
      <c r="J584" s="23"/>
      <c r="K584" s="5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17"/>
      <c r="AD584" s="11"/>
      <c r="AE584" s="11"/>
      <c r="AF584" s="11"/>
    </row>
    <row r="585" spans="1:32" s="12" customFormat="1" ht="13.5" customHeight="1" x14ac:dyDescent="0.35">
      <c r="A585" s="169"/>
      <c r="B585" s="147"/>
      <c r="C585" s="198"/>
      <c r="D585" s="185"/>
      <c r="E585" s="62" t="s">
        <v>38</v>
      </c>
      <c r="F585" s="63"/>
      <c r="G585" s="63"/>
      <c r="H585" s="63"/>
      <c r="I585" s="63"/>
      <c r="J585" s="34"/>
      <c r="K585" s="29">
        <f t="shared" ref="K585:AC585" si="109">K584</f>
        <v>0</v>
      </c>
      <c r="L585" s="30">
        <f t="shared" si="109"/>
        <v>0</v>
      </c>
      <c r="M585" s="30">
        <f t="shared" si="109"/>
        <v>0</v>
      </c>
      <c r="N585" s="30">
        <f t="shared" si="109"/>
        <v>0</v>
      </c>
      <c r="O585" s="30">
        <f t="shared" si="109"/>
        <v>0</v>
      </c>
      <c r="P585" s="30">
        <f t="shared" si="109"/>
        <v>0</v>
      </c>
      <c r="Q585" s="30">
        <f t="shared" si="109"/>
        <v>0</v>
      </c>
      <c r="R585" s="30">
        <f t="shared" si="109"/>
        <v>0</v>
      </c>
      <c r="S585" s="30">
        <f t="shared" si="109"/>
        <v>0</v>
      </c>
      <c r="T585" s="30">
        <f t="shared" si="109"/>
        <v>0</v>
      </c>
      <c r="U585" s="30">
        <f t="shared" si="109"/>
        <v>0</v>
      </c>
      <c r="V585" s="30">
        <f t="shared" si="109"/>
        <v>0</v>
      </c>
      <c r="W585" s="30">
        <f t="shared" si="109"/>
        <v>0</v>
      </c>
      <c r="X585" s="30">
        <f t="shared" si="109"/>
        <v>0</v>
      </c>
      <c r="Y585" s="30">
        <f t="shared" si="109"/>
        <v>0</v>
      </c>
      <c r="Z585" s="30">
        <f t="shared" si="109"/>
        <v>0</v>
      </c>
      <c r="AA585" s="30">
        <f t="shared" si="109"/>
        <v>0</v>
      </c>
      <c r="AB585" s="30">
        <f t="shared" si="109"/>
        <v>0</v>
      </c>
      <c r="AC585" s="17">
        <f t="shared" si="109"/>
        <v>0</v>
      </c>
      <c r="AD585" s="11"/>
      <c r="AE585" s="11"/>
      <c r="AF585" s="11"/>
    </row>
    <row r="586" spans="1:32" s="12" customFormat="1" ht="13.5" customHeight="1" x14ac:dyDescent="0.35">
      <c r="A586" s="169"/>
      <c r="B586" s="147"/>
      <c r="C586" s="198"/>
      <c r="D586" s="185"/>
      <c r="E586" s="60"/>
      <c r="F586" s="23"/>
      <c r="G586" s="23"/>
      <c r="H586" s="23"/>
      <c r="I586" s="23"/>
      <c r="J586" s="23"/>
      <c r="K586" s="5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17"/>
      <c r="AD586" s="11"/>
      <c r="AE586" s="11"/>
      <c r="AF586" s="11"/>
    </row>
    <row r="587" spans="1:32" s="12" customFormat="1" ht="13.5" customHeight="1" thickBot="1" x14ac:dyDescent="0.4">
      <c r="A587" s="169"/>
      <c r="B587" s="147"/>
      <c r="C587" s="198"/>
      <c r="D587" s="185"/>
      <c r="E587" s="19" t="s">
        <v>40</v>
      </c>
      <c r="F587" s="20"/>
      <c r="G587" s="20"/>
      <c r="H587" s="20"/>
      <c r="I587" s="20"/>
      <c r="J587" s="21"/>
      <c r="K587" s="56">
        <f t="shared" ref="K587:AC587" si="110">SUM(K586:K586)</f>
        <v>0</v>
      </c>
      <c r="L587" s="22">
        <f t="shared" si="110"/>
        <v>0</v>
      </c>
      <c r="M587" s="22">
        <f t="shared" si="110"/>
        <v>0</v>
      </c>
      <c r="N587" s="22">
        <f t="shared" si="110"/>
        <v>0</v>
      </c>
      <c r="O587" s="22">
        <f t="shared" si="110"/>
        <v>0</v>
      </c>
      <c r="P587" s="22">
        <f t="shared" si="110"/>
        <v>0</v>
      </c>
      <c r="Q587" s="22">
        <f t="shared" si="110"/>
        <v>0</v>
      </c>
      <c r="R587" s="22">
        <f t="shared" si="110"/>
        <v>0</v>
      </c>
      <c r="S587" s="22">
        <f t="shared" si="110"/>
        <v>0</v>
      </c>
      <c r="T587" s="22">
        <f t="shared" si="110"/>
        <v>0</v>
      </c>
      <c r="U587" s="22">
        <f t="shared" si="110"/>
        <v>0</v>
      </c>
      <c r="V587" s="22">
        <f t="shared" si="110"/>
        <v>0</v>
      </c>
      <c r="W587" s="22">
        <f t="shared" si="110"/>
        <v>0</v>
      </c>
      <c r="X587" s="22">
        <f t="shared" si="110"/>
        <v>0</v>
      </c>
      <c r="Y587" s="22">
        <f t="shared" si="110"/>
        <v>0</v>
      </c>
      <c r="Z587" s="22">
        <f t="shared" si="110"/>
        <v>0</v>
      </c>
      <c r="AA587" s="22">
        <f t="shared" si="110"/>
        <v>0</v>
      </c>
      <c r="AB587" s="22">
        <f t="shared" si="110"/>
        <v>0</v>
      </c>
      <c r="AC587" s="57">
        <f t="shared" si="110"/>
        <v>0</v>
      </c>
      <c r="AD587" s="11"/>
      <c r="AE587" s="11"/>
      <c r="AF587" s="11"/>
    </row>
    <row r="588" spans="1:32" s="12" customFormat="1" ht="13.5" customHeight="1" thickBot="1" x14ac:dyDescent="0.4">
      <c r="A588" s="169"/>
      <c r="B588" s="147"/>
      <c r="C588" s="198"/>
      <c r="D588" s="185"/>
      <c r="E588" s="36" t="s">
        <v>43</v>
      </c>
      <c r="F588" s="37"/>
      <c r="G588" s="37"/>
      <c r="H588" s="37"/>
      <c r="I588" s="37"/>
      <c r="J588" s="38"/>
      <c r="K588" s="39">
        <f t="shared" ref="K588:AC588" si="111">K581+K583+K585+K587</f>
        <v>112</v>
      </c>
      <c r="L588" s="39">
        <f t="shared" si="111"/>
        <v>32</v>
      </c>
      <c r="M588" s="39">
        <f t="shared" si="111"/>
        <v>80</v>
      </c>
      <c r="N588" s="39">
        <f t="shared" si="111"/>
        <v>20</v>
      </c>
      <c r="O588" s="39">
        <f t="shared" si="111"/>
        <v>4.5</v>
      </c>
      <c r="P588" s="39">
        <f t="shared" si="111"/>
        <v>0</v>
      </c>
      <c r="Q588" s="39">
        <f t="shared" si="111"/>
        <v>4</v>
      </c>
      <c r="R588" s="39">
        <f t="shared" si="111"/>
        <v>0</v>
      </c>
      <c r="S588" s="39">
        <f t="shared" si="111"/>
        <v>0</v>
      </c>
      <c r="T588" s="39">
        <f t="shared" si="111"/>
        <v>10</v>
      </c>
      <c r="U588" s="39">
        <f t="shared" si="111"/>
        <v>11</v>
      </c>
      <c r="V588" s="39">
        <f t="shared" si="111"/>
        <v>0</v>
      </c>
      <c r="W588" s="39">
        <f t="shared" si="111"/>
        <v>20</v>
      </c>
      <c r="X588" s="39">
        <f t="shared" si="111"/>
        <v>0</v>
      </c>
      <c r="Y588" s="39">
        <f t="shared" si="111"/>
        <v>0</v>
      </c>
      <c r="Z588" s="39">
        <f t="shared" si="111"/>
        <v>0</v>
      </c>
      <c r="AA588" s="39">
        <f t="shared" si="111"/>
        <v>0</v>
      </c>
      <c r="AB588" s="39">
        <f t="shared" si="111"/>
        <v>0</v>
      </c>
      <c r="AC588" s="57">
        <f t="shared" si="111"/>
        <v>293.5</v>
      </c>
      <c r="AD588" s="11"/>
      <c r="AE588" s="11"/>
      <c r="AF588" s="11"/>
    </row>
    <row r="589" spans="1:32" s="12" customFormat="1" ht="13.5" customHeight="1" thickBot="1" x14ac:dyDescent="0.4">
      <c r="A589" s="169"/>
      <c r="B589" s="148"/>
      <c r="C589" s="199"/>
      <c r="D589" s="185"/>
      <c r="E589" s="43" t="s">
        <v>44</v>
      </c>
      <c r="F589" s="44"/>
      <c r="G589" s="44"/>
      <c r="H589" s="44"/>
      <c r="I589" s="45"/>
      <c r="J589" s="46"/>
      <c r="K589" s="39">
        <f t="shared" ref="K589:AC589" si="112">K550+K588</f>
        <v>192</v>
      </c>
      <c r="L589" s="39">
        <f t="shared" si="112"/>
        <v>48</v>
      </c>
      <c r="M589" s="39">
        <f t="shared" si="112"/>
        <v>140</v>
      </c>
      <c r="N589" s="39">
        <f t="shared" si="112"/>
        <v>34</v>
      </c>
      <c r="O589" s="39">
        <f t="shared" si="112"/>
        <v>10</v>
      </c>
      <c r="P589" s="39">
        <f t="shared" si="112"/>
        <v>0</v>
      </c>
      <c r="Q589" s="39">
        <f t="shared" si="112"/>
        <v>4</v>
      </c>
      <c r="R589" s="39">
        <f t="shared" si="112"/>
        <v>0</v>
      </c>
      <c r="S589" s="39">
        <f t="shared" si="112"/>
        <v>0</v>
      </c>
      <c r="T589" s="39">
        <f t="shared" si="112"/>
        <v>10</v>
      </c>
      <c r="U589" s="39">
        <f t="shared" si="112"/>
        <v>19</v>
      </c>
      <c r="V589" s="39">
        <f t="shared" si="112"/>
        <v>0</v>
      </c>
      <c r="W589" s="39">
        <f t="shared" si="112"/>
        <v>23</v>
      </c>
      <c r="X589" s="39">
        <f t="shared" si="112"/>
        <v>0</v>
      </c>
      <c r="Y589" s="39">
        <f t="shared" si="112"/>
        <v>0</v>
      </c>
      <c r="Z589" s="39">
        <f t="shared" si="112"/>
        <v>0</v>
      </c>
      <c r="AA589" s="39">
        <f t="shared" si="112"/>
        <v>0</v>
      </c>
      <c r="AB589" s="39">
        <f t="shared" si="112"/>
        <v>0</v>
      </c>
      <c r="AC589" s="79">
        <f t="shared" si="112"/>
        <v>480</v>
      </c>
      <c r="AD589" s="11"/>
      <c r="AE589" s="11"/>
      <c r="AF589" s="11"/>
    </row>
    <row r="591" spans="1:32" s="48" customFormat="1" ht="13.9" x14ac:dyDescent="0.4">
      <c r="A591" s="127" t="s">
        <v>183</v>
      </c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47"/>
      <c r="AE591" s="47"/>
      <c r="AF591" s="47"/>
    </row>
    <row r="592" spans="1:32" s="48" customFormat="1" ht="13.9" x14ac:dyDescent="0.4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7"/>
      <c r="AE592" s="47"/>
      <c r="AF592" s="47"/>
    </row>
    <row r="593" spans="1:32" s="48" customFormat="1" ht="13.9" x14ac:dyDescent="0.4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50" t="s">
        <v>77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49"/>
      <c r="AD593" s="47"/>
      <c r="AE593" s="47"/>
      <c r="AF593" s="47"/>
    </row>
    <row r="594" spans="1:32" s="48" customFormat="1" ht="13.9" x14ac:dyDescent="0.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51"/>
      <c r="S594" s="51"/>
      <c r="T594" s="51"/>
      <c r="U594" s="51"/>
      <c r="V594" s="51"/>
      <c r="W594" s="3" t="s">
        <v>2</v>
      </c>
      <c r="X594" s="3"/>
      <c r="Y594" s="3"/>
      <c r="Z594" s="51"/>
      <c r="AA594" s="51"/>
      <c r="AB594" s="51"/>
      <c r="AC594" s="49"/>
      <c r="AD594" s="47"/>
      <c r="AE594" s="47"/>
      <c r="AF594" s="47"/>
    </row>
    <row r="595" spans="1:32" s="48" customFormat="1" ht="13.9" x14ac:dyDescent="0.4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52"/>
      <c r="S595" s="52"/>
      <c r="T595" s="129" t="s">
        <v>5</v>
      </c>
      <c r="U595" s="129"/>
      <c r="V595" s="129"/>
      <c r="W595" s="129"/>
      <c r="X595" s="129"/>
      <c r="Y595" s="129"/>
      <c r="Z595" s="129"/>
      <c r="AA595" s="2"/>
      <c r="AB595" s="52"/>
      <c r="AC595" s="49"/>
      <c r="AD595" s="47"/>
      <c r="AE595" s="47"/>
      <c r="AF595" s="47"/>
    </row>
    <row r="596" spans="1:32" s="48" customFormat="1" ht="13.9" x14ac:dyDescent="0.4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49"/>
      <c r="AD596" s="47"/>
      <c r="AE596" s="47"/>
      <c r="AF596" s="47"/>
    </row>
    <row r="597" spans="1:32" s="48" customFormat="1" ht="13.9" x14ac:dyDescent="0.4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49"/>
      <c r="AD597" s="47"/>
      <c r="AE597" s="47"/>
      <c r="AF597" s="47"/>
    </row>
    <row r="598" spans="1:32" s="48" customFormat="1" ht="13.9" x14ac:dyDescent="0.4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156" t="s">
        <v>118</v>
      </c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49"/>
      <c r="AD598" s="47"/>
      <c r="AE598" s="47"/>
      <c r="AF598" s="47"/>
    </row>
    <row r="599" spans="1:32" s="48" customFormat="1" ht="13.9" x14ac:dyDescent="0.4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53"/>
      <c r="S599" s="53"/>
      <c r="T599" s="53"/>
      <c r="U599" s="53"/>
      <c r="V599" s="149" t="s">
        <v>2</v>
      </c>
      <c r="W599" s="149"/>
      <c r="X599" s="149"/>
      <c r="Y599" s="149"/>
      <c r="Z599" s="53"/>
      <c r="AA599" s="53"/>
      <c r="AB599" s="53"/>
      <c r="AC599" s="49"/>
      <c r="AD599" s="47"/>
      <c r="AE599" s="47"/>
      <c r="AF599" s="47"/>
    </row>
    <row r="600" spans="1:32" s="48" customFormat="1" ht="13.9" x14ac:dyDescent="0.4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49"/>
      <c r="AD600" s="47"/>
      <c r="AE600" s="47"/>
      <c r="AF600" s="47"/>
    </row>
    <row r="601" spans="1:32" s="48" customFormat="1" ht="13.9" x14ac:dyDescent="0.4">
      <c r="R601" s="5"/>
      <c r="S601"/>
      <c r="T601"/>
      <c r="U601" s="129" t="s">
        <v>5</v>
      </c>
      <c r="V601" s="129"/>
      <c r="W601" s="129"/>
      <c r="X601" s="129"/>
      <c r="Y601" s="129"/>
      <c r="Z601" s="129"/>
      <c r="AA601" s="3"/>
      <c r="AB601" s="5"/>
      <c r="AD601" s="47"/>
      <c r="AE601" s="47"/>
      <c r="AF601" s="47"/>
    </row>
    <row r="602" spans="1:32" s="12" customFormat="1" ht="13.5" customHeight="1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11"/>
      <c r="AE602" s="11"/>
      <c r="AF602" s="11"/>
    </row>
    <row r="603" spans="1:32" s="12" customFormat="1" ht="13.5" customHeight="1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11"/>
      <c r="AE603" s="11"/>
      <c r="AF603" s="11"/>
    </row>
    <row r="604" spans="1:32" s="48" customFormat="1" ht="13.9" x14ac:dyDescent="0.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49"/>
      <c r="AD604" s="47"/>
      <c r="AE604" s="47"/>
      <c r="AF604" s="47"/>
    </row>
  </sheetData>
  <mergeCells count="406">
    <mergeCell ref="D324:D340"/>
    <mergeCell ref="C324:C340"/>
    <mergeCell ref="B324:B340"/>
    <mergeCell ref="A324:A340"/>
    <mergeCell ref="R315:AB315"/>
    <mergeCell ref="T312:Z312"/>
    <mergeCell ref="A321:A322"/>
    <mergeCell ref="B321:B322"/>
    <mergeCell ref="C321:C322"/>
    <mergeCell ref="D321:D322"/>
    <mergeCell ref="A323:AC323"/>
    <mergeCell ref="A271:AC271"/>
    <mergeCell ref="K249:AB249"/>
    <mergeCell ref="AC249:AC250"/>
    <mergeCell ref="A252:A270"/>
    <mergeCell ref="B252:B270"/>
    <mergeCell ref="C252:C270"/>
    <mergeCell ref="D252:D270"/>
    <mergeCell ref="I249:I250"/>
    <mergeCell ref="J249:J250"/>
    <mergeCell ref="B532:B533"/>
    <mergeCell ref="C532:C533"/>
    <mergeCell ref="A534:AC534"/>
    <mergeCell ref="A535:A550"/>
    <mergeCell ref="G532:G533"/>
    <mergeCell ref="H532:H533"/>
    <mergeCell ref="I532:I533"/>
    <mergeCell ref="J532:J533"/>
    <mergeCell ref="D532:D533"/>
    <mergeCell ref="E532:E533"/>
    <mergeCell ref="F532:F533"/>
    <mergeCell ref="T180:Z180"/>
    <mergeCell ref="R182:AB182"/>
    <mergeCell ref="V183:Y183"/>
    <mergeCell ref="U185:Z185"/>
    <mergeCell ref="A162:A174"/>
    <mergeCell ref="B162:B174"/>
    <mergeCell ref="C162:C174"/>
    <mergeCell ref="D162:D174"/>
    <mergeCell ref="A176:AC176"/>
    <mergeCell ref="A159:A160"/>
    <mergeCell ref="B159:B160"/>
    <mergeCell ref="C159:C160"/>
    <mergeCell ref="D159:D160"/>
    <mergeCell ref="E159:E160"/>
    <mergeCell ref="F159:F160"/>
    <mergeCell ref="A131:A145"/>
    <mergeCell ref="B131:B145"/>
    <mergeCell ref="C131:C145"/>
    <mergeCell ref="D131:D145"/>
    <mergeCell ref="A146:AC146"/>
    <mergeCell ref="A147:AC147"/>
    <mergeCell ref="G159:G160"/>
    <mergeCell ref="H159:H160"/>
    <mergeCell ref="I159:I160"/>
    <mergeCell ref="J159:J160"/>
    <mergeCell ref="K159:AB159"/>
    <mergeCell ref="AC159:AC160"/>
    <mergeCell ref="T151:Z151"/>
    <mergeCell ref="R154:AB154"/>
    <mergeCell ref="V155:Y155"/>
    <mergeCell ref="U157:Z157"/>
    <mergeCell ref="F128:F129"/>
    <mergeCell ref="G128:G129"/>
    <mergeCell ref="H128:H129"/>
    <mergeCell ref="I128:I129"/>
    <mergeCell ref="AC128:AC129"/>
    <mergeCell ref="A130:AC130"/>
    <mergeCell ref="J128:J129"/>
    <mergeCell ref="K128:AB128"/>
    <mergeCell ref="A591:AC591"/>
    <mergeCell ref="J564:J565"/>
    <mergeCell ref="E564:E565"/>
    <mergeCell ref="V560:Y560"/>
    <mergeCell ref="U562:Z562"/>
    <mergeCell ref="R559:AB559"/>
    <mergeCell ref="T556:Z556"/>
    <mergeCell ref="A552:AC552"/>
    <mergeCell ref="A551:AC551"/>
    <mergeCell ref="C192:C205"/>
    <mergeCell ref="D192:D205"/>
    <mergeCell ref="F189:F190"/>
    <mergeCell ref="G189:G190"/>
    <mergeCell ref="H189:H190"/>
    <mergeCell ref="I189:I190"/>
    <mergeCell ref="A206:AC206"/>
    <mergeCell ref="T595:Z595"/>
    <mergeCell ref="R598:AB598"/>
    <mergeCell ref="V599:Y599"/>
    <mergeCell ref="U601:Z601"/>
    <mergeCell ref="A128:A129"/>
    <mergeCell ref="B128:B129"/>
    <mergeCell ref="C128:C129"/>
    <mergeCell ref="D128:D129"/>
    <mergeCell ref="E128:E129"/>
    <mergeCell ref="A566:AC566"/>
    <mergeCell ref="A567:A589"/>
    <mergeCell ref="B567:B589"/>
    <mergeCell ref="C567:C589"/>
    <mergeCell ref="D567:D589"/>
    <mergeCell ref="F564:F565"/>
    <mergeCell ref="G564:G565"/>
    <mergeCell ref="H564:H565"/>
    <mergeCell ref="I564:I565"/>
    <mergeCell ref="K564:AB564"/>
    <mergeCell ref="A564:A565"/>
    <mergeCell ref="B564:B565"/>
    <mergeCell ref="AC564:AC565"/>
    <mergeCell ref="C564:C565"/>
    <mergeCell ref="D564:D565"/>
    <mergeCell ref="C41:C56"/>
    <mergeCell ref="D41:D56"/>
    <mergeCell ref="A58:AC58"/>
    <mergeCell ref="T62:Z62"/>
    <mergeCell ref="B535:B550"/>
    <mergeCell ref="C535:C550"/>
    <mergeCell ref="K532:AB532"/>
    <mergeCell ref="AC532:AC533"/>
    <mergeCell ref="D535:D550"/>
    <mergeCell ref="A532:A533"/>
    <mergeCell ref="U68:Z68"/>
    <mergeCell ref="R65:AB65"/>
    <mergeCell ref="V66:Y66"/>
    <mergeCell ref="J189:J190"/>
    <mergeCell ref="K189:AB189"/>
    <mergeCell ref="A189:A190"/>
    <mergeCell ref="B189:B190"/>
    <mergeCell ref="C189:C190"/>
    <mergeCell ref="D189:D190"/>
    <mergeCell ref="E189:E190"/>
    <mergeCell ref="AC189:AC190"/>
    <mergeCell ref="A191:AC191"/>
    <mergeCell ref="A192:A205"/>
    <mergeCell ref="B192:B205"/>
    <mergeCell ref="A40:AC40"/>
    <mergeCell ref="C38:C39"/>
    <mergeCell ref="D38:D39"/>
    <mergeCell ref="E38:E39"/>
    <mergeCell ref="F38:F39"/>
    <mergeCell ref="A41:A56"/>
    <mergeCell ref="B41:B56"/>
    <mergeCell ref="A1:AC1"/>
    <mergeCell ref="A2:AC2"/>
    <mergeCell ref="A3:A4"/>
    <mergeCell ref="B3:B4"/>
    <mergeCell ref="C3:C4"/>
    <mergeCell ref="K38:AB38"/>
    <mergeCell ref="AC38:AC39"/>
    <mergeCell ref="A30:AC30"/>
    <mergeCell ref="T33:Z33"/>
    <mergeCell ref="R34:AB34"/>
    <mergeCell ref="C6:C28"/>
    <mergeCell ref="D6:D28"/>
    <mergeCell ref="A29:AC29"/>
    <mergeCell ref="A38:A39"/>
    <mergeCell ref="B38:B39"/>
    <mergeCell ref="U35:Z35"/>
    <mergeCell ref="G38:G39"/>
    <mergeCell ref="H38:H39"/>
    <mergeCell ref="I38:I39"/>
    <mergeCell ref="J3:J4"/>
    <mergeCell ref="K3:AB3"/>
    <mergeCell ref="AC3:AC4"/>
    <mergeCell ref="H3:H4"/>
    <mergeCell ref="I3:I4"/>
    <mergeCell ref="J38:J39"/>
    <mergeCell ref="A5:AC5"/>
    <mergeCell ref="A6:A28"/>
    <mergeCell ref="B6:B28"/>
    <mergeCell ref="E3:E4"/>
    <mergeCell ref="F3:F4"/>
    <mergeCell ref="G3:G4"/>
    <mergeCell ref="D3:D4"/>
    <mergeCell ref="A207:AC207"/>
    <mergeCell ref="T211:Z211"/>
    <mergeCell ref="R214:AB214"/>
    <mergeCell ref="V215:Y215"/>
    <mergeCell ref="U217:Z217"/>
    <mergeCell ref="T241:Z241"/>
    <mergeCell ref="R244:AB244"/>
    <mergeCell ref="G219:G220"/>
    <mergeCell ref="H219:H220"/>
    <mergeCell ref="I219:I220"/>
    <mergeCell ref="J219:J220"/>
    <mergeCell ref="K219:AB219"/>
    <mergeCell ref="A237:AC237"/>
    <mergeCell ref="A219:A220"/>
    <mergeCell ref="B219:B220"/>
    <mergeCell ref="AC219:AC220"/>
    <mergeCell ref="A221:AC221"/>
    <mergeCell ref="A222:A235"/>
    <mergeCell ref="B222:B235"/>
    <mergeCell ref="C222:C235"/>
    <mergeCell ref="D222:D235"/>
    <mergeCell ref="C219:C220"/>
    <mergeCell ref="D219:D220"/>
    <mergeCell ref="E219:E220"/>
    <mergeCell ref="F219:F220"/>
    <mergeCell ref="V245:Y245"/>
    <mergeCell ref="U247:Z247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T276:Z276"/>
    <mergeCell ref="R279:AB279"/>
    <mergeCell ref="V280:Y280"/>
    <mergeCell ref="U282:Z282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AB283"/>
    <mergeCell ref="AC283:AC284"/>
    <mergeCell ref="A285:AC285"/>
    <mergeCell ref="A286:A306"/>
    <mergeCell ref="B286:B306"/>
    <mergeCell ref="C286:C306"/>
    <mergeCell ref="J321:J322"/>
    <mergeCell ref="K321:AB321"/>
    <mergeCell ref="V316:Y316"/>
    <mergeCell ref="U318:Z318"/>
    <mergeCell ref="D286:D306"/>
    <mergeCell ref="AC321:AC322"/>
    <mergeCell ref="F321:F322"/>
    <mergeCell ref="G321:G322"/>
    <mergeCell ref="H321:H322"/>
    <mergeCell ref="I321:I322"/>
    <mergeCell ref="E321:E322"/>
    <mergeCell ref="A341:AC341"/>
    <mergeCell ref="K354:AB354"/>
    <mergeCell ref="A342:AC342"/>
    <mergeCell ref="T346:Z346"/>
    <mergeCell ref="R349:AB349"/>
    <mergeCell ref="V350:Y350"/>
    <mergeCell ref="U352:Z352"/>
    <mergeCell ref="A354:A355"/>
    <mergeCell ref="B354:B355"/>
    <mergeCell ref="C354:C355"/>
    <mergeCell ref="AC354:AC355"/>
    <mergeCell ref="D354:D355"/>
    <mergeCell ref="D357:D375"/>
    <mergeCell ref="F354:F355"/>
    <mergeCell ref="G354:G355"/>
    <mergeCell ref="H354:H355"/>
    <mergeCell ref="I354:I355"/>
    <mergeCell ref="U387:Z387"/>
    <mergeCell ref="A356:AC356"/>
    <mergeCell ref="A357:A375"/>
    <mergeCell ref="B357:B375"/>
    <mergeCell ref="C357:C375"/>
    <mergeCell ref="J354:J355"/>
    <mergeCell ref="E354:E355"/>
    <mergeCell ref="A377:AC377"/>
    <mergeCell ref="T381:Z381"/>
    <mergeCell ref="F391:F392"/>
    <mergeCell ref="G391:G392"/>
    <mergeCell ref="H391:H392"/>
    <mergeCell ref="I391:I392"/>
    <mergeCell ref="J391:J392"/>
    <mergeCell ref="K391:AB391"/>
    <mergeCell ref="A391:A392"/>
    <mergeCell ref="B391:B392"/>
    <mergeCell ref="R384:AB384"/>
    <mergeCell ref="V385:Y385"/>
    <mergeCell ref="D394:D411"/>
    <mergeCell ref="C391:C392"/>
    <mergeCell ref="A427:AC427"/>
    <mergeCell ref="U423:Z423"/>
    <mergeCell ref="AC425:AC426"/>
    <mergeCell ref="K425:AB425"/>
    <mergeCell ref="A425:A426"/>
    <mergeCell ref="B425:B426"/>
    <mergeCell ref="C425:C426"/>
    <mergeCell ref="D425:D426"/>
    <mergeCell ref="E425:E426"/>
    <mergeCell ref="G425:G426"/>
    <mergeCell ref="T417:Z417"/>
    <mergeCell ref="R420:AB420"/>
    <mergeCell ref="V421:Y421"/>
    <mergeCell ref="A393:AC393"/>
    <mergeCell ref="A394:A411"/>
    <mergeCell ref="B394:B411"/>
    <mergeCell ref="C394:C411"/>
    <mergeCell ref="A412:AC412"/>
    <mergeCell ref="A413:AC413"/>
    <mergeCell ref="AC391:AC392"/>
    <mergeCell ref="D391:D392"/>
    <mergeCell ref="E391:E392"/>
    <mergeCell ref="G461:G462"/>
    <mergeCell ref="H461:H462"/>
    <mergeCell ref="E461:E462"/>
    <mergeCell ref="H425:H426"/>
    <mergeCell ref="F425:F426"/>
    <mergeCell ref="U459:Z459"/>
    <mergeCell ref="A461:A462"/>
    <mergeCell ref="B461:B462"/>
    <mergeCell ref="C461:C462"/>
    <mergeCell ref="D461:D462"/>
    <mergeCell ref="F461:F462"/>
    <mergeCell ref="I461:I462"/>
    <mergeCell ref="J461:J462"/>
    <mergeCell ref="K461:AB461"/>
    <mergeCell ref="A428:A447"/>
    <mergeCell ref="B428:B447"/>
    <mergeCell ref="C428:C447"/>
    <mergeCell ref="U97:Z97"/>
    <mergeCell ref="A99:A100"/>
    <mergeCell ref="B99:B100"/>
    <mergeCell ref="B494:B495"/>
    <mergeCell ref="C494:C495"/>
    <mergeCell ref="D494:D495"/>
    <mergeCell ref="E494:E495"/>
    <mergeCell ref="T486:Z486"/>
    <mergeCell ref="F71:F72"/>
    <mergeCell ref="A73:AC73"/>
    <mergeCell ref="J71:J72"/>
    <mergeCell ref="R94:AB94"/>
    <mergeCell ref="C71:C72"/>
    <mergeCell ref="D71:D72"/>
    <mergeCell ref="E71:E72"/>
    <mergeCell ref="D428:D447"/>
    <mergeCell ref="A449:AC449"/>
    <mergeCell ref="V457:Y457"/>
    <mergeCell ref="R456:AB456"/>
    <mergeCell ref="I425:I426"/>
    <mergeCell ref="J425:J426"/>
    <mergeCell ref="T453:Z453"/>
    <mergeCell ref="A74:A85"/>
    <mergeCell ref="B74:B85"/>
    <mergeCell ref="AC71:AC72"/>
    <mergeCell ref="A71:A72"/>
    <mergeCell ref="B71:B72"/>
    <mergeCell ref="G71:G72"/>
    <mergeCell ref="H71:H72"/>
    <mergeCell ref="I71:I72"/>
    <mergeCell ref="K71:AB71"/>
    <mergeCell ref="T91:Z91"/>
    <mergeCell ref="V95:Y95"/>
    <mergeCell ref="C74:C85"/>
    <mergeCell ref="D74:D85"/>
    <mergeCell ref="A86:AC86"/>
    <mergeCell ref="A87:AC87"/>
    <mergeCell ref="E99:E100"/>
    <mergeCell ref="A117:AC117"/>
    <mergeCell ref="T121:Z121"/>
    <mergeCell ref="R124:AB124"/>
    <mergeCell ref="V125:Y125"/>
    <mergeCell ref="AC99:AC100"/>
    <mergeCell ref="D99:D100"/>
    <mergeCell ref="J99:J100"/>
    <mergeCell ref="K99:AB99"/>
    <mergeCell ref="C99:C100"/>
    <mergeCell ref="G99:G100"/>
    <mergeCell ref="H99:H100"/>
    <mergeCell ref="B102:B115"/>
    <mergeCell ref="C102:C115"/>
    <mergeCell ref="D102:D115"/>
    <mergeCell ref="F99:F100"/>
    <mergeCell ref="A101:AC101"/>
    <mergeCell ref="A102:A115"/>
    <mergeCell ref="I99:I100"/>
    <mergeCell ref="U127:Z127"/>
    <mergeCell ref="V527:Y527"/>
    <mergeCell ref="F494:F495"/>
    <mergeCell ref="G494:G495"/>
    <mergeCell ref="H494:H495"/>
    <mergeCell ref="I494:I495"/>
    <mergeCell ref="R526:AB526"/>
    <mergeCell ref="A519:AC519"/>
    <mergeCell ref="T523:Z523"/>
    <mergeCell ref="R489:AB489"/>
    <mergeCell ref="A308:AC308"/>
    <mergeCell ref="A272:AC272"/>
    <mergeCell ref="A251:AC251"/>
    <mergeCell ref="B497:B517"/>
    <mergeCell ref="A463:AC463"/>
    <mergeCell ref="AC461:AC462"/>
    <mergeCell ref="C464:C480"/>
    <mergeCell ref="A494:A495"/>
    <mergeCell ref="V490:Y490"/>
    <mergeCell ref="A161:AC161"/>
    <mergeCell ref="U492:Z492"/>
    <mergeCell ref="J494:J495"/>
    <mergeCell ref="K494:AB494"/>
    <mergeCell ref="A464:A480"/>
    <mergeCell ref="U529:Z529"/>
    <mergeCell ref="C497:C517"/>
    <mergeCell ref="D497:D517"/>
    <mergeCell ref="AC494:AC495"/>
    <mergeCell ref="A496:AC496"/>
    <mergeCell ref="A497:A517"/>
    <mergeCell ref="D464:D480"/>
    <mergeCell ref="A481:AC481"/>
    <mergeCell ref="A482:AC482"/>
    <mergeCell ref="B464:B480"/>
  </mergeCells>
  <phoneticPr fontId="0" type="noConversion"/>
  <pageMargins left="0.19685039370078741" right="0.19685039370078741" top="0.78740157480314965" bottom="0.39370078740157483" header="0.31496062992125984" footer="0.31496062992125984"/>
  <pageSetup paperSize="9" scale="67" orientation="landscape" verticalDpi="144" r:id="rId1"/>
  <headerFooter alignWithMargins="0"/>
  <rowBreaks count="17" manualBreakCount="17">
    <brk id="37" max="16383" man="1"/>
    <brk id="69" max="16383" man="1"/>
    <brk id="98" max="16383" man="1"/>
    <brk id="127" max="16383" man="1"/>
    <brk id="158" max="16383" man="1"/>
    <brk id="188" max="16383" man="1"/>
    <brk id="218" max="16383" man="1"/>
    <brk id="248" max="16383" man="1"/>
    <brk id="282" max="16383" man="1"/>
    <brk id="320" max="16383" man="1"/>
    <brk id="353" max="16383" man="1"/>
    <brk id="390" max="16383" man="1"/>
    <brk id="424" max="16383" man="1"/>
    <brk id="460" max="16383" man="1"/>
    <brk id="493" max="16383" man="1"/>
    <brk id="531" max="16383" man="1"/>
    <brk id="563" max="16383" man="1"/>
  </rowBreaks>
  <colBreaks count="1" manualBreakCount="1">
    <brk id="35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Загальна!Заголовки_для_печати</vt:lpstr>
      <vt:lpstr>'За НПП'!Область_печати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2021-11-11T10:27:54Z</cp:lastPrinted>
  <dcterms:created xsi:type="dcterms:W3CDTF">1996-10-08T23:32:33Z</dcterms:created>
  <dcterms:modified xsi:type="dcterms:W3CDTF">2025-05-15T10:46:54Z</dcterms:modified>
</cp:coreProperties>
</file>