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onsoleApplication1\3 форма\"/>
    </mc:Choice>
  </mc:AlternateContent>
  <xr:revisionPtr revIDLastSave="0" documentId="13_ncr:1_{68F82014-8CD5-4583-A75B-8072E31D8D07}" xr6:coauthVersionLast="47" xr6:coauthVersionMax="47" xr10:uidLastSave="{00000000-0000-0000-0000-000000000000}"/>
  <bookViews>
    <workbookView xWindow="2872" yWindow="1778" windowWidth="19441" windowHeight="11332" tabRatio="873" xr2:uid="{00000000-000D-0000-FFFF-FFFF00000000}"/>
  </bookViews>
  <sheets>
    <sheet name="Загальна" sheetId="1" r:id="rId1"/>
    <sheet name="Скалозуб" sheetId="2" r:id="rId2"/>
    <sheet name="Рябцев" sheetId="3" r:id="rId3"/>
    <sheet name="Соколовський" sheetId="4" r:id="rId4"/>
    <sheet name="Савчук" sheetId="5" r:id="rId5"/>
    <sheet name="Орлянский" sheetId="6" r:id="rId6"/>
    <sheet name="Сєтов" sheetId="7" r:id="rId7"/>
    <sheet name="Кушнерьов" sheetId="8" r:id="rId8"/>
    <sheet name="Лягушин" sheetId="9" r:id="rId9"/>
    <sheet name="Person" sheetId="10" r:id="rId10"/>
    <sheet name="Vacancy" sheetId="11" r:id="rId11"/>
    <sheet name="0" sheetId="12" r:id="rId12"/>
    <sheet name="1" sheetId="13" r:id="rId13"/>
    <sheet name="2" sheetId="14" r:id="rId14"/>
    <sheet name="3" sheetId="15" r:id="rId15"/>
    <sheet name="4" sheetId="16" r:id="rId16"/>
    <sheet name="5" sheetId="17" r:id="rId17"/>
    <sheet name="6" sheetId="18" r:id="rId18"/>
    <sheet name="7" sheetId="19" r:id="rId19"/>
    <sheet name="8" sheetId="20" r:id="rId20"/>
    <sheet name="01" sheetId="21" r:id="rId21"/>
    <sheet name="11" sheetId="22" r:id="rId22"/>
    <sheet name="21" sheetId="23" r:id="rId23"/>
    <sheet name="31" sheetId="24" r:id="rId24"/>
    <sheet name="41" sheetId="25" r:id="rId25"/>
    <sheet name="51" sheetId="26" r:id="rId26"/>
    <sheet name="61" sheetId="27" r:id="rId27"/>
    <sheet name="71" sheetId="28" r:id="rId28"/>
    <sheet name="81" sheetId="29" r:id="rId29"/>
    <sheet name="02" sheetId="30" r:id="rId30"/>
    <sheet name="12" sheetId="31" r:id="rId31"/>
    <sheet name="22" sheetId="32" r:id="rId32"/>
    <sheet name="32" sheetId="33" r:id="rId33"/>
    <sheet name="42" sheetId="34" r:id="rId34"/>
    <sheet name="52" sheetId="35" r:id="rId35"/>
    <sheet name="62" sheetId="36" r:id="rId36"/>
    <sheet name="72" sheetId="37" r:id="rId37"/>
    <sheet name="82" sheetId="38" r:id="rId38"/>
    <sheet name="03" sheetId="39" r:id="rId39"/>
    <sheet name="13" sheetId="40" r:id="rId40"/>
    <sheet name="23" sheetId="41" r:id="rId41"/>
    <sheet name="33" sheetId="42" r:id="rId42"/>
    <sheet name="43" sheetId="43" r:id="rId43"/>
    <sheet name="53" sheetId="44" r:id="rId44"/>
    <sheet name="63" sheetId="45" r:id="rId45"/>
    <sheet name="73" sheetId="46" r:id="rId46"/>
    <sheet name="83" sheetId="47" r:id="rId47"/>
    <sheet name="04" sheetId="48" r:id="rId48"/>
    <sheet name="14" sheetId="49" r:id="rId49"/>
    <sheet name="24" sheetId="50" r:id="rId50"/>
    <sheet name="34" sheetId="51" r:id="rId51"/>
    <sheet name="44" sheetId="52" r:id="rId52"/>
    <sheet name="54" sheetId="53" r:id="rId53"/>
    <sheet name="64" sheetId="54" r:id="rId54"/>
    <sheet name="74" sheetId="55" r:id="rId55"/>
    <sheet name="84" sheetId="56" r:id="rId56"/>
    <sheet name="05" sheetId="57" r:id="rId57"/>
    <sheet name="15" sheetId="58" r:id="rId58"/>
    <sheet name="25" sheetId="59" r:id="rId59"/>
    <sheet name="35" sheetId="60" r:id="rId60"/>
    <sheet name="45" sheetId="61" r:id="rId61"/>
    <sheet name="55" sheetId="62" r:id="rId62"/>
    <sheet name="65" sheetId="63" r:id="rId63"/>
    <sheet name="75" sheetId="64" r:id="rId64"/>
    <sheet name="85" sheetId="65" r:id="rId65"/>
    <sheet name="06" sheetId="66" r:id="rId66"/>
    <sheet name="16" sheetId="67" r:id="rId67"/>
    <sheet name="26" sheetId="68" r:id="rId68"/>
    <sheet name="36" sheetId="69" r:id="rId69"/>
    <sheet name="46" sheetId="70" r:id="rId70"/>
    <sheet name="56" sheetId="71" r:id="rId71"/>
    <sheet name="66" sheetId="72" r:id="rId72"/>
    <sheet name="76" sheetId="73" r:id="rId73"/>
    <sheet name="86" sheetId="74" r:id="rId74"/>
    <sheet name="07" sheetId="75" r:id="rId75"/>
    <sheet name="17" sheetId="76" r:id="rId76"/>
    <sheet name="27" sheetId="77" r:id="rId77"/>
    <sheet name="37" sheetId="78" r:id="rId78"/>
    <sheet name="47" sheetId="79" r:id="rId79"/>
    <sheet name="57" sheetId="80" r:id="rId80"/>
    <sheet name="67" sheetId="81" r:id="rId81"/>
    <sheet name="77" sheetId="82" r:id="rId82"/>
    <sheet name="87" sheetId="83" r:id="rId83"/>
    <sheet name="08" sheetId="84" r:id="rId84"/>
    <sheet name="18" sheetId="85" r:id="rId85"/>
    <sheet name="28" sheetId="86" r:id="rId86"/>
    <sheet name="38" sheetId="87" r:id="rId87"/>
    <sheet name="48" sheetId="88" r:id="rId88"/>
    <sheet name="58" sheetId="89" r:id="rId89"/>
    <sheet name="68" sheetId="90" r:id="rId90"/>
    <sheet name="78" sheetId="91" r:id="rId91"/>
    <sheet name="88" sheetId="92" r:id="rId92"/>
    <sheet name="09" sheetId="93" r:id="rId93"/>
    <sheet name="19" sheetId="94" r:id="rId94"/>
    <sheet name="29" sheetId="95" r:id="rId95"/>
    <sheet name="39" sheetId="96" r:id="rId96"/>
    <sheet name="49" sheetId="97" r:id="rId97"/>
    <sheet name="59" sheetId="98" r:id="rId98"/>
    <sheet name="69" sheetId="99" r:id="rId99"/>
    <sheet name="79" sheetId="100" r:id="rId100"/>
    <sheet name="89" sheetId="101" r:id="rId101"/>
  </sheets>
  <definedNames>
    <definedName name="_xlnm.Print_Area" localSheetId="7">Кушнерьов!$A$1:$AC$56</definedName>
    <definedName name="_xlnm.Print_Area" localSheetId="8">Лягушин!$A$1:$AC$68</definedName>
    <definedName name="_xlnm.Print_Area" localSheetId="5">Орлянский!$A$1:$AC$76</definedName>
    <definedName name="_xlnm.Print_Area" localSheetId="2">Рябцев!$A$1:$AC$66</definedName>
    <definedName name="_xlnm.Print_Area" localSheetId="4">Савчук!$A$1:$AC$64</definedName>
    <definedName name="_xlnm.Print_Area" localSheetId="6">Сєтов!$A$1:$AC$60</definedName>
    <definedName name="_xlnm.Print_Area" localSheetId="3">Соколовський!$A$1:$AC$85</definedName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9" i="9" l="1"/>
  <c r="AB56" i="9" s="1"/>
  <c r="AA49" i="9"/>
  <c r="AA56" i="9" s="1"/>
  <c r="Z49" i="9"/>
  <c r="Z56" i="9" s="1"/>
  <c r="X35" i="1" s="1"/>
  <c r="X36" i="1" s="1"/>
  <c r="Y49" i="9"/>
  <c r="Y56" i="9" s="1"/>
  <c r="W35" i="1" s="1"/>
  <c r="W38" i="1" s="1"/>
  <c r="X49" i="9"/>
  <c r="X56" i="9" s="1"/>
  <c r="W49" i="9"/>
  <c r="W56" i="9" s="1"/>
  <c r="V49" i="9"/>
  <c r="V56" i="9" s="1"/>
  <c r="T35" i="1" s="1"/>
  <c r="T36" i="1" s="1"/>
  <c r="U49" i="9"/>
  <c r="U56" i="9" s="1"/>
  <c r="S35" i="1" s="1"/>
  <c r="S38" i="1" s="1"/>
  <c r="T49" i="9"/>
  <c r="T56" i="9" s="1"/>
  <c r="S49" i="9"/>
  <c r="S56" i="9" s="1"/>
  <c r="R49" i="9"/>
  <c r="R56" i="9" s="1"/>
  <c r="P35" i="1" s="1"/>
  <c r="Q49" i="9"/>
  <c r="Q56" i="9" s="1"/>
  <c r="O35" i="1" s="1"/>
  <c r="P49" i="9"/>
  <c r="P56" i="9" s="1"/>
  <c r="O49" i="9"/>
  <c r="O56" i="9" s="1"/>
  <c r="N49" i="9"/>
  <c r="N56" i="9" s="1"/>
  <c r="L35" i="1" s="1"/>
  <c r="M49" i="9"/>
  <c r="M56" i="9" s="1"/>
  <c r="L49" i="9"/>
  <c r="L56" i="9" s="1"/>
  <c r="K49" i="9"/>
  <c r="K56" i="9" s="1"/>
  <c r="AC48" i="9"/>
  <c r="AC47" i="9"/>
  <c r="AC49" i="9" s="1"/>
  <c r="AA31" i="9"/>
  <c r="Z31" i="9"/>
  <c r="W31" i="9"/>
  <c r="W58" i="9" s="1"/>
  <c r="V31" i="9"/>
  <c r="V58" i="9" s="1"/>
  <c r="S31" i="9"/>
  <c r="S58" i="9" s="1"/>
  <c r="R31" i="9"/>
  <c r="O31" i="9"/>
  <c r="O58" i="9" s="1"/>
  <c r="N31" i="9"/>
  <c r="N58" i="9" s="1"/>
  <c r="K31" i="9"/>
  <c r="K58" i="9" s="1"/>
  <c r="AB24" i="9"/>
  <c r="AB31" i="9" s="1"/>
  <c r="AB58" i="9" s="1"/>
  <c r="AA24" i="9"/>
  <c r="Z24" i="9"/>
  <c r="Y24" i="9"/>
  <c r="Y31" i="9" s="1"/>
  <c r="X24" i="9"/>
  <c r="X31" i="9" s="1"/>
  <c r="X58" i="9" s="1"/>
  <c r="W24" i="9"/>
  <c r="V24" i="9"/>
  <c r="U24" i="9"/>
  <c r="U31" i="9" s="1"/>
  <c r="T24" i="9"/>
  <c r="T31" i="9" s="1"/>
  <c r="T58" i="9" s="1"/>
  <c r="S24" i="9"/>
  <c r="R24" i="9"/>
  <c r="Q24" i="9"/>
  <c r="Q31" i="9" s="1"/>
  <c r="P24" i="9"/>
  <c r="P31" i="9" s="1"/>
  <c r="P58" i="9" s="1"/>
  <c r="O24" i="9"/>
  <c r="N24" i="9"/>
  <c r="M24" i="9"/>
  <c r="M31" i="9" s="1"/>
  <c r="L24" i="9"/>
  <c r="L31" i="9" s="1"/>
  <c r="L58" i="9" s="1"/>
  <c r="K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24" i="9" s="1"/>
  <c r="AC9" i="9"/>
  <c r="AC8" i="9"/>
  <c r="A3" i="9"/>
  <c r="Y46" i="8"/>
  <c r="U46" i="8"/>
  <c r="Q46" i="8"/>
  <c r="M46" i="8"/>
  <c r="AB39" i="8"/>
  <c r="AB46" i="8" s="1"/>
  <c r="AA39" i="8"/>
  <c r="AA46" i="8" s="1"/>
  <c r="Z39" i="8"/>
  <c r="Z46" i="8" s="1"/>
  <c r="Y39" i="8"/>
  <c r="X39" i="8"/>
  <c r="X46" i="8" s="1"/>
  <c r="W39" i="8"/>
  <c r="W46" i="8" s="1"/>
  <c r="V39" i="8"/>
  <c r="V46" i="8" s="1"/>
  <c r="U39" i="8"/>
  <c r="T39" i="8"/>
  <c r="T46" i="8" s="1"/>
  <c r="S39" i="8"/>
  <c r="S46" i="8" s="1"/>
  <c r="Q32" i="1" s="1"/>
  <c r="R39" i="8"/>
  <c r="R46" i="8" s="1"/>
  <c r="Q39" i="8"/>
  <c r="P39" i="8"/>
  <c r="P46" i="8" s="1"/>
  <c r="O39" i="8"/>
  <c r="O46" i="8" s="1"/>
  <c r="N39" i="8"/>
  <c r="N46" i="8" s="1"/>
  <c r="N48" i="8" s="1"/>
  <c r="M39" i="8"/>
  <c r="L39" i="8"/>
  <c r="L46" i="8" s="1"/>
  <c r="K39" i="8"/>
  <c r="K46" i="8" s="1"/>
  <c r="AC46" i="8" s="1"/>
  <c r="AB32" i="1" s="1"/>
  <c r="AC38" i="8"/>
  <c r="AC37" i="8"/>
  <c r="AC39" i="8" s="1"/>
  <c r="R35" i="8"/>
  <c r="Z19" i="8"/>
  <c r="Y19" i="8"/>
  <c r="Y48" i="8" s="1"/>
  <c r="V19" i="8"/>
  <c r="V48" i="8" s="1"/>
  <c r="U19" i="8"/>
  <c r="R19" i="8"/>
  <c r="R48" i="8" s="1"/>
  <c r="Q19" i="8"/>
  <c r="Q48" i="8" s="1"/>
  <c r="N19" i="8"/>
  <c r="M19" i="8"/>
  <c r="M48" i="8" s="1"/>
  <c r="AB12" i="8"/>
  <c r="AB19" i="8" s="1"/>
  <c r="AB48" i="8" s="1"/>
  <c r="AA12" i="8"/>
  <c r="AA19" i="8" s="1"/>
  <c r="Y12" i="8"/>
  <c r="X12" i="8"/>
  <c r="X19" i="8" s="1"/>
  <c r="X48" i="8" s="1"/>
  <c r="W12" i="8"/>
  <c r="W19" i="8" s="1"/>
  <c r="V12" i="8"/>
  <c r="U12" i="8"/>
  <c r="T12" i="8"/>
  <c r="T19" i="8" s="1"/>
  <c r="S12" i="8"/>
  <c r="S19" i="8" s="1"/>
  <c r="R12" i="8"/>
  <c r="Q12" i="8"/>
  <c r="P12" i="8"/>
  <c r="P19" i="8" s="1"/>
  <c r="O12" i="8"/>
  <c r="O19" i="8" s="1"/>
  <c r="N12" i="8"/>
  <c r="M12" i="8"/>
  <c r="L12" i="8"/>
  <c r="L19" i="8" s="1"/>
  <c r="L48" i="8" s="1"/>
  <c r="K12" i="8"/>
  <c r="K19" i="8" s="1"/>
  <c r="AC11" i="8"/>
  <c r="AC10" i="8"/>
  <c r="AC9" i="8"/>
  <c r="AC12" i="8" s="1"/>
  <c r="AC8" i="8"/>
  <c r="A3" i="8"/>
  <c r="X53" i="7"/>
  <c r="P53" i="7"/>
  <c r="AA51" i="7"/>
  <c r="Y51" i="7"/>
  <c r="W51" i="7"/>
  <c r="U51" i="7"/>
  <c r="S51" i="7"/>
  <c r="Q29" i="1" s="1"/>
  <c r="Q51" i="7"/>
  <c r="O51" i="7"/>
  <c r="M51" i="7"/>
  <c r="AC51" i="7" s="1"/>
  <c r="AB29" i="1" s="1"/>
  <c r="K51" i="7"/>
  <c r="AB44" i="7"/>
  <c r="AB51" i="7" s="1"/>
  <c r="AA44" i="7"/>
  <c r="Z44" i="7"/>
  <c r="Z51" i="7" s="1"/>
  <c r="Y44" i="7"/>
  <c r="X44" i="7"/>
  <c r="X51" i="7" s="1"/>
  <c r="W44" i="7"/>
  <c r="V44" i="7"/>
  <c r="V51" i="7" s="1"/>
  <c r="U44" i="7"/>
  <c r="T44" i="7"/>
  <c r="T51" i="7" s="1"/>
  <c r="S44" i="7"/>
  <c r="R44" i="7"/>
  <c r="R51" i="7" s="1"/>
  <c r="P29" i="1" s="1"/>
  <c r="Q44" i="7"/>
  <c r="P44" i="7"/>
  <c r="P51" i="7" s="1"/>
  <c r="O44" i="7"/>
  <c r="N44" i="7"/>
  <c r="N51" i="7" s="1"/>
  <c r="L29" i="1" s="1"/>
  <c r="L30" i="1" s="1"/>
  <c r="M44" i="7"/>
  <c r="L44" i="7"/>
  <c r="L51" i="7" s="1"/>
  <c r="K44" i="7"/>
  <c r="AC43" i="7"/>
  <c r="AC42" i="7"/>
  <c r="AC41" i="7"/>
  <c r="AC40" i="7"/>
  <c r="AC39" i="7"/>
  <c r="AC38" i="7"/>
  <c r="AC37" i="7"/>
  <c r="R35" i="7"/>
  <c r="AA19" i="7"/>
  <c r="Y19" i="7"/>
  <c r="Y53" i="7" s="1"/>
  <c r="W19" i="7"/>
  <c r="W53" i="7" s="1"/>
  <c r="U19" i="7"/>
  <c r="U53" i="7" s="1"/>
  <c r="S19" i="7"/>
  <c r="Q19" i="7"/>
  <c r="Q53" i="7" s="1"/>
  <c r="O19" i="7"/>
  <c r="O53" i="7" s="1"/>
  <c r="M19" i="7"/>
  <c r="M53" i="7" s="1"/>
  <c r="K19" i="7"/>
  <c r="K53" i="7" s="1"/>
  <c r="AB12" i="7"/>
  <c r="AB19" i="7" s="1"/>
  <c r="AB53" i="7" s="1"/>
  <c r="AA12" i="7"/>
  <c r="Z12" i="7"/>
  <c r="Z19" i="7" s="1"/>
  <c r="Z53" i="7" s="1"/>
  <c r="Y12" i="7"/>
  <c r="X12" i="7"/>
  <c r="X19" i="7" s="1"/>
  <c r="W12" i="7"/>
  <c r="V12" i="7"/>
  <c r="V19" i="7" s="1"/>
  <c r="V53" i="7" s="1"/>
  <c r="U12" i="7"/>
  <c r="T12" i="7"/>
  <c r="T19" i="7" s="1"/>
  <c r="T53" i="7" s="1"/>
  <c r="S12" i="7"/>
  <c r="R12" i="7"/>
  <c r="R19" i="7" s="1"/>
  <c r="Q12" i="7"/>
  <c r="P12" i="7"/>
  <c r="P19" i="7" s="1"/>
  <c r="O12" i="7"/>
  <c r="N12" i="7"/>
  <c r="N19" i="7" s="1"/>
  <c r="N53" i="7" s="1"/>
  <c r="M12" i="7"/>
  <c r="L12" i="7"/>
  <c r="L19" i="7" s="1"/>
  <c r="L53" i="7" s="1"/>
  <c r="K12" i="7"/>
  <c r="AC8" i="7"/>
  <c r="AC12" i="7" s="1"/>
  <c r="A3" i="7"/>
  <c r="S64" i="6"/>
  <c r="O64" i="6"/>
  <c r="AB62" i="6"/>
  <c r="Z26" i="1" s="1"/>
  <c r="Z62" i="6"/>
  <c r="X62" i="6"/>
  <c r="V62" i="6"/>
  <c r="R62" i="6"/>
  <c r="Q62" i="6"/>
  <c r="N62" i="6"/>
  <c r="L62" i="6"/>
  <c r="AB55" i="6"/>
  <c r="AA55" i="6"/>
  <c r="AA62" i="6" s="1"/>
  <c r="Z55" i="6"/>
  <c r="Y55" i="6"/>
  <c r="Y62" i="6" s="1"/>
  <c r="X55" i="6"/>
  <c r="W55" i="6"/>
  <c r="W62" i="6" s="1"/>
  <c r="V55" i="6"/>
  <c r="U55" i="6"/>
  <c r="U62" i="6" s="1"/>
  <c r="U64" i="6" s="1"/>
  <c r="T55" i="6"/>
  <c r="T62" i="6" s="1"/>
  <c r="S55" i="6"/>
  <c r="S62" i="6" s="1"/>
  <c r="R55" i="6"/>
  <c r="Q55" i="6"/>
  <c r="P55" i="6"/>
  <c r="P62" i="6" s="1"/>
  <c r="O55" i="6"/>
  <c r="O62" i="6" s="1"/>
  <c r="N55" i="6"/>
  <c r="L55" i="6"/>
  <c r="K55" i="6"/>
  <c r="K62" i="6" s="1"/>
  <c r="AC54" i="6"/>
  <c r="AC53" i="6"/>
  <c r="AC52" i="6"/>
  <c r="AC51" i="6"/>
  <c r="AC50" i="6"/>
  <c r="AC49" i="6"/>
  <c r="AC48" i="6"/>
  <c r="AC47" i="6"/>
  <c r="M47" i="6"/>
  <c r="AC46" i="6"/>
  <c r="M46" i="6"/>
  <c r="AC45" i="6"/>
  <c r="M45" i="6"/>
  <c r="AC44" i="6"/>
  <c r="M44" i="6"/>
  <c r="AC43" i="6"/>
  <c r="M43" i="6"/>
  <c r="AC42" i="6"/>
  <c r="M42" i="6"/>
  <c r="AC41" i="6"/>
  <c r="M41" i="6"/>
  <c r="AC40" i="6"/>
  <c r="M40" i="6"/>
  <c r="M55" i="6" s="1"/>
  <c r="M62" i="6" s="1"/>
  <c r="AC39" i="6"/>
  <c r="AC38" i="6"/>
  <c r="AC37" i="6"/>
  <c r="AC55" i="6" s="1"/>
  <c r="R35" i="6"/>
  <c r="AA19" i="6"/>
  <c r="AA64" i="6" s="1"/>
  <c r="W19" i="6"/>
  <c r="W64" i="6" s="1"/>
  <c r="V19" i="6"/>
  <c r="V64" i="6" s="1"/>
  <c r="S19" i="6"/>
  <c r="Q19" i="6"/>
  <c r="Q64" i="6" s="1"/>
  <c r="O19" i="6"/>
  <c r="M19" i="6"/>
  <c r="AB12" i="6"/>
  <c r="AB19" i="6" s="1"/>
  <c r="AA12" i="6"/>
  <c r="Z12" i="6"/>
  <c r="Z19" i="6" s="1"/>
  <c r="Z64" i="6" s="1"/>
  <c r="Y12" i="6"/>
  <c r="Y19" i="6" s="1"/>
  <c r="Y64" i="6" s="1"/>
  <c r="X12" i="6"/>
  <c r="X19" i="6" s="1"/>
  <c r="W12" i="6"/>
  <c r="V12" i="6"/>
  <c r="U12" i="6"/>
  <c r="U19" i="6" s="1"/>
  <c r="T12" i="6"/>
  <c r="T19" i="6" s="1"/>
  <c r="S12" i="6"/>
  <c r="R12" i="6"/>
  <c r="R19" i="6" s="1"/>
  <c r="R64" i="6" s="1"/>
  <c r="Q12" i="6"/>
  <c r="P12" i="6"/>
  <c r="P19" i="6" s="1"/>
  <c r="O12" i="6"/>
  <c r="N12" i="6"/>
  <c r="N19" i="6" s="1"/>
  <c r="N64" i="6" s="1"/>
  <c r="M12" i="6"/>
  <c r="L12" i="6"/>
  <c r="L19" i="6" s="1"/>
  <c r="AC11" i="6"/>
  <c r="AC10" i="6"/>
  <c r="K10" i="6"/>
  <c r="K9" i="6"/>
  <c r="AC9" i="6" s="1"/>
  <c r="AC8" i="6"/>
  <c r="AC12" i="6" s="1"/>
  <c r="K8" i="6"/>
  <c r="K12" i="6" s="1"/>
  <c r="K19" i="6" s="1"/>
  <c r="R6" i="6"/>
  <c r="A3" i="6"/>
  <c r="V53" i="5"/>
  <c r="T21" i="1" s="1"/>
  <c r="Q53" i="5"/>
  <c r="M53" i="5"/>
  <c r="L53" i="5"/>
  <c r="J21" i="1" s="1"/>
  <c r="AB51" i="5"/>
  <c r="AA51" i="5"/>
  <c r="Y51" i="5"/>
  <c r="U51" i="5"/>
  <c r="S20" i="1" s="1"/>
  <c r="S23" i="1" s="1"/>
  <c r="T51" i="5"/>
  <c r="Q51" i="5"/>
  <c r="P51" i="5"/>
  <c r="O51" i="5"/>
  <c r="M20" i="1" s="1"/>
  <c r="M23" i="1" s="1"/>
  <c r="M51" i="5"/>
  <c r="L51" i="5"/>
  <c r="K51" i="5"/>
  <c r="AC50" i="5"/>
  <c r="AB50" i="5"/>
  <c r="AA50" i="5"/>
  <c r="Z50" i="5"/>
  <c r="Z51" i="5" s="1"/>
  <c r="Y50" i="5"/>
  <c r="X50" i="5"/>
  <c r="X51" i="5" s="1"/>
  <c r="W50" i="5"/>
  <c r="W51" i="5" s="1"/>
  <c r="V50" i="5"/>
  <c r="V51" i="5" s="1"/>
  <c r="U50" i="5"/>
  <c r="T50" i="5"/>
  <c r="S50" i="5"/>
  <c r="S51" i="5" s="1"/>
  <c r="R50" i="5"/>
  <c r="R51" i="5" s="1"/>
  <c r="Q50" i="5"/>
  <c r="P50" i="5"/>
  <c r="O50" i="5"/>
  <c r="N50" i="5"/>
  <c r="N51" i="5" s="1"/>
  <c r="M50" i="5"/>
  <c r="L50" i="5"/>
  <c r="K50" i="5"/>
  <c r="AC43" i="5"/>
  <c r="AC42" i="5"/>
  <c r="AC41" i="5"/>
  <c r="AC40" i="5"/>
  <c r="AC44" i="5" s="1"/>
  <c r="AB21" i="5"/>
  <c r="AB53" i="5" s="1"/>
  <c r="Z21" i="1" s="1"/>
  <c r="X21" i="5"/>
  <c r="X53" i="5" s="1"/>
  <c r="V21" i="1" s="1"/>
  <c r="T21" i="5"/>
  <c r="S21" i="5"/>
  <c r="S53" i="5" s="1"/>
  <c r="R21" i="5"/>
  <c r="R53" i="5" s="1"/>
  <c r="P21" i="1" s="1"/>
  <c r="P21" i="5"/>
  <c r="P53" i="5" s="1"/>
  <c r="N21" i="5"/>
  <c r="N53" i="5" s="1"/>
  <c r="L21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C18" i="5"/>
  <c r="AB13" i="5"/>
  <c r="AA13" i="5"/>
  <c r="AA21" i="5" s="1"/>
  <c r="AA53" i="5" s="1"/>
  <c r="Z13" i="5"/>
  <c r="Z21" i="5" s="1"/>
  <c r="Z53" i="5" s="1"/>
  <c r="Y13" i="5"/>
  <c r="Y21" i="5" s="1"/>
  <c r="Y53" i="5" s="1"/>
  <c r="X13" i="5"/>
  <c r="W13" i="5"/>
  <c r="W21" i="5" s="1"/>
  <c r="W53" i="5" s="1"/>
  <c r="U21" i="1" s="1"/>
  <c r="U24" i="1" s="1"/>
  <c r="V13" i="5"/>
  <c r="V21" i="5" s="1"/>
  <c r="U13" i="5"/>
  <c r="U21" i="5" s="1"/>
  <c r="T13" i="5"/>
  <c r="S13" i="5"/>
  <c r="R13" i="5"/>
  <c r="Q13" i="5"/>
  <c r="Q21" i="5" s="1"/>
  <c r="P13" i="5"/>
  <c r="O13" i="5"/>
  <c r="O21" i="5" s="1"/>
  <c r="N13" i="5"/>
  <c r="M13" i="5"/>
  <c r="M21" i="5" s="1"/>
  <c r="L13" i="5"/>
  <c r="K13" i="5"/>
  <c r="K21" i="5" s="1"/>
  <c r="AC11" i="5"/>
  <c r="AC10" i="5"/>
  <c r="AC13" i="5" s="1"/>
  <c r="AC9" i="5"/>
  <c r="A3" i="5"/>
  <c r="W76" i="4"/>
  <c r="S76" i="4"/>
  <c r="O76" i="4"/>
  <c r="M76" i="4"/>
  <c r="K17" i="1" s="1"/>
  <c r="AB75" i="4"/>
  <c r="AA75" i="4"/>
  <c r="Z75" i="4"/>
  <c r="Y75" i="4"/>
  <c r="W75" i="4"/>
  <c r="V75" i="4"/>
  <c r="U75" i="4"/>
  <c r="T75" i="4"/>
  <c r="S75" i="4"/>
  <c r="R75" i="4"/>
  <c r="Q75" i="4"/>
  <c r="Q76" i="4" s="1"/>
  <c r="O17" i="1" s="1"/>
  <c r="P75" i="4"/>
  <c r="O75" i="4"/>
  <c r="N75" i="4"/>
  <c r="M75" i="4"/>
  <c r="L75" i="4"/>
  <c r="K75" i="4"/>
  <c r="AB69" i="4"/>
  <c r="AB76" i="4" s="1"/>
  <c r="AA69" i="4"/>
  <c r="AA76" i="4" s="1"/>
  <c r="Y17" i="1" s="1"/>
  <c r="Z69" i="4"/>
  <c r="Y69" i="4"/>
  <c r="Y76" i="4" s="1"/>
  <c r="X69" i="4"/>
  <c r="X76" i="4" s="1"/>
  <c r="W69" i="4"/>
  <c r="V69" i="4"/>
  <c r="U69" i="4"/>
  <c r="T69" i="4"/>
  <c r="T76" i="4" s="1"/>
  <c r="S69" i="4"/>
  <c r="R69" i="4"/>
  <c r="Q69" i="4"/>
  <c r="P69" i="4"/>
  <c r="P76" i="4" s="1"/>
  <c r="O69" i="4"/>
  <c r="N69" i="4"/>
  <c r="M69" i="4"/>
  <c r="L69" i="4"/>
  <c r="L76" i="4" s="1"/>
  <c r="AC68" i="4"/>
  <c r="AC67" i="4"/>
  <c r="AC66" i="4"/>
  <c r="AC65" i="4"/>
  <c r="AC64" i="4"/>
  <c r="AC63" i="4"/>
  <c r="K63" i="4"/>
  <c r="AC62" i="4"/>
  <c r="K62" i="4"/>
  <c r="AC61" i="4"/>
  <c r="K61" i="4"/>
  <c r="AC60" i="4"/>
  <c r="K60" i="4"/>
  <c r="AC59" i="4"/>
  <c r="K59" i="4"/>
  <c r="AC58" i="4"/>
  <c r="K58" i="4"/>
  <c r="AC57" i="4"/>
  <c r="K57" i="4"/>
  <c r="AC56" i="4"/>
  <c r="K56" i="4"/>
  <c r="AC55" i="4"/>
  <c r="K55" i="4"/>
  <c r="AC54" i="4"/>
  <c r="K54" i="4"/>
  <c r="AC53" i="4"/>
  <c r="K53" i="4"/>
  <c r="AC52" i="4"/>
  <c r="K52" i="4"/>
  <c r="AC51" i="4"/>
  <c r="AC69" i="4" s="1"/>
  <c r="K51" i="4"/>
  <c r="K69" i="4" s="1"/>
  <c r="K76" i="4" s="1"/>
  <c r="AC50" i="4"/>
  <c r="K50" i="4"/>
  <c r="X33" i="4"/>
  <c r="Q33" i="4"/>
  <c r="M33" i="4"/>
  <c r="L33" i="4"/>
  <c r="AC32" i="4"/>
  <c r="AB32" i="4"/>
  <c r="AB33" i="4" s="1"/>
  <c r="AB78" i="4" s="1"/>
  <c r="Z18" i="1" s="1"/>
  <c r="AA32" i="4"/>
  <c r="Z32" i="4"/>
  <c r="Y32" i="4"/>
  <c r="X32" i="4"/>
  <c r="W32" i="4"/>
  <c r="W33" i="4" s="1"/>
  <c r="W78" i="4" s="1"/>
  <c r="U18" i="1" s="1"/>
  <c r="V32" i="4"/>
  <c r="U32" i="4"/>
  <c r="T32" i="4"/>
  <c r="T33" i="4" s="1"/>
  <c r="T78" i="4" s="1"/>
  <c r="R18" i="1" s="1"/>
  <c r="S32" i="4"/>
  <c r="R32" i="4"/>
  <c r="Q32" i="4"/>
  <c r="P32" i="4"/>
  <c r="P33" i="4" s="1"/>
  <c r="P78" i="4" s="1"/>
  <c r="N18" i="1" s="1"/>
  <c r="N24" i="1" s="1"/>
  <c r="O32" i="4"/>
  <c r="N32" i="4"/>
  <c r="M32" i="4"/>
  <c r="L32" i="4"/>
  <c r="K32" i="4"/>
  <c r="AB26" i="4"/>
  <c r="AA26" i="4"/>
  <c r="Z26" i="4"/>
  <c r="Z33" i="4" s="1"/>
  <c r="Y26" i="4"/>
  <c r="Y33" i="4" s="1"/>
  <c r="Y78" i="4" s="1"/>
  <c r="W18" i="1" s="1"/>
  <c r="X26" i="4"/>
  <c r="W26" i="4"/>
  <c r="V26" i="4"/>
  <c r="V33" i="4" s="1"/>
  <c r="U26" i="4"/>
  <c r="U33" i="4" s="1"/>
  <c r="T26" i="4"/>
  <c r="S26" i="4"/>
  <c r="R26" i="4"/>
  <c r="R33" i="4" s="1"/>
  <c r="Q26" i="4"/>
  <c r="P26" i="4"/>
  <c r="O26" i="4"/>
  <c r="N26" i="4"/>
  <c r="N33" i="4" s="1"/>
  <c r="M26" i="4"/>
  <c r="AC25" i="4"/>
  <c r="AC24" i="4"/>
  <c r="L23" i="4"/>
  <c r="K23" i="4"/>
  <c r="AC23" i="4" s="1"/>
  <c r="AC22" i="4"/>
  <c r="L22" i="4"/>
  <c r="K22" i="4"/>
  <c r="K21" i="4"/>
  <c r="AC21" i="4" s="1"/>
  <c r="K20" i="4"/>
  <c r="AC20" i="4" s="1"/>
  <c r="K19" i="4"/>
  <c r="AC19" i="4" s="1"/>
  <c r="K18" i="4"/>
  <c r="AC18" i="4" s="1"/>
  <c r="AC17" i="4"/>
  <c r="K17" i="4"/>
  <c r="K16" i="4"/>
  <c r="AC16" i="4" s="1"/>
  <c r="AC15" i="4"/>
  <c r="K15" i="4"/>
  <c r="K14" i="4"/>
  <c r="AC14" i="4" s="1"/>
  <c r="AC13" i="4"/>
  <c r="K13" i="4"/>
  <c r="K12" i="4"/>
  <c r="AC12" i="4" s="1"/>
  <c r="AC11" i="4"/>
  <c r="K11" i="4"/>
  <c r="K10" i="4"/>
  <c r="AC10" i="4" s="1"/>
  <c r="AC9" i="4"/>
  <c r="L9" i="4"/>
  <c r="L26" i="4" s="1"/>
  <c r="K9" i="4"/>
  <c r="AC8" i="4"/>
  <c r="A3" i="4"/>
  <c r="S59" i="3"/>
  <c r="Q15" i="1" s="1"/>
  <c r="N59" i="3"/>
  <c r="L15" i="1" s="1"/>
  <c r="K59" i="3"/>
  <c r="Z57" i="3"/>
  <c r="Y57" i="3"/>
  <c r="V57" i="3"/>
  <c r="T14" i="1" s="1"/>
  <c r="U57" i="3"/>
  <c r="Q57" i="3"/>
  <c r="N57" i="3"/>
  <c r="M57" i="3"/>
  <c r="AB56" i="3"/>
  <c r="AA56" i="3"/>
  <c r="Z56" i="3"/>
  <c r="Y56" i="3"/>
  <c r="W56" i="3"/>
  <c r="V56" i="3"/>
  <c r="U56" i="3"/>
  <c r="T56" i="3"/>
  <c r="S56" i="3"/>
  <c r="R56" i="3"/>
  <c r="R57" i="3" s="1"/>
  <c r="Q56" i="3"/>
  <c r="P56" i="3"/>
  <c r="O56" i="3"/>
  <c r="N56" i="3"/>
  <c r="M56" i="3"/>
  <c r="L56" i="3"/>
  <c r="K56" i="3"/>
  <c r="AC52" i="3"/>
  <c r="U52" i="3"/>
  <c r="L52" i="3"/>
  <c r="K52" i="3"/>
  <c r="AC51" i="3"/>
  <c r="AC50" i="3"/>
  <c r="AB49" i="3"/>
  <c r="AB57" i="3" s="1"/>
  <c r="AA49" i="3"/>
  <c r="Z49" i="3"/>
  <c r="Y49" i="3"/>
  <c r="X49" i="3"/>
  <c r="X57" i="3" s="1"/>
  <c r="W49" i="3"/>
  <c r="W57" i="3" s="1"/>
  <c r="V49" i="3"/>
  <c r="U49" i="3"/>
  <c r="T49" i="3"/>
  <c r="T57" i="3" s="1"/>
  <c r="S49" i="3"/>
  <c r="S57" i="3" s="1"/>
  <c r="R49" i="3"/>
  <c r="Q49" i="3"/>
  <c r="P49" i="3"/>
  <c r="P57" i="3" s="1"/>
  <c r="O49" i="3"/>
  <c r="O57" i="3" s="1"/>
  <c r="N49" i="3"/>
  <c r="M49" i="3"/>
  <c r="L49" i="3"/>
  <c r="L57" i="3" s="1"/>
  <c r="K49" i="3"/>
  <c r="K57" i="3" s="1"/>
  <c r="AC48" i="3"/>
  <c r="AC47" i="3"/>
  <c r="AC46" i="3"/>
  <c r="AC45" i="3"/>
  <c r="AC44" i="3"/>
  <c r="AC43" i="3"/>
  <c r="AC42" i="3"/>
  <c r="AC41" i="3"/>
  <c r="AC40" i="3"/>
  <c r="AB23" i="3"/>
  <c r="AB59" i="3" s="1"/>
  <c r="Z15" i="1" s="1"/>
  <c r="AA23" i="3"/>
  <c r="W23" i="3"/>
  <c r="W59" i="3" s="1"/>
  <c r="T23" i="3"/>
  <c r="T59" i="3" s="1"/>
  <c r="S23" i="3"/>
  <c r="P23" i="3"/>
  <c r="P59" i="3" s="1"/>
  <c r="O23" i="3"/>
  <c r="O59" i="3" s="1"/>
  <c r="L23" i="3"/>
  <c r="L59" i="3" s="1"/>
  <c r="K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AB17" i="3"/>
  <c r="AA17" i="3"/>
  <c r="Z17" i="3"/>
  <c r="Y17" i="3"/>
  <c r="X17" i="3"/>
  <c r="X23" i="3" s="1"/>
  <c r="X59" i="3" s="1"/>
  <c r="V15" i="1" s="1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AC16" i="3"/>
  <c r="AC15" i="3"/>
  <c r="AC17" i="3" s="1"/>
  <c r="AB14" i="3"/>
  <c r="AA14" i="3"/>
  <c r="Z14" i="3"/>
  <c r="Z23" i="3" s="1"/>
  <c r="Z59" i="3" s="1"/>
  <c r="Y14" i="3"/>
  <c r="X14" i="3"/>
  <c r="W14" i="3"/>
  <c r="V14" i="3"/>
  <c r="V23" i="3" s="1"/>
  <c r="V59" i="3" s="1"/>
  <c r="T15" i="1" s="1"/>
  <c r="U14" i="3"/>
  <c r="T14" i="3"/>
  <c r="S14" i="3"/>
  <c r="R14" i="3"/>
  <c r="R23" i="3" s="1"/>
  <c r="R59" i="3" s="1"/>
  <c r="Q14" i="3"/>
  <c r="P14" i="3"/>
  <c r="O14" i="3"/>
  <c r="N14" i="3"/>
  <c r="N23" i="3" s="1"/>
  <c r="M14" i="3"/>
  <c r="L14" i="3"/>
  <c r="K14" i="3"/>
  <c r="AC13" i="3"/>
  <c r="AC12" i="3"/>
  <c r="AC11" i="3"/>
  <c r="AC10" i="3"/>
  <c r="AC9" i="3"/>
  <c r="AC8" i="3"/>
  <c r="W63" i="2"/>
  <c r="Z61" i="2"/>
  <c r="Y61" i="2"/>
  <c r="U61" i="2"/>
  <c r="R61" i="2"/>
  <c r="R63" i="2" s="1"/>
  <c r="P9" i="1" s="1"/>
  <c r="P12" i="1" s="1"/>
  <c r="Q61" i="2"/>
  <c r="M61" i="2"/>
  <c r="AB60" i="2"/>
  <c r="AA60" i="2"/>
  <c r="Z60" i="2"/>
  <c r="Y60" i="2"/>
  <c r="W60" i="2"/>
  <c r="V60" i="2"/>
  <c r="V61" i="2" s="1"/>
  <c r="U60" i="2"/>
  <c r="T60" i="2"/>
  <c r="S60" i="2"/>
  <c r="R60" i="2"/>
  <c r="Q60" i="2"/>
  <c r="P60" i="2"/>
  <c r="O60" i="2"/>
  <c r="N60" i="2"/>
  <c r="N61" i="2" s="1"/>
  <c r="M60" i="2"/>
  <c r="L60" i="2"/>
  <c r="K60" i="2"/>
  <c r="U56" i="2"/>
  <c r="L56" i="2"/>
  <c r="K56" i="2"/>
  <c r="AC56" i="2" s="1"/>
  <c r="AC55" i="2"/>
  <c r="AC54" i="2"/>
  <c r="AB53" i="2"/>
  <c r="AB61" i="2" s="1"/>
  <c r="Z8" i="1" s="1"/>
  <c r="Z11" i="1" s="1"/>
  <c r="Z41" i="1" s="1"/>
  <c r="AA53" i="2"/>
  <c r="AA61" i="2" s="1"/>
  <c r="Z53" i="2"/>
  <c r="Y53" i="2"/>
  <c r="X53" i="2"/>
  <c r="X61" i="2" s="1"/>
  <c r="V8" i="1" s="1"/>
  <c r="V11" i="1" s="1"/>
  <c r="V41" i="1" s="1"/>
  <c r="W53" i="2"/>
  <c r="W61" i="2" s="1"/>
  <c r="V53" i="2"/>
  <c r="U53" i="2"/>
  <c r="T53" i="2"/>
  <c r="T61" i="2" s="1"/>
  <c r="R8" i="1" s="1"/>
  <c r="R11" i="1" s="1"/>
  <c r="S53" i="2"/>
  <c r="S61" i="2" s="1"/>
  <c r="R53" i="2"/>
  <c r="Q53" i="2"/>
  <c r="P53" i="2"/>
  <c r="P61" i="2" s="1"/>
  <c r="O53" i="2"/>
  <c r="O61" i="2" s="1"/>
  <c r="N53" i="2"/>
  <c r="M53" i="2"/>
  <c r="L53" i="2"/>
  <c r="L61" i="2" s="1"/>
  <c r="AC61" i="2" s="1"/>
  <c r="AB8" i="1" s="1"/>
  <c r="AB11" i="1" s="1"/>
  <c r="K53" i="2"/>
  <c r="K61" i="2" s="1"/>
  <c r="AC52" i="2"/>
  <c r="AC51" i="2"/>
  <c r="AC50" i="2"/>
  <c r="AC49" i="2"/>
  <c r="AC48" i="2"/>
  <c r="AC47" i="2"/>
  <c r="AC46" i="2"/>
  <c r="AC45" i="2"/>
  <c r="AC44" i="2"/>
  <c r="AA23" i="2"/>
  <c r="AA63" i="2" s="1"/>
  <c r="O23" i="2"/>
  <c r="O63" i="2" s="1"/>
  <c r="M9" i="1" s="1"/>
  <c r="K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B17" i="2"/>
  <c r="AB23" i="2" s="1"/>
  <c r="AB63" i="2" s="1"/>
  <c r="Z9" i="1" s="1"/>
  <c r="Z12" i="1" s="1"/>
  <c r="AA17" i="2"/>
  <c r="Z17" i="2"/>
  <c r="Y17" i="2"/>
  <c r="X17" i="2"/>
  <c r="X23" i="2" s="1"/>
  <c r="X63" i="2" s="1"/>
  <c r="V9" i="1" s="1"/>
  <c r="V12" i="1" s="1"/>
  <c r="W17" i="2"/>
  <c r="V17" i="2"/>
  <c r="U17" i="2"/>
  <c r="T17" i="2"/>
  <c r="T23" i="2" s="1"/>
  <c r="S17" i="2"/>
  <c r="R17" i="2"/>
  <c r="Q17" i="2"/>
  <c r="P17" i="2"/>
  <c r="P23" i="2" s="1"/>
  <c r="O17" i="2"/>
  <c r="N17" i="2"/>
  <c r="M17" i="2"/>
  <c r="L17" i="2"/>
  <c r="L23" i="2" s="1"/>
  <c r="L63" i="2" s="1"/>
  <c r="J9" i="1" s="1"/>
  <c r="J12" i="1" s="1"/>
  <c r="K17" i="2"/>
  <c r="AC16" i="2"/>
  <c r="AC15" i="2"/>
  <c r="AC17" i="2" s="1"/>
  <c r="AB14" i="2"/>
  <c r="AA14" i="2"/>
  <c r="Z14" i="2"/>
  <c r="Y14" i="2"/>
  <c r="Y23" i="2" s="1"/>
  <c r="X14" i="2"/>
  <c r="W14" i="2"/>
  <c r="W23" i="2" s="1"/>
  <c r="V14" i="2"/>
  <c r="U14" i="2"/>
  <c r="U23" i="2" s="1"/>
  <c r="U63" i="2" s="1"/>
  <c r="S9" i="1" s="1"/>
  <c r="S12" i="1" s="1"/>
  <c r="T14" i="2"/>
  <c r="S14" i="2"/>
  <c r="S23" i="2" s="1"/>
  <c r="R14" i="2"/>
  <c r="R23" i="2" s="1"/>
  <c r="Q14" i="2"/>
  <c r="Q23" i="2" s="1"/>
  <c r="Q63" i="2" s="1"/>
  <c r="O9" i="1" s="1"/>
  <c r="O12" i="1" s="1"/>
  <c r="P14" i="2"/>
  <c r="O14" i="2"/>
  <c r="N14" i="2"/>
  <c r="N23" i="2" s="1"/>
  <c r="N63" i="2" s="1"/>
  <c r="L9" i="1" s="1"/>
  <c r="L12" i="1" s="1"/>
  <c r="M14" i="2"/>
  <c r="M23" i="2" s="1"/>
  <c r="M63" i="2" s="1"/>
  <c r="K9" i="1" s="1"/>
  <c r="K12" i="1" s="1"/>
  <c r="L14" i="2"/>
  <c r="K14" i="2"/>
  <c r="AC13" i="2"/>
  <c r="AC12" i="2"/>
  <c r="AC11" i="2"/>
  <c r="AC10" i="2"/>
  <c r="AC9" i="2"/>
  <c r="AC8" i="2"/>
  <c r="AC14" i="2" s="1"/>
  <c r="D41" i="1"/>
  <c r="D40" i="1"/>
  <c r="Z38" i="1"/>
  <c r="V38" i="1"/>
  <c r="R38" i="1"/>
  <c r="J38" i="1"/>
  <c r="Z37" i="1"/>
  <c r="J37" i="1"/>
  <c r="I37" i="1"/>
  <c r="P36" i="1"/>
  <c r="I36" i="1"/>
  <c r="Z35" i="1"/>
  <c r="Y35" i="1"/>
  <c r="V35" i="1"/>
  <c r="U35" i="1"/>
  <c r="Q35" i="1"/>
  <c r="N35" i="1"/>
  <c r="M35" i="1"/>
  <c r="M38" i="1" s="1"/>
  <c r="K35" i="1"/>
  <c r="K36" i="1" s="1"/>
  <c r="J35" i="1"/>
  <c r="J36" i="1" s="1"/>
  <c r="I35" i="1"/>
  <c r="I38" i="1" s="1"/>
  <c r="Z34" i="1"/>
  <c r="Z36" i="1" s="1"/>
  <c r="Y34" i="1"/>
  <c r="Y36" i="1" s="1"/>
  <c r="X34" i="1"/>
  <c r="W34" i="1"/>
  <c r="V34" i="1"/>
  <c r="V36" i="1" s="1"/>
  <c r="U34" i="1"/>
  <c r="U36" i="1" s="1"/>
  <c r="T34" i="1"/>
  <c r="S34" i="1"/>
  <c r="R34" i="1"/>
  <c r="R36" i="1" s="1"/>
  <c r="Q34" i="1"/>
  <c r="P34" i="1"/>
  <c r="O34" i="1"/>
  <c r="N34" i="1"/>
  <c r="N36" i="1" s="1"/>
  <c r="M34" i="1"/>
  <c r="M37" i="1" s="1"/>
  <c r="L34" i="1"/>
  <c r="L37" i="1" s="1"/>
  <c r="V33" i="1"/>
  <c r="S33" i="1"/>
  <c r="M33" i="1"/>
  <c r="L33" i="1"/>
  <c r="K33" i="1"/>
  <c r="J33" i="1"/>
  <c r="I33" i="1"/>
  <c r="Z32" i="1"/>
  <c r="Y32" i="1"/>
  <c r="X32" i="1"/>
  <c r="W32" i="1"/>
  <c r="V32" i="1"/>
  <c r="U32" i="1"/>
  <c r="U33" i="1" s="1"/>
  <c r="T32" i="1"/>
  <c r="R32" i="1"/>
  <c r="P32" i="1"/>
  <c r="O32" i="1"/>
  <c r="N32" i="1"/>
  <c r="Z31" i="1"/>
  <c r="Z33" i="1" s="1"/>
  <c r="Y31" i="1"/>
  <c r="Y33" i="1" s="1"/>
  <c r="W31" i="1"/>
  <c r="W33" i="1" s="1"/>
  <c r="V31" i="1"/>
  <c r="U31" i="1"/>
  <c r="T31" i="1"/>
  <c r="T33" i="1" s="1"/>
  <c r="Q31" i="1"/>
  <c r="Q33" i="1" s="1"/>
  <c r="P31" i="1"/>
  <c r="O31" i="1"/>
  <c r="Z30" i="1"/>
  <c r="W30" i="1"/>
  <c r="V30" i="1"/>
  <c r="R30" i="1"/>
  <c r="M30" i="1"/>
  <c r="K30" i="1"/>
  <c r="J30" i="1"/>
  <c r="I30" i="1"/>
  <c r="Z29" i="1"/>
  <c r="Y29" i="1"/>
  <c r="X29" i="1"/>
  <c r="W29" i="1"/>
  <c r="V29" i="1"/>
  <c r="U29" i="1"/>
  <c r="T29" i="1"/>
  <c r="R29" i="1"/>
  <c r="O29" i="1"/>
  <c r="N29" i="1"/>
  <c r="M29" i="1"/>
  <c r="Z28" i="1"/>
  <c r="W28" i="1"/>
  <c r="V28" i="1"/>
  <c r="U28" i="1"/>
  <c r="U30" i="1" s="1"/>
  <c r="R28" i="1"/>
  <c r="O28" i="1"/>
  <c r="O30" i="1" s="1"/>
  <c r="N28" i="1"/>
  <c r="N30" i="1" s="1"/>
  <c r="V27" i="1"/>
  <c r="S27" i="1"/>
  <c r="R27" i="1"/>
  <c r="Q27" i="1"/>
  <c r="M27" i="1"/>
  <c r="L27" i="1"/>
  <c r="J27" i="1"/>
  <c r="I27" i="1"/>
  <c r="Y26" i="1"/>
  <c r="Y38" i="1" s="1"/>
  <c r="X26" i="1"/>
  <c r="W26" i="1"/>
  <c r="V26" i="1"/>
  <c r="U26" i="1"/>
  <c r="U38" i="1" s="1"/>
  <c r="T26" i="1"/>
  <c r="R26" i="1"/>
  <c r="Q26" i="1"/>
  <c r="Q38" i="1" s="1"/>
  <c r="O26" i="1"/>
  <c r="N26" i="1"/>
  <c r="N38" i="1" s="1"/>
  <c r="Z25" i="1"/>
  <c r="Z27" i="1" s="1"/>
  <c r="Y25" i="1"/>
  <c r="X25" i="1"/>
  <c r="X27" i="1" s="1"/>
  <c r="W25" i="1"/>
  <c r="V25" i="1"/>
  <c r="U25" i="1"/>
  <c r="U37" i="1" s="1"/>
  <c r="T25" i="1"/>
  <c r="R25" i="1"/>
  <c r="Q25" i="1"/>
  <c r="P25" i="1"/>
  <c r="N25" i="1"/>
  <c r="K25" i="1"/>
  <c r="K27" i="1" s="1"/>
  <c r="K39" i="1" s="1"/>
  <c r="U23" i="1"/>
  <c r="I23" i="1"/>
  <c r="L22" i="1"/>
  <c r="J22" i="1"/>
  <c r="Y21" i="1"/>
  <c r="X21" i="1"/>
  <c r="W21" i="1"/>
  <c r="Q21" i="1"/>
  <c r="O21" i="1"/>
  <c r="N21" i="1"/>
  <c r="L21" i="1"/>
  <c r="K21" i="1"/>
  <c r="Z20" i="1"/>
  <c r="Z23" i="1" s="1"/>
  <c r="Y20" i="1"/>
  <c r="X20" i="1"/>
  <c r="W20" i="1"/>
  <c r="W23" i="1" s="1"/>
  <c r="V20" i="1"/>
  <c r="V23" i="1" s="1"/>
  <c r="U20" i="1"/>
  <c r="T20" i="1"/>
  <c r="R20" i="1"/>
  <c r="R23" i="1" s="1"/>
  <c r="Q20" i="1"/>
  <c r="P20" i="1"/>
  <c r="P23" i="1" s="1"/>
  <c r="O20" i="1"/>
  <c r="O23" i="1" s="1"/>
  <c r="N20" i="1"/>
  <c r="N23" i="1" s="1"/>
  <c r="L20" i="1"/>
  <c r="K20" i="1"/>
  <c r="J20" i="1"/>
  <c r="J23" i="1" s="1"/>
  <c r="I20" i="1"/>
  <c r="Z19" i="1"/>
  <c r="Y19" i="1"/>
  <c r="Y22" i="1" s="1"/>
  <c r="X19" i="1"/>
  <c r="W19" i="1"/>
  <c r="U19" i="1"/>
  <c r="U22" i="1" s="1"/>
  <c r="T19" i="1"/>
  <c r="S19" i="1"/>
  <c r="S22" i="1" s="1"/>
  <c r="R19" i="1"/>
  <c r="R22" i="1" s="1"/>
  <c r="Q19" i="1"/>
  <c r="Q22" i="1" s="1"/>
  <c r="O19" i="1"/>
  <c r="N19" i="1"/>
  <c r="N22" i="1" s="1"/>
  <c r="M19" i="1"/>
  <c r="M22" i="1" s="1"/>
  <c r="L19" i="1"/>
  <c r="K19" i="1"/>
  <c r="K22" i="1" s="1"/>
  <c r="I22" i="1"/>
  <c r="Z17" i="1"/>
  <c r="W17" i="1"/>
  <c r="V17" i="1"/>
  <c r="U17" i="1"/>
  <c r="R17" i="1"/>
  <c r="Q17" i="1"/>
  <c r="Q23" i="1" s="1"/>
  <c r="M17" i="1"/>
  <c r="Z16" i="1"/>
  <c r="Y16" i="1"/>
  <c r="X16" i="1"/>
  <c r="W16" i="1"/>
  <c r="V16" i="1"/>
  <c r="U16" i="1"/>
  <c r="T16" i="1"/>
  <c r="R16" i="1"/>
  <c r="Q16" i="1"/>
  <c r="P16" i="1"/>
  <c r="N16" i="1"/>
  <c r="K16" i="1"/>
  <c r="X15" i="1"/>
  <c r="U15" i="1"/>
  <c r="R15" i="1"/>
  <c r="P15" i="1"/>
  <c r="N15" i="1"/>
  <c r="M15" i="1"/>
  <c r="J15" i="1"/>
  <c r="I15" i="1"/>
  <c r="Z14" i="1"/>
  <c r="X14" i="1"/>
  <c r="W14" i="1"/>
  <c r="V14" i="1"/>
  <c r="U14" i="1"/>
  <c r="R14" i="1"/>
  <c r="Q14" i="1"/>
  <c r="P14" i="1"/>
  <c r="O14" i="1"/>
  <c r="N14" i="1"/>
  <c r="L14" i="1"/>
  <c r="Y13" i="1"/>
  <c r="X13" i="1"/>
  <c r="X22" i="1" s="1"/>
  <c r="U13" i="1"/>
  <c r="T13" i="1"/>
  <c r="T22" i="1" s="1"/>
  <c r="R13" i="1"/>
  <c r="Q13" i="1"/>
  <c r="P13" i="1"/>
  <c r="N13" i="1"/>
  <c r="W11" i="1"/>
  <c r="S11" i="1"/>
  <c r="S41" i="1" s="1"/>
  <c r="P11" i="1"/>
  <c r="O11" i="1"/>
  <c r="M11" i="1"/>
  <c r="M41" i="1" s="1"/>
  <c r="L11" i="1"/>
  <c r="K11" i="1"/>
  <c r="J11" i="1"/>
  <c r="I11" i="1"/>
  <c r="S10" i="1"/>
  <c r="M10" i="1"/>
  <c r="L10" i="1"/>
  <c r="L40" i="1" s="1"/>
  <c r="J10" i="1"/>
  <c r="J40" i="1" s="1"/>
  <c r="I10" i="1"/>
  <c r="Y9" i="1"/>
  <c r="Y12" i="1" s="1"/>
  <c r="U9" i="1"/>
  <c r="U12" i="1" s="1"/>
  <c r="Y8" i="1"/>
  <c r="Y11" i="1" s="1"/>
  <c r="X8" i="1"/>
  <c r="X11" i="1" s="1"/>
  <c r="W8" i="1"/>
  <c r="U8" i="1"/>
  <c r="U11" i="1" s="1"/>
  <c r="U41" i="1" s="1"/>
  <c r="T8" i="1"/>
  <c r="T11" i="1" s="1"/>
  <c r="Q8" i="1"/>
  <c r="Q11" i="1" s="1"/>
  <c r="Q41" i="1" s="1"/>
  <c r="O8" i="1"/>
  <c r="N8" i="1"/>
  <c r="N11" i="1" s="1"/>
  <c r="Y7" i="1"/>
  <c r="Y10" i="1" s="1"/>
  <c r="U7" i="1"/>
  <c r="U10" i="1" s="1"/>
  <c r="U40" i="1" s="1"/>
  <c r="Q7" i="1"/>
  <c r="Q10" i="1" s="1"/>
  <c r="P7" i="1"/>
  <c r="P10" i="1" s="1"/>
  <c r="O7" i="1"/>
  <c r="O10" i="1" s="1"/>
  <c r="I41" i="1" l="1"/>
  <c r="Q24" i="1"/>
  <c r="Q37" i="1"/>
  <c r="Q40" i="1" s="1"/>
  <c r="S40" i="1"/>
  <c r="O38" i="1"/>
  <c r="O41" i="1" s="1"/>
  <c r="AC62" i="6"/>
  <c r="AB26" i="1" s="1"/>
  <c r="N41" i="1"/>
  <c r="K23" i="1"/>
  <c r="P63" i="2"/>
  <c r="N9" i="1" s="1"/>
  <c r="N12" i="1" s="1"/>
  <c r="N7" i="1"/>
  <c r="N10" i="1" s="1"/>
  <c r="T63" i="2"/>
  <c r="R9" i="1" s="1"/>
  <c r="R12" i="1" s="1"/>
  <c r="R7" i="1"/>
  <c r="R10" i="1" s="1"/>
  <c r="R41" i="1"/>
  <c r="Z24" i="1"/>
  <c r="Z42" i="1" s="1"/>
  <c r="Y63" i="2"/>
  <c r="W9" i="1" s="1"/>
  <c r="W12" i="1" s="1"/>
  <c r="W7" i="1"/>
  <c r="W10" i="1" s="1"/>
  <c r="M36" i="1"/>
  <c r="M39" i="1" s="1"/>
  <c r="W41" i="1"/>
  <c r="U27" i="1"/>
  <c r="U39" i="1" s="1"/>
  <c r="U42" i="1" s="1"/>
  <c r="P41" i="1"/>
  <c r="Z39" i="1"/>
  <c r="M78" i="4"/>
  <c r="K18" i="1" s="1"/>
  <c r="K24" i="1" s="1"/>
  <c r="K42" i="1" s="1"/>
  <c r="K64" i="6"/>
  <c r="AC19" i="6"/>
  <c r="R53" i="7"/>
  <c r="P28" i="1"/>
  <c r="P30" i="1" s="1"/>
  <c r="AC19" i="7"/>
  <c r="V19" i="1"/>
  <c r="V39" i="1"/>
  <c r="L38" i="1"/>
  <c r="I39" i="1"/>
  <c r="N27" i="1"/>
  <c r="O33" i="1"/>
  <c r="O36" i="1"/>
  <c r="S36" i="1"/>
  <c r="S39" i="1" s="1"/>
  <c r="W36" i="1"/>
  <c r="Q36" i="1"/>
  <c r="Q39" i="1" s="1"/>
  <c r="V37" i="1"/>
  <c r="K38" i="1"/>
  <c r="K41" i="1" s="1"/>
  <c r="S63" i="2"/>
  <c r="Q9" i="1" s="1"/>
  <c r="Q12" i="1" s="1"/>
  <c r="AC14" i="3"/>
  <c r="S33" i="4"/>
  <c r="S78" i="4" s="1"/>
  <c r="Q18" i="1" s="1"/>
  <c r="U53" i="5"/>
  <c r="S21" i="1" s="1"/>
  <c r="P48" i="8"/>
  <c r="N31" i="1"/>
  <c r="N33" i="1" s="1"/>
  <c r="T48" i="8"/>
  <c r="R31" i="1"/>
  <c r="Z48" i="8"/>
  <c r="X31" i="1"/>
  <c r="X33" i="1" s="1"/>
  <c r="P38" i="1"/>
  <c r="K7" i="1"/>
  <c r="K10" i="1" s="1"/>
  <c r="K40" i="1" s="1"/>
  <c r="V7" i="1"/>
  <c r="V10" i="1" s="1"/>
  <c r="Z7" i="1"/>
  <c r="Z10" i="1" s="1"/>
  <c r="V13" i="1"/>
  <c r="Z13" i="1"/>
  <c r="Z22" i="1" s="1"/>
  <c r="W27" i="1"/>
  <c r="W39" i="1" s="1"/>
  <c r="W37" i="1"/>
  <c r="I40" i="1"/>
  <c r="M40" i="1"/>
  <c r="J41" i="1"/>
  <c r="P19" i="1"/>
  <c r="P22" i="1" s="1"/>
  <c r="O25" i="1"/>
  <c r="T38" i="1"/>
  <c r="X38" i="1"/>
  <c r="J39" i="1"/>
  <c r="P27" i="1"/>
  <c r="P39" i="1" s="1"/>
  <c r="T27" i="1"/>
  <c r="Y27" i="1"/>
  <c r="T28" i="1"/>
  <c r="T30" i="1" s="1"/>
  <c r="X28" i="1"/>
  <c r="X30" i="1" s="1"/>
  <c r="X39" i="1" s="1"/>
  <c r="P33" i="1"/>
  <c r="L36" i="1"/>
  <c r="L39" i="1" s="1"/>
  <c r="K63" i="2"/>
  <c r="I9" i="1" s="1"/>
  <c r="I12" i="1" s="1"/>
  <c r="AC53" i="2"/>
  <c r="L78" i="4"/>
  <c r="J18" i="1" s="1"/>
  <c r="J24" i="1" s="1"/>
  <c r="J42" i="1" s="1"/>
  <c r="X78" i="4"/>
  <c r="V18" i="1" s="1"/>
  <c r="V24" i="1" s="1"/>
  <c r="V42" i="1" s="1"/>
  <c r="S53" i="7"/>
  <c r="Q28" i="1"/>
  <c r="Q30" i="1" s="1"/>
  <c r="AA53" i="7"/>
  <c r="Y28" i="1"/>
  <c r="Y30" i="1" s="1"/>
  <c r="K37" i="1"/>
  <c r="S37" i="1"/>
  <c r="V23" i="2"/>
  <c r="Z23" i="2"/>
  <c r="AC49" i="3"/>
  <c r="AA57" i="3"/>
  <c r="AC57" i="3" s="1"/>
  <c r="AB14" i="1" s="1"/>
  <c r="AC26" i="4"/>
  <c r="AB16" i="1" s="1"/>
  <c r="Q78" i="4"/>
  <c r="O18" i="1" s="1"/>
  <c r="U76" i="4"/>
  <c r="U78" i="4" s="1"/>
  <c r="S18" i="1" s="1"/>
  <c r="T53" i="5"/>
  <c r="R21" i="1" s="1"/>
  <c r="R24" i="1" s="1"/>
  <c r="AC51" i="5"/>
  <c r="AB20" i="1" s="1"/>
  <c r="M23" i="3"/>
  <c r="M59" i="3" s="1"/>
  <c r="K15" i="1" s="1"/>
  <c r="Q23" i="3"/>
  <c r="U23" i="3"/>
  <c r="U59" i="3" s="1"/>
  <c r="S15" i="1" s="1"/>
  <c r="Y23" i="3"/>
  <c r="K26" i="4"/>
  <c r="K33" i="4" s="1"/>
  <c r="O33" i="4"/>
  <c r="O78" i="4" s="1"/>
  <c r="M18" i="1" s="1"/>
  <c r="AA33" i="4"/>
  <c r="AA78" i="4" s="1"/>
  <c r="Y18" i="1" s="1"/>
  <c r="K53" i="5"/>
  <c r="I21" i="1" s="1"/>
  <c r="AC21" i="5"/>
  <c r="O53" i="5"/>
  <c r="M21" i="1" s="1"/>
  <c r="M24" i="1" s="1"/>
  <c r="M64" i="6"/>
  <c r="K48" i="8"/>
  <c r="AC19" i="8"/>
  <c r="O48" i="8"/>
  <c r="S48" i="8"/>
  <c r="W48" i="8"/>
  <c r="N76" i="4"/>
  <c r="R76" i="4"/>
  <c r="AC76" i="4" s="1"/>
  <c r="AB17" i="1" s="1"/>
  <c r="V76" i="4"/>
  <c r="T17" i="1" s="1"/>
  <c r="T23" i="1" s="1"/>
  <c r="T41" i="1" s="1"/>
  <c r="Z76" i="4"/>
  <c r="X17" i="1" s="1"/>
  <c r="X23" i="1" s="1"/>
  <c r="X41" i="1" s="1"/>
  <c r="L64" i="6"/>
  <c r="P64" i="6"/>
  <c r="T64" i="6"/>
  <c r="X64" i="6"/>
  <c r="AB64" i="6"/>
  <c r="U48" i="8"/>
  <c r="R58" i="9"/>
  <c r="Z58" i="9"/>
  <c r="AC56" i="9"/>
  <c r="AB35" i="1" s="1"/>
  <c r="AC44" i="7"/>
  <c r="AA48" i="8"/>
  <c r="M58" i="9"/>
  <c r="Q58" i="9"/>
  <c r="U58" i="9"/>
  <c r="Y58" i="9"/>
  <c r="AA58" i="9"/>
  <c r="AC31" i="9"/>
  <c r="R78" i="4" l="1"/>
  <c r="P18" i="1" s="1"/>
  <c r="P24" i="1" s="1"/>
  <c r="P42" i="1" s="1"/>
  <c r="AC48" i="8"/>
  <c r="AB31" i="1"/>
  <c r="AB33" i="1" s="1"/>
  <c r="AB19" i="1"/>
  <c r="AC53" i="5"/>
  <c r="AB21" i="1" s="1"/>
  <c r="Q59" i="3"/>
  <c r="O15" i="1" s="1"/>
  <c r="O24" i="1" s="1"/>
  <c r="O42" i="1" s="1"/>
  <c r="O13" i="1"/>
  <c r="O22" i="1" s="1"/>
  <c r="V63" i="2"/>
  <c r="T9" i="1" s="1"/>
  <c r="T12" i="1" s="1"/>
  <c r="T7" i="1"/>
  <c r="T10" i="1" s="1"/>
  <c r="Q42" i="1"/>
  <c r="AB38" i="1"/>
  <c r="AC58" i="9"/>
  <c r="AB34" i="1"/>
  <c r="AB36" i="1" s="1"/>
  <c r="K78" i="4"/>
  <c r="AC33" i="4"/>
  <c r="AC78" i="4" s="1"/>
  <c r="AB18" i="1" s="1"/>
  <c r="T37" i="1"/>
  <c r="N39" i="1"/>
  <c r="N42" i="1" s="1"/>
  <c r="I24" i="1"/>
  <c r="I42" i="1" s="1"/>
  <c r="Y39" i="1"/>
  <c r="O27" i="1"/>
  <c r="O39" i="1" s="1"/>
  <c r="O37" i="1"/>
  <c r="R33" i="1"/>
  <c r="R39" i="1" s="1"/>
  <c r="R42" i="1" s="1"/>
  <c r="R37" i="1"/>
  <c r="R40" i="1" s="1"/>
  <c r="S24" i="1"/>
  <c r="S42" i="1" s="1"/>
  <c r="V22" i="1"/>
  <c r="V40" i="1" s="1"/>
  <c r="P37" i="1"/>
  <c r="P40" i="1" s="1"/>
  <c r="Y37" i="1"/>
  <c r="Y40" i="1" s="1"/>
  <c r="N37" i="1"/>
  <c r="M42" i="1"/>
  <c r="Z63" i="2"/>
  <c r="X9" i="1" s="1"/>
  <c r="X12" i="1" s="1"/>
  <c r="X7" i="1"/>
  <c r="X10" i="1" s="1"/>
  <c r="X40" i="1" s="1"/>
  <c r="X37" i="1"/>
  <c r="AC53" i="7"/>
  <c r="AB28" i="1"/>
  <c r="AB30" i="1" s="1"/>
  <c r="W42" i="1"/>
  <c r="N78" i="4"/>
  <c r="L18" i="1" s="1"/>
  <c r="L24" i="1" s="1"/>
  <c r="L42" i="1" s="1"/>
  <c r="L17" i="1"/>
  <c r="L23" i="1" s="1"/>
  <c r="L41" i="1" s="1"/>
  <c r="AC23" i="2"/>
  <c r="AC23" i="3"/>
  <c r="AA59" i="3"/>
  <c r="Y15" i="1" s="1"/>
  <c r="Y24" i="1" s="1"/>
  <c r="Y14" i="1"/>
  <c r="Y23" i="1" s="1"/>
  <c r="Y41" i="1" s="1"/>
  <c r="Y59" i="3"/>
  <c r="W15" i="1" s="1"/>
  <c r="W24" i="1" s="1"/>
  <c r="W13" i="1"/>
  <c r="W22" i="1" s="1"/>
  <c r="W40" i="1" s="1"/>
  <c r="AB23" i="1"/>
  <c r="V78" i="4"/>
  <c r="T18" i="1" s="1"/>
  <c r="T24" i="1" s="1"/>
  <c r="T39" i="1"/>
  <c r="Z40" i="1"/>
  <c r="Z78" i="4"/>
  <c r="X18" i="1" s="1"/>
  <c r="X24" i="1" s="1"/>
  <c r="AC64" i="6"/>
  <c r="AB25" i="1"/>
  <c r="N40" i="1"/>
  <c r="AC59" i="3" l="1"/>
  <c r="AB15" i="1" s="1"/>
  <c r="AB13" i="1"/>
  <c r="AB22" i="1" s="1"/>
  <c r="AC63" i="2"/>
  <c r="AB9" i="1" s="1"/>
  <c r="AB12" i="1" s="1"/>
  <c r="AB42" i="1" s="1"/>
  <c r="AB7" i="1"/>
  <c r="AB10" i="1" s="1"/>
  <c r="X42" i="1"/>
  <c r="T40" i="1"/>
  <c r="AB24" i="1"/>
  <c r="T42" i="1"/>
  <c r="AB27" i="1"/>
  <c r="AB39" i="1" s="1"/>
  <c r="AB37" i="1"/>
  <c r="AB41" i="1"/>
  <c r="Y42" i="1"/>
  <c r="O40" i="1"/>
  <c r="AB40" i="1" l="1"/>
</calcChain>
</file>

<file path=xl/sharedStrings.xml><?xml version="1.0" encoding="utf-8"?>
<sst xmlns="http://schemas.openxmlformats.org/spreadsheetml/2006/main" count="4181" uniqueCount="897">
  <si>
    <t>ДНІПРОВСЬКИЙ НАЦІОНАЛЬНИЙ УНІВЕРСИТЕТ ІМЕНІ ОЛЕСЯ ГОНЧАРА</t>
  </si>
  <si>
    <t>Розподіл навчального навантаження між викладачами кафедри теоретичної та експериментальної фізики (DEMO) на 2024-2025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</si>
  <si>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</si>
  <si>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</si>
  <si>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</si>
  <si>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</si>
  <si>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</si>
  <si>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</si>
  <si>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</si>
  <si>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</si>
  <si>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</si>
  <si>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</si>
  <si>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</si>
  <si>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</si>
  <si>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</si>
  <si>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</si>
  <si>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</si>
  <si>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</si>
  <si>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</si>
  <si>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</si>
  <si>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</si>
  <si>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</si>
  <si>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</si>
  <si>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</si>
  <si>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</si>
  <si>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</si>
  <si>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</si>
  <si>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</si>
  <si>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</si>
  <si>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Всього</t>
  </si>
  <si>
    <t>Розподіл ставок
по датам</t>
  </si>
  <si>
    <t>7</t>
  </si>
  <si>
    <t>Вакансія 1</t>
  </si>
  <si>
    <t>І семестр</t>
  </si>
  <si>
    <t>д</t>
  </si>
  <si>
    <t>ФЕКС</t>
  </si>
  <si>
    <t>ІІ семестр</t>
  </si>
  <si>
    <t>Рік</t>
  </si>
  <si>
    <t>Всього за зав. каф.</t>
  </si>
  <si>
    <t>вакансія2</t>
  </si>
  <si>
    <t>професор, докт.фіз.-мат.наук, професор</t>
  </si>
  <si>
    <t>Вакансія 3</t>
  </si>
  <si>
    <t>Вакансія 4</t>
  </si>
  <si>
    <t>професор, д.і.н., проф.</t>
  </si>
  <si>
    <t>0,25</t>
  </si>
  <si>
    <t>0</t>
  </si>
  <si>
    <t>1 семестр</t>
  </si>
  <si>
    <t>0,125</t>
  </si>
  <si>
    <t>Всього за професорами</t>
  </si>
  <si>
    <t>1,5</t>
  </si>
  <si>
    <t>1,25</t>
  </si>
  <si>
    <t>1,375</t>
  </si>
  <si>
    <t>Вакансія 5</t>
  </si>
  <si>
    <t>доцент, доцент, к.ф.-м.н.</t>
  </si>
  <si>
    <t>Вакансія 6</t>
  </si>
  <si>
    <t>доцент, к.ф.-м.н.</t>
  </si>
  <si>
    <t>Вакансія 7</t>
  </si>
  <si>
    <t>Вакансія 8</t>
  </si>
  <si>
    <t>Всього за доцентами</t>
  </si>
  <si>
    <t>д,з</t>
  </si>
  <si>
    <t>Разом за кафедрою</t>
  </si>
  <si>
    <t>Затверджено на засіданні кафедри експериментальної та теоретичної фізики (протокол №1  від 13.01.2025 р.)</t>
  </si>
  <si>
    <t>Завідувач кафедри ______________________________  Володимир СКАЛОЗУБ</t>
  </si>
  <si>
    <t>(підпис)</t>
  </si>
  <si>
    <t>________________ 2024 р.</t>
  </si>
  <si>
    <t>Розподіл навчального навантаження між викладачами кафедри експериментальної та теоретичної фізики (КТФ) на 2024-2025 навчальний рік</t>
  </si>
  <si>
    <t>Назва дисципліни</t>
  </si>
  <si>
    <t>Спеціальність</t>
  </si>
  <si>
    <t>Група</t>
  </si>
  <si>
    <t>Контингент</t>
  </si>
  <si>
    <t>комплексні кваліфікаційні екзамени</t>
  </si>
  <si>
    <t>Скалозуб Володимир Васильович</t>
  </si>
  <si>
    <t>завідувач кафедри, д.ф.-м.н., проф.</t>
  </si>
  <si>
    <t>Монте-Карло симуляції у фізиці на ґратках</t>
  </si>
  <si>
    <t>Д</t>
  </si>
  <si>
    <t>КФ</t>
  </si>
  <si>
    <t>1м</t>
  </si>
  <si>
    <t>Елементи сучасної астрофізики та уявлення про матерію, простір і час</t>
  </si>
  <si>
    <t>КО</t>
  </si>
  <si>
    <t>Моделювання процесів у відкритих квантових системах</t>
  </si>
  <si>
    <t>Статистична фізика</t>
  </si>
  <si>
    <t>КМ</t>
  </si>
  <si>
    <t>2</t>
  </si>
  <si>
    <t>Комп"ютерне моделювання нелінійних фізичних систем</t>
  </si>
  <si>
    <t>4</t>
  </si>
  <si>
    <t>3</t>
  </si>
  <si>
    <t>Разом (денна форма)</t>
  </si>
  <si>
    <t>Разом (заочна форма)</t>
  </si>
  <si>
    <t>Разом (вечірня форма)</t>
  </si>
  <si>
    <t>Разом (інше)</t>
  </si>
  <si>
    <t>Усього за 1 семестр</t>
  </si>
  <si>
    <t>________________ 2025 р.</t>
  </si>
  <si>
    <t>Атестаційний екзамен</t>
  </si>
  <si>
    <t>Вступ до мезоскопічної фізики</t>
  </si>
  <si>
    <t>Основи фізики високих енергій</t>
  </si>
  <si>
    <t>Термодинаміка і статистична   фізика</t>
  </si>
  <si>
    <t xml:space="preserve">Актуальні напрями досліджень з фізики та астрономії </t>
  </si>
  <si>
    <t>Д асп</t>
  </si>
  <si>
    <t>1</t>
  </si>
  <si>
    <t>З асп</t>
  </si>
  <si>
    <t>Аспіранти Верес, Гамольский</t>
  </si>
  <si>
    <t>Усього за 2 семестр</t>
  </si>
  <si>
    <t>Усього за рік</t>
  </si>
  <si>
    <t xml:space="preserve">Рябцев Сергій Іванович </t>
  </si>
  <si>
    <t>проф., д.ф.-м.н., проф.</t>
  </si>
  <si>
    <t>Проблеми наукового матеріалознавства</t>
  </si>
  <si>
    <t>асп</t>
  </si>
  <si>
    <t>Фізика</t>
  </si>
  <si>
    <t>ПС</t>
  </si>
  <si>
    <t>Управління бізнес-процесами при створенні електронних систем</t>
  </si>
  <si>
    <t xml:space="preserve"> КЕ</t>
  </si>
  <si>
    <t>БН</t>
  </si>
  <si>
    <t>Методика викладання фізики в закладах освіти</t>
  </si>
  <si>
    <t>Фізика твердого тіла</t>
  </si>
  <si>
    <t>З</t>
  </si>
  <si>
    <t>Аспірант Галаган</t>
  </si>
  <si>
    <t>Вовк Сергій Михайлович</t>
  </si>
  <si>
    <t>доцент кафедри, к.ф.-м.н., доцент</t>
  </si>
  <si>
    <t>Соколовський Олександр Йосипович</t>
  </si>
  <si>
    <t>МХ</t>
  </si>
  <si>
    <t>ТБ</t>
  </si>
  <si>
    <t>ТБу</t>
  </si>
  <si>
    <t>ТВ</t>
  </si>
  <si>
    <t>ТД</t>
  </si>
  <si>
    <t>ТДу</t>
  </si>
  <si>
    <t>ТМ</t>
  </si>
  <si>
    <t>ТН</t>
  </si>
  <si>
    <t>ТНу</t>
  </si>
  <si>
    <t>ТП</t>
  </si>
  <si>
    <t>ТПу</t>
  </si>
  <si>
    <t>ТР</t>
  </si>
  <si>
    <t>ТРу</t>
  </si>
  <si>
    <t>ТС</t>
  </si>
  <si>
    <t>ТТ</t>
  </si>
  <si>
    <t>Термодинаміка і статистична фізика</t>
  </si>
  <si>
    <t>КП</t>
  </si>
  <si>
    <t>Савчук Варфоломій Степанович</t>
  </si>
  <si>
    <t>ТК</t>
  </si>
  <si>
    <t>Орлянський Олег Юрійович</t>
  </si>
  <si>
    <t>доцент, к.ф.-м.н., доцент</t>
  </si>
  <si>
    <t>ТЗ</t>
  </si>
  <si>
    <t>ТЗу</t>
  </si>
  <si>
    <t>Квантова механіка</t>
  </si>
  <si>
    <t>43</t>
  </si>
  <si>
    <t>Сєтов Євген Анатольович</t>
  </si>
  <si>
    <t>Загальна фізика</t>
  </si>
  <si>
    <t>БГ</t>
  </si>
  <si>
    <t>БЛ</t>
  </si>
  <si>
    <t>БМ</t>
  </si>
  <si>
    <t>КЕ</t>
  </si>
  <si>
    <t>Оптика</t>
  </si>
  <si>
    <t xml:space="preserve">Кушнерьов Олександр Ігорович </t>
  </si>
  <si>
    <t>Лягушин Сергій Федорович</t>
  </si>
  <si>
    <t>навчальна: обчислювальна (комп’ютерна)</t>
  </si>
  <si>
    <t>Назва кафедри</t>
  </si>
  <si>
    <t>Роки</t>
  </si>
  <si>
    <t>Ім'я</t>
  </si>
  <si>
    <t>Прізвище</t>
  </si>
  <si>
    <t>По-батькові</t>
  </si>
  <si>
    <t>Посада</t>
  </si>
  <si>
    <t>Вчене звання, ступінь</t>
  </si>
  <si>
    <t>Знак сумісності</t>
  </si>
  <si>
    <t>Ставка (перший семестр)</t>
  </si>
  <si>
    <t>Лекції (перший семестр)</t>
  </si>
  <si>
    <t>Практичні (семінарські) заняття (перший семестр)</t>
  </si>
  <si>
    <t>Лабораторні роботи (перший семестр)</t>
  </si>
  <si>
    <t>Eкзамени (перший семестр)</t>
  </si>
  <si>
    <t>Kонсультації перед екзаменами (перший семестр)</t>
  </si>
  <si>
    <t>Заліки (перший семестр)</t>
  </si>
  <si>
    <t>Кваліфікаційні роботи (перший семестр)</t>
  </si>
  <si>
    <t>Атестаційні екзамени (перший семестр)</t>
  </si>
  <si>
    <t>Виробнича практика (перший семестр)</t>
  </si>
  <si>
    <t>Навчальна практика (перший семестр)</t>
  </si>
  <si>
    <t>Поточні консультації (перший семестр)</t>
  </si>
  <si>
    <t>Індивідуальне (перший семестр)</t>
  </si>
  <si>
    <t>Курсові роботи (перший семестр)</t>
  </si>
  <si>
    <t>Аспірантські екзамени (перший семестр)</t>
  </si>
  <si>
    <t>Керівництво аспірантами (перший семестр)</t>
  </si>
  <si>
    <t>Консультування докторантів, здобувачів (перший семестр)</t>
  </si>
  <si>
    <t>Kерівництво ФПК (перший семестр)</t>
  </si>
  <si>
    <t>Робота приймальної комісії (перший семестр)</t>
  </si>
  <si>
    <t>Інше (перший семестр)</t>
  </si>
  <si>
    <t>Всього (перший семестр)</t>
  </si>
  <si>
    <t>Ставка (другий семестр)</t>
  </si>
  <si>
    <t>Лекції (другий семестр)</t>
  </si>
  <si>
    <t>Практичні (семінарські) заняття (другий семестр)</t>
  </si>
  <si>
    <t>Лабораторні роботи (другий семестр)</t>
  </si>
  <si>
    <t>Eкзамени (другий семестр)</t>
  </si>
  <si>
    <t>Kонсультації перед екзаменами (другий семестр)</t>
  </si>
  <si>
    <t>Заліки (другий семестр)</t>
  </si>
  <si>
    <t>Кваліфікаційні роботи (другий семестр)</t>
  </si>
  <si>
    <t>Атестаційні екзамени (другий семестр)</t>
  </si>
  <si>
    <t>Виробнича практика (другий семестр)</t>
  </si>
  <si>
    <t>Навчальна практика (другий семестр)</t>
  </si>
  <si>
    <t>Поточні консультації (другий семестр)</t>
  </si>
  <si>
    <t>Індивідуальне (другий семестр)</t>
  </si>
  <si>
    <t>Курсові роботи (другий семестр)</t>
  </si>
  <si>
    <t>Аспірантські екзамени (другий семестр)</t>
  </si>
  <si>
    <t>Керівництво аспірантами (другий семестр)</t>
  </si>
  <si>
    <t>Консультування докторантів, здобувачів (другий семестр)</t>
  </si>
  <si>
    <t>Kерівництво ФПК (другий семестр)</t>
  </si>
  <si>
    <t>Робота приймальної комісії (другий семестр)</t>
  </si>
  <si>
    <t>Інше (другий семестр)</t>
  </si>
  <si>
    <t>Всього (другий семестр)</t>
  </si>
  <si>
    <t>Ставка (академічний рік)</t>
  </si>
  <si>
    <t>Лекції (академічний рік)</t>
  </si>
  <si>
    <t>Практичні (семінарські) заняття (академічний рік)</t>
  </si>
  <si>
    <t>Лабораторні роботи (академічний рік)</t>
  </si>
  <si>
    <t>Eкзамени (академічний рік)</t>
  </si>
  <si>
    <t>Kонсультації перед екзаменами (академічний рік)</t>
  </si>
  <si>
    <t>Заліки (академічний рік)</t>
  </si>
  <si>
    <t>Кваліфікаційні роботи (академічний рік)</t>
  </si>
  <si>
    <t>Атестаційні екзамени (академічний рік)</t>
  </si>
  <si>
    <t>Виробнича практика (академічний рік)</t>
  </si>
  <si>
    <t>Навчальна практика (академічний рік)</t>
  </si>
  <si>
    <t>Поточні консультації (академічний рік)</t>
  </si>
  <si>
    <t>Індивідуальне (академічний рік)</t>
  </si>
  <si>
    <t>Курсові роботи (академічний рік)</t>
  </si>
  <si>
    <t>Аспірантські екзамени (академічний рік)</t>
  </si>
  <si>
    <t>Керівництво аспірантами (академічний рік)</t>
  </si>
  <si>
    <t>Консультування докторантів, здобувачів (академічний рік)</t>
  </si>
  <si>
    <t>Kерівництво ФПК (академічний рік)</t>
  </si>
  <si>
    <t>Робота приймальної комісії (академічний рік)</t>
  </si>
  <si>
    <t>Інше (академічний рік)</t>
  </si>
  <si>
    <t>Всього (академічний рік)</t>
  </si>
  <si>
    <t>Розподіл ставок навчального навантаження</t>
  </si>
  <si>
    <t>КТФ</t>
  </si>
  <si>
    <t>2024-2025</t>
  </si>
  <si>
    <t>Володимир</t>
  </si>
  <si>
    <t>Скалозуб</t>
  </si>
  <si>
    <t>Васильович</t>
  </si>
  <si>
    <t>заф. кафедри</t>
  </si>
  <si>
    <t>д.ф.-м.н., проф.</t>
  </si>
  <si>
    <t>Сергій</t>
  </si>
  <si>
    <t>Рябцев</t>
  </si>
  <si>
    <t>Іванович</t>
  </si>
  <si>
    <t>професор</t>
  </si>
  <si>
    <t>докт.фіз.-мат.наук, професор</t>
  </si>
  <si>
    <t>Олександр</t>
  </si>
  <si>
    <t>Соколовський</t>
  </si>
  <si>
    <t>Йосипович</t>
  </si>
  <si>
    <t>Варфоломій</t>
  </si>
  <si>
    <t>Савчук</t>
  </si>
  <si>
    <t>Степанович</t>
  </si>
  <si>
    <t>д.і.н., проф.</t>
  </si>
  <si>
    <t>Олег</t>
  </si>
  <si>
    <t>Орлянський</t>
  </si>
  <si>
    <t>Юрійович</t>
  </si>
  <si>
    <t>доцент</t>
  </si>
  <si>
    <t>Євген</t>
  </si>
  <si>
    <t>Сєтов</t>
  </si>
  <si>
    <t>Анатольович</t>
  </si>
  <si>
    <t>к.ф.-м.н.</t>
  </si>
  <si>
    <t>Кушнерьов</t>
  </si>
  <si>
    <t>Ігорович</t>
  </si>
  <si>
    <t>Лягушин</t>
  </si>
  <si>
    <t>Федорович</t>
  </si>
  <si>
    <t>УУМ</t>
  </si>
  <si>
    <t>Наталія</t>
  </si>
  <si>
    <t>Голікова</t>
  </si>
  <si>
    <t>Сергіївна</t>
  </si>
  <si>
    <t>в.о. заф. кафедри</t>
  </si>
  <si>
    <t>д-р філол. наук, професор</t>
  </si>
  <si>
    <t>Валерія</t>
  </si>
  <si>
    <t>Корольова</t>
  </si>
  <si>
    <t>Володимирівна</t>
  </si>
  <si>
    <t>д-р. філол. наук, професор</t>
  </si>
  <si>
    <t>1 до 01.12.2024</t>
  </si>
  <si>
    <t>Ірина</t>
  </si>
  <si>
    <t>Попова</t>
  </si>
  <si>
    <t>Степанівна</t>
  </si>
  <si>
    <t>сум.</t>
  </si>
  <si>
    <t>Вікторія</t>
  </si>
  <si>
    <t>Зайцева</t>
  </si>
  <si>
    <t>В'ячеславівна</t>
  </si>
  <si>
    <t>канд.філол.наук, доцент</t>
  </si>
  <si>
    <t>Інна</t>
  </si>
  <si>
    <t>Лощинова</t>
  </si>
  <si>
    <t>канд.філол.наук</t>
  </si>
  <si>
    <t>Майборода</t>
  </si>
  <si>
    <t>Григорівна</t>
  </si>
  <si>
    <t>Ярослава</t>
  </si>
  <si>
    <t>Рибалка</t>
  </si>
  <si>
    <t>Іванівна</t>
  </si>
  <si>
    <t>Самойленко</t>
  </si>
  <si>
    <t>Вікторівна</t>
  </si>
  <si>
    <t>д-р філософії</t>
  </si>
  <si>
    <t>Тетяна</t>
  </si>
  <si>
    <t>Шевченко</t>
  </si>
  <si>
    <t>Василівна</t>
  </si>
  <si>
    <t>Муляр</t>
  </si>
  <si>
    <t>Любов</t>
  </si>
  <si>
    <t>Поліщук</t>
  </si>
  <si>
    <t>ст. викладач</t>
  </si>
  <si>
    <t>старший викладач</t>
  </si>
  <si>
    <t>РКД</t>
  </si>
  <si>
    <t>Світлана</t>
  </si>
  <si>
    <t>Лацинська</t>
  </si>
  <si>
    <t>Анатоліївна</t>
  </si>
  <si>
    <t>доц., канд. мед. наук, доц.</t>
  </si>
  <si>
    <t>Миколаївна</t>
  </si>
  <si>
    <t>д-р біол.наук, проф</t>
  </si>
  <si>
    <t>Павло</t>
  </si>
  <si>
    <t>Бадюл</t>
  </si>
  <si>
    <t>Олександрович</t>
  </si>
  <si>
    <t>д-р мед. наук</t>
  </si>
  <si>
    <t>Альберт</t>
  </si>
  <si>
    <t>Вінніков</t>
  </si>
  <si>
    <t>д-р біол. наук, проф.з .</t>
  </si>
  <si>
    <t>Вадим</t>
  </si>
  <si>
    <t>Ратчик</t>
  </si>
  <si>
    <t>Михайлович</t>
  </si>
  <si>
    <t>д-р мед.наук, проф.</t>
  </si>
  <si>
    <t>Дудукіна</t>
  </si>
  <si>
    <t>Олександрівна</t>
  </si>
  <si>
    <t>Олексій</t>
  </si>
  <si>
    <t>Вінник</t>
  </si>
  <si>
    <t>канд. мед. наук</t>
  </si>
  <si>
    <t>Останіна</t>
  </si>
  <si>
    <t>Георгієвна</t>
  </si>
  <si>
    <t>Олена</t>
  </si>
  <si>
    <t>Снісар</t>
  </si>
  <si>
    <t>канд. мед.наук</t>
  </si>
  <si>
    <t>Єлизавета</t>
  </si>
  <si>
    <t>Фаузі</t>
  </si>
  <si>
    <t>канд. мед. наук,  доц.</t>
  </si>
  <si>
    <t>Шендрик</t>
  </si>
  <si>
    <t>Михайлівна</t>
  </si>
  <si>
    <t>канд. мед. наук, доц.</t>
  </si>
  <si>
    <t>Степан</t>
  </si>
  <si>
    <t>Антонюк</t>
  </si>
  <si>
    <t>Юлія</t>
  </si>
  <si>
    <t>Воронкова</t>
  </si>
  <si>
    <t>канд. біол. наук, доц.</t>
  </si>
  <si>
    <t>Говоруха</t>
  </si>
  <si>
    <t>Юріївна</t>
  </si>
  <si>
    <t>Ілля</t>
  </si>
  <si>
    <t>Іванець</t>
  </si>
  <si>
    <t>Сергійович</t>
  </si>
  <si>
    <t>ст.викл.</t>
  </si>
  <si>
    <t>Денис</t>
  </si>
  <si>
    <t>Румілов</t>
  </si>
  <si>
    <t>старший викл.</t>
  </si>
  <si>
    <t>Дикленко</t>
  </si>
  <si>
    <t>ст. викл.сум</t>
  </si>
  <si>
    <t>Євгенія</t>
  </si>
  <si>
    <t>Коваленко</t>
  </si>
  <si>
    <t>Віталіївна</t>
  </si>
  <si>
    <t>сум</t>
  </si>
  <si>
    <t>Павленко</t>
  </si>
  <si>
    <t>Євгеніївна</t>
  </si>
  <si>
    <t>Шульгіна</t>
  </si>
  <si>
    <t>Федорівна</t>
  </si>
  <si>
    <t>ББФ</t>
  </si>
  <si>
    <t>Галина</t>
  </si>
  <si>
    <t>Ушакова</t>
  </si>
  <si>
    <t>д.б.н., професор</t>
  </si>
  <si>
    <t>Севериновська</t>
  </si>
  <si>
    <t>Ольга</t>
  </si>
  <si>
    <t>Дьомшина</t>
  </si>
  <si>
    <t>к.б.н., доцент, гарант</t>
  </si>
  <si>
    <t>Марина</t>
  </si>
  <si>
    <t>Горіла</t>
  </si>
  <si>
    <t>Вячеславівна</t>
  </si>
  <si>
    <t>к.б.н., доцент</t>
  </si>
  <si>
    <t>Скорик</t>
  </si>
  <si>
    <t>Денисівна</t>
  </si>
  <si>
    <t>к.б.н.</t>
  </si>
  <si>
    <t>Хоменко</t>
  </si>
  <si>
    <t>БМБ</t>
  </si>
  <si>
    <t>Скляр</t>
  </si>
  <si>
    <t>доцент, к.б.н.</t>
  </si>
  <si>
    <t>Сатарова</t>
  </si>
  <si>
    <t>професор, д.б.н.</t>
  </si>
  <si>
    <t>Лихолат</t>
  </si>
  <si>
    <t>Гаврилюк</t>
  </si>
  <si>
    <t>Оксана</t>
  </si>
  <si>
    <t>Дрегваль</t>
  </si>
  <si>
    <t>Зубарева</t>
  </si>
  <si>
    <t>доцент, к.т.н.</t>
  </si>
  <si>
    <t>Ніна</t>
  </si>
  <si>
    <t>Курагіна</t>
  </si>
  <si>
    <t>Катерина</t>
  </si>
  <si>
    <t>Лаврентьева</t>
  </si>
  <si>
    <t>Валеріївна</t>
  </si>
  <si>
    <t>Воробєй</t>
  </si>
  <si>
    <t>Станіславівна</t>
  </si>
  <si>
    <t>БФР</t>
  </si>
  <si>
    <t>Юрій</t>
  </si>
  <si>
    <t>проф., д.б.н.</t>
  </si>
  <si>
    <t>Олексіївна</t>
  </si>
  <si>
    <t>Кофан</t>
  </si>
  <si>
    <t>доц.,  к.б.н.</t>
  </si>
  <si>
    <t>Легостаєва</t>
  </si>
  <si>
    <t>Юсипіва</t>
  </si>
  <si>
    <t>Анатолій</t>
  </si>
  <si>
    <t>Кабар</t>
  </si>
  <si>
    <t>Миколайович</t>
  </si>
  <si>
    <t>Анна</t>
  </si>
  <si>
    <t>Алєксєєва</t>
  </si>
  <si>
    <t>ДЗС</t>
  </si>
  <si>
    <t>Гальцева</t>
  </si>
  <si>
    <t>Олексаіївна</t>
  </si>
  <si>
    <t>доктор психол. наук</t>
  </si>
  <si>
    <t>Іван</t>
  </si>
  <si>
    <t>Батраченко</t>
  </si>
  <si>
    <t>Георгійович</t>
  </si>
  <si>
    <t>проф.- д.психол.н.</t>
  </si>
  <si>
    <t>Кононенко</t>
  </si>
  <si>
    <t>проф.  д.психол.н.</t>
  </si>
  <si>
    <t>Корнієнко</t>
  </si>
  <si>
    <t>д.психол.н., проф.</t>
  </si>
  <si>
    <t>Олеся</t>
  </si>
  <si>
    <t>Донець</t>
  </si>
  <si>
    <t>к.психол.н.</t>
  </si>
  <si>
    <t>Знанецька</t>
  </si>
  <si>
    <t>Кутепова-Бредун</t>
  </si>
  <si>
    <t>Костянтин</t>
  </si>
  <si>
    <t>Кутовий</t>
  </si>
  <si>
    <t>Петрович</t>
  </si>
  <si>
    <t>Лазаренко</t>
  </si>
  <si>
    <t>к.соціол.н.</t>
  </si>
  <si>
    <t>Пагава</t>
  </si>
  <si>
    <t>Ткаченко</t>
  </si>
  <si>
    <t>доцент  к. психол.н.</t>
  </si>
  <si>
    <t>Ковальчук</t>
  </si>
  <si>
    <t>к.психол.н.,</t>
  </si>
  <si>
    <t>Микола</t>
  </si>
  <si>
    <t>Несправа</t>
  </si>
  <si>
    <t>Вікторович</t>
  </si>
  <si>
    <t>канд наук</t>
  </si>
  <si>
    <t>Рената</t>
  </si>
  <si>
    <t>Величко</t>
  </si>
  <si>
    <t>викладач</t>
  </si>
  <si>
    <t>Алещенко</t>
  </si>
  <si>
    <t>Яна</t>
  </si>
  <si>
    <t>Амінєва</t>
  </si>
  <si>
    <t>Ренатівна</t>
  </si>
  <si>
    <t>Роман</t>
  </si>
  <si>
    <t>Бабич</t>
  </si>
  <si>
    <t>викл</t>
  </si>
  <si>
    <t>Продан</t>
  </si>
  <si>
    <t>асистент</t>
  </si>
  <si>
    <t>асист</t>
  </si>
  <si>
    <t>Губер</t>
  </si>
  <si>
    <t>Андрій</t>
  </si>
  <si>
    <t>Кваша</t>
  </si>
  <si>
    <t>Артем</t>
  </si>
  <si>
    <t>Ходотаєв</t>
  </si>
  <si>
    <t>Андрійович</t>
  </si>
  <si>
    <t>ЕММ</t>
  </si>
  <si>
    <t>Мешко</t>
  </si>
  <si>
    <t>Петрівна</t>
  </si>
  <si>
    <t>професор, д-р екон. наук</t>
  </si>
  <si>
    <t>Джусов</t>
  </si>
  <si>
    <t>Анатолійович</t>
  </si>
  <si>
    <t>Зінченко</t>
  </si>
  <si>
    <t>доцент, д-р екон. наук</t>
  </si>
  <si>
    <t>Анастасія</t>
  </si>
  <si>
    <t>Могилова</t>
  </si>
  <si>
    <t>Ганна</t>
  </si>
  <si>
    <t>Нямещук</t>
  </si>
  <si>
    <t>професор, д-р екон. Наук</t>
  </si>
  <si>
    <t>доцент, д-р екон. Наук</t>
  </si>
  <si>
    <t>Джур</t>
  </si>
  <si>
    <t>Євгенівна</t>
  </si>
  <si>
    <t>доцент, канд. техн. наук</t>
  </si>
  <si>
    <t>Крупський</t>
  </si>
  <si>
    <t>доцент, канд. психол. наук</t>
  </si>
  <si>
    <t>Приварникова</t>
  </si>
  <si>
    <t>Юліївна</t>
  </si>
  <si>
    <t>доцент, канд. екон. наук</t>
  </si>
  <si>
    <t>Поліна</t>
  </si>
  <si>
    <t>Сокол</t>
  </si>
  <si>
    <t>доцент, канд. екон. Наук</t>
  </si>
  <si>
    <t>доцент, канд. техн. Наук</t>
  </si>
  <si>
    <t>Стасюк</t>
  </si>
  <si>
    <t>Смирнова</t>
  </si>
  <si>
    <t>Гордійчук</t>
  </si>
  <si>
    <t>Кобченко</t>
  </si>
  <si>
    <t>Голей</t>
  </si>
  <si>
    <t>ЕТГ</t>
  </si>
  <si>
    <t>Жиленко</t>
  </si>
  <si>
    <t>д-р екон. наук, професор</t>
  </si>
  <si>
    <t>проф.</t>
  </si>
  <si>
    <t>Редько</t>
  </si>
  <si>
    <t>канд. екон. наук,доц.</t>
  </si>
  <si>
    <t>Алла</t>
  </si>
  <si>
    <t>канд. екон. наук</t>
  </si>
  <si>
    <t>Вячеслав</t>
  </si>
  <si>
    <t>Сливенко</t>
  </si>
  <si>
    <t>Альбертович</t>
  </si>
  <si>
    <t>істор. екон. наук</t>
  </si>
  <si>
    <t>Тесленко</t>
  </si>
  <si>
    <t>Ставицька</t>
  </si>
  <si>
    <t>Бублик</t>
  </si>
  <si>
    <t>Ходак</t>
  </si>
  <si>
    <t>ст викл.</t>
  </si>
  <si>
    <t>канд. істор. наук,доц.</t>
  </si>
  <si>
    <t>ЕФБ</t>
  </si>
  <si>
    <t>Левкович</t>
  </si>
  <si>
    <t>к.е.н.</t>
  </si>
  <si>
    <t>Макаренко</t>
  </si>
  <si>
    <t>д.е.н., проф.</t>
  </si>
  <si>
    <t>Шевцова</t>
  </si>
  <si>
    <t>Йосипівна</t>
  </si>
  <si>
    <t>Адонін</t>
  </si>
  <si>
    <t>к.е.н., доцент</t>
  </si>
  <si>
    <t>Бобирь</t>
  </si>
  <si>
    <t>Мудрий</t>
  </si>
  <si>
    <t>Володимирович</t>
  </si>
  <si>
    <t>ЗКТ</t>
  </si>
  <si>
    <t>Максим</t>
  </si>
  <si>
    <t>Демченко</t>
  </si>
  <si>
    <t>канд.політ.наук, доцент</t>
  </si>
  <si>
    <t>Колоскова</t>
  </si>
  <si>
    <t>PhD з інф.,  бібл. та арх. спр.</t>
  </si>
  <si>
    <t>Михайлова</t>
  </si>
  <si>
    <t>канд. філол.н.</t>
  </si>
  <si>
    <t>Антон</t>
  </si>
  <si>
    <t>Чорнобильський</t>
  </si>
  <si>
    <t>Руслана</t>
  </si>
  <si>
    <t>Козиряцька</t>
  </si>
  <si>
    <t>ЗМК</t>
  </si>
  <si>
    <t>Людмила</t>
  </si>
  <si>
    <t>Хотюн</t>
  </si>
  <si>
    <t>Валентинівна</t>
  </si>
  <si>
    <t>к.н.соц.  ком., доцент</t>
  </si>
  <si>
    <t>д.ф.н., професор</t>
  </si>
  <si>
    <t>Бахметьєва</t>
  </si>
  <si>
    <t>Бучарська</t>
  </si>
  <si>
    <t>к.ф.н., доцент</t>
  </si>
  <si>
    <t>Гаркавенко</t>
  </si>
  <si>
    <t>Гудошник</t>
  </si>
  <si>
    <t>Лілія</t>
  </si>
  <si>
    <t>Темченко</t>
  </si>
  <si>
    <t>к.н.соц.  ком.</t>
  </si>
  <si>
    <t>ЗРГ</t>
  </si>
  <si>
    <t>Владлена</t>
  </si>
  <si>
    <t>Мироненко</t>
  </si>
  <si>
    <t>к.соц.ком.</t>
  </si>
  <si>
    <t>Ярослав</t>
  </si>
  <si>
    <t>Яненко</t>
  </si>
  <si>
    <t>д.соц.ком.</t>
  </si>
  <si>
    <t>Гусєв</t>
  </si>
  <si>
    <t>Іванова</t>
  </si>
  <si>
    <t>к.філол.н.</t>
  </si>
  <si>
    <t>Анжела</t>
  </si>
  <si>
    <t>Лященко</t>
  </si>
  <si>
    <t>Вадимівна</t>
  </si>
  <si>
    <t>Дмитро</t>
  </si>
  <si>
    <t>КПР</t>
  </si>
  <si>
    <t>д.ф.-м.н., професор</t>
  </si>
  <si>
    <t>Василь</t>
  </si>
  <si>
    <t>Моісеєнко</t>
  </si>
  <si>
    <t>Дробахін</t>
  </si>
  <si>
    <t>Олегович</t>
  </si>
  <si>
    <t>Михайло</t>
  </si>
  <si>
    <t>Дергачов</t>
  </si>
  <si>
    <t>к.ф.-м.н., доцент</t>
  </si>
  <si>
    <t>Колбунов</t>
  </si>
  <si>
    <t>Родиславович</t>
  </si>
  <si>
    <t>Салтиков</t>
  </si>
  <si>
    <t>Гапонов</t>
  </si>
  <si>
    <t>Ляшков</t>
  </si>
  <si>
    <t>Іванченко</t>
  </si>
  <si>
    <t>КТС</t>
  </si>
  <si>
    <t>Корчинський</t>
  </si>
  <si>
    <t>д.т.н., професор</t>
  </si>
  <si>
    <t>Бухаров</t>
  </si>
  <si>
    <t>к.т.н.</t>
  </si>
  <si>
    <t xml:space="preserve">     З 01.11 - 1,00</t>
  </si>
  <si>
    <t>Мозговий</t>
  </si>
  <si>
    <t>Костянтинович</t>
  </si>
  <si>
    <t>к.т.н, доцент</t>
  </si>
  <si>
    <t>Валентин</t>
  </si>
  <si>
    <t>Морозов</t>
  </si>
  <si>
    <t xml:space="preserve">  З 07.11 - 0,55</t>
  </si>
  <si>
    <t>Чернетченко</t>
  </si>
  <si>
    <t>НПП</t>
  </si>
  <si>
    <t>МГА</t>
  </si>
  <si>
    <t>Пипка</t>
  </si>
  <si>
    <t>доцент,                                                    д-р фіз.-мат. наук</t>
  </si>
  <si>
    <t>Леонід</t>
  </si>
  <si>
    <t>Курдаченко</t>
  </si>
  <si>
    <t>професор,                             д-р фіз.-мат. наук</t>
  </si>
  <si>
    <t>Тушев</t>
  </si>
  <si>
    <t>Галайко</t>
  </si>
  <si>
    <t>доцент,                                                                       канд. пед. наук</t>
  </si>
  <si>
    <t>Мінаєв</t>
  </si>
  <si>
    <t>Євгенійович</t>
  </si>
  <si>
    <t>доктор філософії</t>
  </si>
  <si>
    <t>ММА</t>
  </si>
  <si>
    <t>Парфінович</t>
  </si>
  <si>
    <t>д-р фіз.-мат.наук, професор</t>
  </si>
  <si>
    <t>Петро</t>
  </si>
  <si>
    <t>Когут</t>
  </si>
  <si>
    <t>Ілліч</t>
  </si>
  <si>
    <t>Кофанов</t>
  </si>
  <si>
    <t>Біліченко</t>
  </si>
  <si>
    <t>канд.фіз.-мат.наук</t>
  </si>
  <si>
    <t>Борщ</t>
  </si>
  <si>
    <t>Леонідович</t>
  </si>
  <si>
    <t>канд.фіз.-мат.наук, доцент</t>
  </si>
  <si>
    <t>Вакарчук</t>
  </si>
  <si>
    <t>Борисович</t>
  </si>
  <si>
    <t>Конарева</t>
  </si>
  <si>
    <t>Лескевич</t>
  </si>
  <si>
    <t>Пасько</t>
  </si>
  <si>
    <t>Сясєв</t>
  </si>
  <si>
    <t>Валерійович</t>
  </si>
  <si>
    <t>Трактинська</t>
  </si>
  <si>
    <t>МСТ</t>
  </si>
  <si>
    <t>Карнаух</t>
  </si>
  <si>
    <t>доцент,  канд. фіз.-мат. наук</t>
  </si>
  <si>
    <t>Бондаренко</t>
  </si>
  <si>
    <t>канд. фіз.-мат. наук</t>
  </si>
  <si>
    <t>Надія</t>
  </si>
  <si>
    <t>Послайко</t>
  </si>
  <si>
    <t>Валерій</t>
  </si>
  <si>
    <t>Турчин</t>
  </si>
  <si>
    <t>канд. фіз.-мат.наук</t>
  </si>
  <si>
    <t>МТК</t>
  </si>
  <si>
    <t>Лобода</t>
  </si>
  <si>
    <t>д-р фіз.-мат. наук, професор</t>
  </si>
  <si>
    <t>Дзюба</t>
  </si>
  <si>
    <t>д-р техн. наук, професор</t>
  </si>
  <si>
    <t>з 09.10.2024</t>
  </si>
  <si>
    <t>Етері</t>
  </si>
  <si>
    <t>Гарт</t>
  </si>
  <si>
    <t>Лаврентіївна</t>
  </si>
  <si>
    <t>Гергель</t>
  </si>
  <si>
    <t>Комаров</t>
  </si>
  <si>
    <t>Панін</t>
  </si>
  <si>
    <t>канд. фіз.-мат. наук, доцент</t>
  </si>
  <si>
    <t>Ходанен</t>
  </si>
  <si>
    <t>Чернецький</t>
  </si>
  <si>
    <t>ПКТ</t>
  </si>
  <si>
    <t>(відпустка з 09.09.2024 до 19.12.2024)</t>
  </si>
  <si>
    <t>Гук</t>
  </si>
  <si>
    <t>д.ф.-м.н.,проф.</t>
  </si>
  <si>
    <t>0,5 ст., з 26.11.2024 0,63 ст.</t>
  </si>
  <si>
    <t>Білозьоров</t>
  </si>
  <si>
    <t>Євгенович</t>
  </si>
  <si>
    <t>Книш</t>
  </si>
  <si>
    <t>к.т.н.,доцент</t>
  </si>
  <si>
    <t>Зайцев</t>
  </si>
  <si>
    <t>Григорович</t>
  </si>
  <si>
    <t>к.ф.-м.н.,доцент</t>
  </si>
  <si>
    <t>Золотько</t>
  </si>
  <si>
    <t>Інга</t>
  </si>
  <si>
    <t>Сафронова</t>
  </si>
  <si>
    <t>Наталя</t>
  </si>
  <si>
    <t>Степанова</t>
  </si>
  <si>
    <t>к.ф.-м.н.,</t>
  </si>
  <si>
    <t>Хижа</t>
  </si>
  <si>
    <t>Данило</t>
  </si>
  <si>
    <t>Єгошкін</t>
  </si>
  <si>
    <t>Красношапка</t>
  </si>
  <si>
    <t>0,5 ст., з 02.12.2024 0,63 ст.</t>
  </si>
  <si>
    <t>Верба</t>
  </si>
  <si>
    <t>Сірик</t>
  </si>
  <si>
    <t>асист.</t>
  </si>
  <si>
    <t>Лисиця</t>
  </si>
  <si>
    <t>Владислав</t>
  </si>
  <si>
    <t>Жушман</t>
  </si>
  <si>
    <t xml:space="preserve"> 0,75 ст., з 02.12.2024 - 1,0 ст</t>
  </si>
  <si>
    <t>з 02.12.2022</t>
  </si>
  <si>
    <t xml:space="preserve"> з 02.12.2022</t>
  </si>
  <si>
    <t>РСП</t>
  </si>
  <si>
    <t>Кримчак</t>
  </si>
  <si>
    <t>канд. педаг. наук, доц.</t>
  </si>
  <si>
    <t>Осетрова</t>
  </si>
  <si>
    <t>д-р філос. наук, проф.</t>
  </si>
  <si>
    <t>д-р пед. наук, доц.</t>
  </si>
  <si>
    <t>Борисова</t>
  </si>
  <si>
    <t>канд. соціол. наук, доц.</t>
  </si>
  <si>
    <t>Аліна</t>
  </si>
  <si>
    <t>Солнишкіна</t>
  </si>
  <si>
    <t>Шпортюк</t>
  </si>
  <si>
    <t>Леонідівна</t>
  </si>
  <si>
    <t>канд. наук з держ. управ., доц</t>
  </si>
  <si>
    <t>ППК</t>
  </si>
  <si>
    <t>Ставченко</t>
  </si>
  <si>
    <t>д-р політ., наук</t>
  </si>
  <si>
    <t>Ніколенко</t>
  </si>
  <si>
    <t>д-р соц., наук</t>
  </si>
  <si>
    <t>Ходус</t>
  </si>
  <si>
    <t>д-р філос., наук</t>
  </si>
  <si>
    <t>Шуліка</t>
  </si>
  <si>
    <t>Бойко</t>
  </si>
  <si>
    <t>канд.соціол.,наук</t>
  </si>
  <si>
    <t>Воронова</t>
  </si>
  <si>
    <t>канд.політ.,наук</t>
  </si>
  <si>
    <t>Гудзенко</t>
  </si>
  <si>
    <t>Зеновіївна</t>
  </si>
  <si>
    <t>Клячин</t>
  </si>
  <si>
    <t>канд.політ.</t>
  </si>
  <si>
    <t>Лясота</t>
  </si>
  <si>
    <t>канд.політ.наук</t>
  </si>
  <si>
    <t>Тимченко</t>
  </si>
  <si>
    <t>Віталій</t>
  </si>
  <si>
    <t>Кривошеїн</t>
  </si>
  <si>
    <t>д-р політ.наук</t>
  </si>
  <si>
    <t>д-р соц.наук</t>
  </si>
  <si>
    <t>з 01.04 по 30.06 - 0,1 ст.</t>
  </si>
  <si>
    <t>Михальова</t>
  </si>
  <si>
    <t>Геннадіївна</t>
  </si>
  <si>
    <t>Примуш</t>
  </si>
  <si>
    <t>д-р соц. наук</t>
  </si>
  <si>
    <t>з 19.11 по 31.03.25 -0,45 ст.,</t>
  </si>
  <si>
    <t>Горошко</t>
  </si>
  <si>
    <t>Ігорівна</t>
  </si>
  <si>
    <t>з 01.04.25 - 0,5 ст.</t>
  </si>
  <si>
    <t>кан політ.наук</t>
  </si>
  <si>
    <t>з 21.03..25 -0,25 ст.</t>
  </si>
  <si>
    <t>з 19.11 по 31.03.25-0,2 ст.</t>
  </si>
  <si>
    <t>канд політ.наук</t>
  </si>
  <si>
    <t>з 21.03..25 -0,5 ст.</t>
  </si>
  <si>
    <t>ТБЖ</t>
  </si>
  <si>
    <t>Русакова</t>
  </si>
  <si>
    <t>д.т.н.</t>
  </si>
  <si>
    <t>Войтенко</t>
  </si>
  <si>
    <t>Долженкова</t>
  </si>
  <si>
    <t>Левицька</t>
  </si>
  <si>
    <t>Григоріївна</t>
  </si>
  <si>
    <t>(З 6 дистопада, 1 семестр)</t>
  </si>
  <si>
    <t xml:space="preserve"> з 4 листопада 1 семестр  0,25 2 семестр</t>
  </si>
  <si>
    <t>УАН</t>
  </si>
  <si>
    <t>Гурко</t>
  </si>
  <si>
    <t>професор-сумісник</t>
  </si>
  <si>
    <t>Бесараб</t>
  </si>
  <si>
    <t>Ворова</t>
  </si>
  <si>
    <t>Гончарова</t>
  </si>
  <si>
    <t>Новікова</t>
  </si>
  <si>
    <t>Прищепа</t>
  </si>
  <si>
    <t>Посудієвська</t>
  </si>
  <si>
    <t>Ростиславівна</t>
  </si>
  <si>
    <t>Стирнік</t>
  </si>
  <si>
    <t>Суїма</t>
  </si>
  <si>
    <t>Павлівна</t>
  </si>
  <si>
    <t>Осадча</t>
  </si>
  <si>
    <t>Бовкунова</t>
  </si>
  <si>
    <t>Каліберда</t>
  </si>
  <si>
    <t>Мудренко</t>
  </si>
  <si>
    <t>Анатоліівна</t>
  </si>
  <si>
    <t>Рябовол</t>
  </si>
  <si>
    <t>УЗС</t>
  </si>
  <si>
    <t>Дьячок</t>
  </si>
  <si>
    <t>д.ф.н.</t>
  </si>
  <si>
    <t>Куварова</t>
  </si>
  <si>
    <t>Костянтинівна</t>
  </si>
  <si>
    <t>Родний</t>
  </si>
  <si>
    <t>Шпітько</t>
  </si>
  <si>
    <t>к.ф.н.</t>
  </si>
  <si>
    <t>Датченко</t>
  </si>
  <si>
    <t>Вікорія</t>
  </si>
  <si>
    <t>Греченко-Журавська</t>
  </si>
  <si>
    <t>Толкачова</t>
  </si>
  <si>
    <t>УПФ</t>
  </si>
  <si>
    <t>Ліпіна</t>
  </si>
  <si>
    <t>проф,дфн</t>
  </si>
  <si>
    <t>Черниш</t>
  </si>
  <si>
    <t>кфн</t>
  </si>
  <si>
    <t>Мащенко</t>
  </si>
  <si>
    <t>Кірносова</t>
  </si>
  <si>
    <t>12.09.24-30.06.25</t>
  </si>
  <si>
    <t>Олександра</t>
  </si>
  <si>
    <t>Буділова</t>
  </si>
  <si>
    <t>19.09.24-18.01.25, 2 семестр - вакансія</t>
  </si>
  <si>
    <t>Шишкіна</t>
  </si>
  <si>
    <t>Сафонова</t>
  </si>
  <si>
    <t>Желтобрюхова</t>
  </si>
  <si>
    <t>Іллівна</t>
  </si>
  <si>
    <t>ст. викл.</t>
  </si>
  <si>
    <t>Марія</t>
  </si>
  <si>
    <t>Аулова</t>
  </si>
  <si>
    <t>Гаджиєва</t>
  </si>
  <si>
    <t>Юріківна</t>
  </si>
  <si>
    <t>Гоголіна</t>
  </si>
  <si>
    <t>Зеленцова</t>
  </si>
  <si>
    <t>Алексеєнко</t>
  </si>
  <si>
    <t>викл.</t>
  </si>
  <si>
    <t>Толстокорова</t>
  </si>
  <si>
    <t>Дудар</t>
  </si>
  <si>
    <t>Вовкодав</t>
  </si>
  <si>
    <t>УРГ</t>
  </si>
  <si>
    <t>Кірковська</t>
  </si>
  <si>
    <t>проф</t>
  </si>
  <si>
    <t>Лариса</t>
  </si>
  <si>
    <t>Кім</t>
  </si>
  <si>
    <t>Андріївна</t>
  </si>
  <si>
    <t>Хабарова</t>
  </si>
  <si>
    <t>Писаренко</t>
  </si>
  <si>
    <t>Дмитрівна</t>
  </si>
  <si>
    <t>Іжко</t>
  </si>
  <si>
    <t>к.п.н.</t>
  </si>
  <si>
    <t>Крайняк</t>
  </si>
  <si>
    <t>доц.</t>
  </si>
  <si>
    <t>Ліна</t>
  </si>
  <si>
    <t>Репп</t>
  </si>
  <si>
    <t>Валентина</t>
  </si>
  <si>
    <t>Дядя</t>
  </si>
  <si>
    <t>Палькевич</t>
  </si>
  <si>
    <t>Віктор</t>
  </si>
  <si>
    <t>Кущев</t>
  </si>
  <si>
    <t>Зінь</t>
  </si>
  <si>
    <t>Пузирей</t>
  </si>
  <si>
    <t>Владленівна</t>
  </si>
  <si>
    <t>УУЛ</t>
  </si>
  <si>
    <t>Олійник</t>
  </si>
  <si>
    <t>Кропивко</t>
  </si>
  <si>
    <t>д.ф.н. професор</t>
  </si>
  <si>
    <t>Шаф</t>
  </si>
  <si>
    <t>Вольтівна</t>
  </si>
  <si>
    <t>Гонюк</t>
  </si>
  <si>
    <t>Резніченко</t>
  </si>
  <si>
    <t>Олегівна</t>
  </si>
  <si>
    <t>Сидоренко</t>
  </si>
  <si>
    <t>Тетятна</t>
  </si>
  <si>
    <t>Кедич</t>
  </si>
  <si>
    <t>Корнілова</t>
  </si>
  <si>
    <t>ХФХ</t>
  </si>
  <si>
    <t>Стець</t>
  </si>
  <si>
    <t>к.х.н.,доцент</t>
  </si>
  <si>
    <t>Варгалюк</t>
  </si>
  <si>
    <t>д.х.н.,професор</t>
  </si>
  <si>
    <t>Оковитий</t>
  </si>
  <si>
    <t>д.х.н.,Ректор ДНУ</t>
  </si>
  <si>
    <t>з 02.12.24 -0,15 ст.</t>
  </si>
  <si>
    <t>Пальчиков</t>
  </si>
  <si>
    <t>Аніщенко</t>
  </si>
  <si>
    <t>Борщевич</t>
  </si>
  <si>
    <t>Викторівна</t>
  </si>
  <si>
    <t>Денисенко</t>
  </si>
  <si>
    <t>к.х.н.</t>
  </si>
  <si>
    <t>Плясовська</t>
  </si>
  <si>
    <t>Полонський</t>
  </si>
  <si>
    <t>Саєвич</t>
  </si>
  <si>
    <t>Коптєва</t>
  </si>
  <si>
    <t>Дмитрієвна</t>
  </si>
  <si>
    <t>к.х.н.,деканеса хімічного факультету</t>
  </si>
  <si>
    <t>ЮМП</t>
  </si>
  <si>
    <t>Бережна</t>
  </si>
  <si>
    <t>д.ю.н., професор</t>
  </si>
  <si>
    <t>Марченко</t>
  </si>
  <si>
    <t>Руслан</t>
  </si>
  <si>
    <t>Беспаленков</t>
  </si>
  <si>
    <t>Ведькал</t>
  </si>
  <si>
    <t>К.і.н.</t>
  </si>
  <si>
    <t>УОМ</t>
  </si>
  <si>
    <t>Корсунський</t>
  </si>
  <si>
    <t>Олексійович</t>
  </si>
  <si>
    <t>к.пед.н., доц.</t>
  </si>
  <si>
    <t>Рижова</t>
  </si>
  <si>
    <t>д-р. філ. наук, проф.</t>
  </si>
  <si>
    <t>Бобир</t>
  </si>
  <si>
    <t>д-р філософії, доц.</t>
  </si>
  <si>
    <t>Мосендз</t>
  </si>
  <si>
    <t>Олеговна</t>
  </si>
  <si>
    <t>Кароліна</t>
  </si>
  <si>
    <t>Касьяненко</t>
  </si>
  <si>
    <t>канд. мист., доц.</t>
  </si>
  <si>
    <t>Ілона</t>
  </si>
  <si>
    <t>Дорогань</t>
  </si>
  <si>
    <t>канд. філ. наук</t>
  </si>
  <si>
    <t>Захарова</t>
  </si>
  <si>
    <t>канд. філос. Наук</t>
  </si>
  <si>
    <t>Гарькава</t>
  </si>
  <si>
    <t>Засл. м-р</t>
  </si>
  <si>
    <t>Мірошниченко</t>
  </si>
  <si>
    <t>Вячеславович</t>
  </si>
  <si>
    <t>Регіна</t>
  </si>
  <si>
    <t>Лелета</t>
  </si>
  <si>
    <t>Череватенко</t>
  </si>
  <si>
    <t>Кривошеєва</t>
  </si>
  <si>
    <t>ЮТД</t>
  </si>
  <si>
    <t>Мудриєвська</t>
  </si>
  <si>
    <t>к.ю.н., к.ф.н., доцент</t>
  </si>
  <si>
    <t>Калашников</t>
  </si>
  <si>
    <t>д.і.н., к.ю.н., професор</t>
  </si>
  <si>
    <t>Заворотченко</t>
  </si>
  <si>
    <t>к.ю.н., доцент</t>
  </si>
  <si>
    <t>Капітаненко</t>
  </si>
  <si>
    <t>д.ю.н., доцент</t>
  </si>
  <si>
    <t>Вероніка</t>
  </si>
  <si>
    <t>Чукаєва</t>
  </si>
  <si>
    <t>к.і.н., доцент</t>
  </si>
  <si>
    <t>Максіменцева</t>
  </si>
  <si>
    <t>д.ю.н.</t>
  </si>
  <si>
    <t>Назва вакансії</t>
  </si>
  <si>
    <t>Номер вакансії</t>
  </si>
  <si>
    <t>DEMO</t>
  </si>
  <si>
    <t>Вакансія</t>
  </si>
  <si>
    <t>ас</t>
  </si>
  <si>
    <t>ст</t>
  </si>
  <si>
    <t>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</si>
</sst>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VT&quot;* #,##0.00_-;\-&quot;VT&quot;* #,##0.00_-;_-&quot;VT&quot;* &quot;-&quot;??_-;_-@_-"/>
    <numFmt numFmtId="164" formatCode="0.0"/>
  </numFmts>
  <fonts count="5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Arial"/>
      <family val="2"/>
      <charset val="204"/>
    </font>
    <font>
      <sz val="7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b/>
      <sz val="9"/>
      <name val="Times New Roman Cyr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28" fillId="2" borderId="0"/>
    <xf numFmtId="0" fontId="28" fillId="3" borderId="0"/>
    <xf numFmtId="0" fontId="28" fillId="4" borderId="0"/>
    <xf numFmtId="0" fontId="28" fillId="3" borderId="0"/>
    <xf numFmtId="0" fontId="28" fillId="5" borderId="0"/>
    <xf numFmtId="0" fontId="28" fillId="6" borderId="0"/>
    <xf numFmtId="0" fontId="28" fillId="7" borderId="0"/>
    <xf numFmtId="0" fontId="28" fillId="8" borderId="0"/>
    <xf numFmtId="0" fontId="28" fillId="9" borderId="0"/>
    <xf numFmtId="0" fontId="28" fillId="3" borderId="0"/>
    <xf numFmtId="0" fontId="28" fillId="7" borderId="0"/>
    <xf numFmtId="0" fontId="28" fillId="10" borderId="0"/>
    <xf numFmtId="0" fontId="29" fillId="11" borderId="0"/>
    <xf numFmtId="0" fontId="29" fillId="8" borderId="0"/>
    <xf numFmtId="0" fontId="29" fillId="9" borderId="0"/>
    <xf numFmtId="0" fontId="29" fillId="12" borderId="0"/>
    <xf numFmtId="0" fontId="29" fillId="13" borderId="0"/>
    <xf numFmtId="0" fontId="29" fillId="14" borderId="0"/>
    <xf numFmtId="0" fontId="29" fillId="15" borderId="0"/>
    <xf numFmtId="0" fontId="29" fillId="16" borderId="0"/>
    <xf numFmtId="0" fontId="29" fillId="17" borderId="0"/>
    <xf numFmtId="0" fontId="29" fillId="12" borderId="0"/>
    <xf numFmtId="0" fontId="29" fillId="13" borderId="0"/>
    <xf numFmtId="0" fontId="29" fillId="18" borderId="0"/>
    <xf numFmtId="0" fontId="40" fillId="3" borderId="0"/>
    <xf numFmtId="0" fontId="32" fillId="19" borderId="1"/>
    <xf numFmtId="0" fontId="37" fillId="20" borderId="2"/>
    <xf numFmtId="0" fontId="41" fillId="0" borderId="0"/>
    <xf numFmtId="0" fontId="44" fillId="4" borderId="0"/>
    <xf numFmtId="0" fontId="33" fillId="0" borderId="3"/>
    <xf numFmtId="0" fontId="34" fillId="0" borderId="4"/>
    <xf numFmtId="0" fontId="35" fillId="0" borderId="5"/>
    <xf numFmtId="0" fontId="35" fillId="0" borderId="0"/>
    <xf numFmtId="0" fontId="42" fillId="0" borderId="6"/>
    <xf numFmtId="0" fontId="39" fillId="21" borderId="0"/>
    <xf numFmtId="0" fontId="28" fillId="22" borderId="7"/>
    <xf numFmtId="0" fontId="31" fillId="19" borderId="8"/>
    <xf numFmtId="0" fontId="38" fillId="0" borderId="0"/>
    <xf numFmtId="0" fontId="43" fillId="0" borderId="0"/>
    <xf numFmtId="0" fontId="30" fillId="6" borderId="1"/>
    <xf numFmtId="44" fontId="45" fillId="0" borderId="0"/>
    <xf numFmtId="44" fontId="45" fillId="0" borderId="0"/>
    <xf numFmtId="44" fontId="27" fillId="0" borderId="0"/>
    <xf numFmtId="44" fontId="45" fillId="0" borderId="0"/>
    <xf numFmtId="44" fontId="27" fillId="0" borderId="0"/>
    <xf numFmtId="44" fontId="45" fillId="0" borderId="0"/>
    <xf numFmtId="44" fontId="27" fillId="0" borderId="0"/>
    <xf numFmtId="44" fontId="27" fillId="0" borderId="0"/>
    <xf numFmtId="44" fontId="45" fillId="0" borderId="0"/>
    <xf numFmtId="44" fontId="27" fillId="0" borderId="0"/>
    <xf numFmtId="44" fontId="45" fillId="0" borderId="0"/>
    <xf numFmtId="44" fontId="45" fillId="0" borderId="0"/>
    <xf numFmtId="44" fontId="27" fillId="0" borderId="0"/>
    <xf numFmtId="44" fontId="45" fillId="0" borderId="0"/>
    <xf numFmtId="44" fontId="45" fillId="0" borderId="0"/>
    <xf numFmtId="44" fontId="27" fillId="0" borderId="0"/>
    <xf numFmtId="44" fontId="45" fillId="0" borderId="0"/>
    <xf numFmtId="44" fontId="27" fillId="0" borderId="0"/>
    <xf numFmtId="44" fontId="45" fillId="0" borderId="0"/>
    <xf numFmtId="0" fontId="36" fillId="0" borderId="9"/>
    <xf numFmtId="0" fontId="45" fillId="0" borderId="0"/>
    <xf numFmtId="0" fontId="27" fillId="0" borderId="0"/>
    <xf numFmtId="0" fontId="27" fillId="0" borderId="0"/>
    <xf numFmtId="0" fontId="16" fillId="0" borderId="0"/>
    <xf numFmtId="0" fontId="11" fillId="0" borderId="0"/>
    <xf numFmtId="0" fontId="49" fillId="0" borderId="0"/>
  </cellStyleXfs>
  <cellXfs count="5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13" fillId="0" borderId="13" xfId="0" applyNumberFormat="1" applyFont="1" applyBorder="1" applyAlignment="1">
      <alignment horizontal="center" vertical="center" shrinkToFit="1"/>
    </xf>
    <xf numFmtId="1" fontId="13" fillId="0" borderId="14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19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26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8" xfId="0" applyNumberFormat="1" applyFont="1" applyBorder="1" applyAlignment="1">
      <alignment horizontal="center" vertical="center"/>
    </xf>
    <xf numFmtId="49" fontId="13" fillId="0" borderId="29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left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vertical="center" shrinkToFit="1"/>
    </xf>
    <xf numFmtId="49" fontId="14" fillId="0" borderId="34" xfId="0" applyNumberFormat="1" applyFont="1" applyBorder="1" applyAlignment="1">
      <alignment horizontal="center" vertical="center" shrinkToFit="1"/>
    </xf>
    <xf numFmtId="49" fontId="14" fillId="0" borderId="35" xfId="0" applyNumberFormat="1" applyFont="1" applyBorder="1" applyAlignment="1">
      <alignment horizontal="center" vertical="center" shrinkToFit="1"/>
    </xf>
    <xf numFmtId="1" fontId="14" fillId="0" borderId="33" xfId="0" applyNumberFormat="1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1" fontId="2" fillId="0" borderId="29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21" xfId="0" applyFont="1" applyBorder="1" applyAlignment="1">
      <alignment horizontal="center" vertical="center" shrinkToFit="1"/>
    </xf>
    <xf numFmtId="0" fontId="13" fillId="0" borderId="30" xfId="0" applyFont="1" applyBorder="1" applyAlignment="1">
      <alignment horizontal="center" vertical="center" shrinkToFit="1"/>
    </xf>
    <xf numFmtId="0" fontId="14" fillId="0" borderId="21" xfId="0" applyFont="1" applyBorder="1" applyAlignment="1">
      <alignment horizontal="center" vertical="center" shrinkToFit="1"/>
    </xf>
    <xf numFmtId="49" fontId="13" fillId="0" borderId="37" xfId="0" applyNumberFormat="1" applyFont="1" applyBorder="1" applyAlignment="1">
      <alignment horizontal="center" vertical="center" shrinkToFit="1"/>
    </xf>
    <xf numFmtId="1" fontId="13" fillId="0" borderId="38" xfId="0" applyNumberFormat="1" applyFont="1" applyBorder="1" applyAlignment="1">
      <alignment horizontal="center" vertical="center"/>
    </xf>
    <xf numFmtId="1" fontId="12" fillId="0" borderId="31" xfId="0" applyNumberFormat="1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49" fontId="14" fillId="0" borderId="41" xfId="0" applyNumberFormat="1" applyFont="1" applyBorder="1" applyAlignment="1">
      <alignment horizontal="left" vertical="center" shrinkToFit="1"/>
    </xf>
    <xf numFmtId="1" fontId="14" fillId="0" borderId="42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shrinkToFit="1"/>
    </xf>
    <xf numFmtId="1" fontId="14" fillId="0" borderId="34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13" fillId="0" borderId="23" xfId="64" applyNumberFormat="1" applyFont="1" applyBorder="1" applyAlignment="1">
      <alignment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49" fontId="12" fillId="0" borderId="23" xfId="64" applyNumberFormat="1" applyFont="1" applyBorder="1" applyAlignment="1">
      <alignment vertical="center" wrapText="1"/>
    </xf>
    <xf numFmtId="49" fontId="13" fillId="0" borderId="3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left" vertical="center" shrinkToFit="1"/>
    </xf>
    <xf numFmtId="49" fontId="14" fillId="0" borderId="39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1" fontId="14" fillId="0" borderId="39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left" vertical="center" shrinkToFit="1"/>
    </xf>
    <xf numFmtId="49" fontId="14" fillId="0" borderId="25" xfId="0" applyNumberFormat="1" applyFont="1" applyBorder="1" applyAlignment="1">
      <alignment horizontal="center" vertical="center" shrinkToFit="1"/>
    </xf>
    <xf numFmtId="1" fontId="14" fillId="0" borderId="12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19" fillId="0" borderId="39" xfId="0" applyNumberFormat="1" applyFont="1" applyBorder="1" applyAlignment="1">
      <alignment horizontal="center" vertical="center" shrinkToFit="1"/>
    </xf>
    <xf numFmtId="1" fontId="13" fillId="0" borderId="49" xfId="0" applyNumberFormat="1" applyFont="1" applyBorder="1" applyAlignment="1">
      <alignment horizontal="center" vertical="center"/>
    </xf>
    <xf numFmtId="49" fontId="14" fillId="0" borderId="5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1" fontId="13" fillId="0" borderId="4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center" vertical="center" shrinkToFit="1"/>
    </xf>
    <xf numFmtId="1" fontId="2" fillId="0" borderId="1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17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1" fontId="14" fillId="0" borderId="53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shrinkToFit="1"/>
    </xf>
    <xf numFmtId="1" fontId="14" fillId="0" borderId="51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0" fontId="2" fillId="0" borderId="32" xfId="61" applyFont="1" applyBorder="1"/>
    <xf numFmtId="1" fontId="2" fillId="0" borderId="54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center" vertical="center"/>
    </xf>
    <xf numFmtId="1" fontId="13" fillId="0" borderId="5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3" fillId="0" borderId="56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49" fontId="21" fillId="0" borderId="23" xfId="64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/>
    </xf>
    <xf numFmtId="49" fontId="2" fillId="0" borderId="57" xfId="0" applyNumberFormat="1" applyFont="1" applyBorder="1" applyAlignment="1">
      <alignment horizontal="left" vertical="center" shrinkToFit="1"/>
    </xf>
    <xf numFmtId="0" fontId="2" fillId="24" borderId="0" xfId="0" applyFont="1" applyFill="1" applyAlignment="1">
      <alignment vertical="center"/>
    </xf>
    <xf numFmtId="0" fontId="13" fillId="24" borderId="0" xfId="0" applyFont="1" applyFill="1" applyAlignment="1">
      <alignment vertical="center"/>
    </xf>
    <xf numFmtId="1" fontId="4" fillId="0" borderId="31" xfId="0" applyNumberFormat="1" applyFont="1" applyBorder="1" applyAlignment="1">
      <alignment horizontal="center" vertical="center"/>
    </xf>
    <xf numFmtId="49" fontId="13" fillId="0" borderId="32" xfId="0" applyNumberFormat="1" applyFont="1" applyBorder="1" applyAlignment="1">
      <alignment horizontal="left" vertical="center" shrinkToFit="1"/>
    </xf>
    <xf numFmtId="49" fontId="2" fillId="0" borderId="13" xfId="0" applyNumberFormat="1" applyFont="1" applyBorder="1" applyAlignment="1">
      <alignment horizontal="center" vertical="center" shrinkToFit="1"/>
    </xf>
    <xf numFmtId="1" fontId="2" fillId="0" borderId="14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1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textRotation="90" wrapText="1"/>
    </xf>
    <xf numFmtId="1" fontId="15" fillId="0" borderId="15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 shrinkToFit="1"/>
    </xf>
    <xf numFmtId="49" fontId="13" fillId="0" borderId="58" xfId="0" applyNumberFormat="1" applyFont="1" applyBorder="1" applyAlignment="1">
      <alignment horizontal="center" vertical="center" shrinkToFit="1"/>
    </xf>
    <xf numFmtId="1" fontId="13" fillId="0" borderId="57" xfId="0" applyNumberFormat="1" applyFont="1" applyBorder="1" applyAlignment="1">
      <alignment horizontal="center" vertical="center"/>
    </xf>
    <xf numFmtId="1" fontId="13" fillId="0" borderId="58" xfId="0" applyNumberFormat="1" applyFont="1" applyBorder="1" applyAlignment="1">
      <alignment horizontal="center" vertical="center"/>
    </xf>
    <xf numFmtId="1" fontId="13" fillId="0" borderId="59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 shrinkToFit="1"/>
    </xf>
    <xf numFmtId="0" fontId="2" fillId="0" borderId="47" xfId="0" applyFont="1" applyBorder="1" applyAlignment="1">
      <alignment wrapText="1"/>
    </xf>
    <xf numFmtId="49" fontId="13" fillId="0" borderId="60" xfId="0" applyNumberFormat="1" applyFont="1" applyBorder="1" applyAlignment="1">
      <alignment horizontal="center" vertical="center" shrinkToFit="1"/>
    </xf>
    <xf numFmtId="0" fontId="2" fillId="0" borderId="61" xfId="0" applyFont="1" applyBorder="1" applyAlignment="1">
      <alignment horizontal="justify" vertical="justify"/>
    </xf>
    <xf numFmtId="1" fontId="12" fillId="0" borderId="62" xfId="0" applyNumberFormat="1" applyFont="1" applyBorder="1" applyAlignment="1">
      <alignment horizontal="center" vertical="center"/>
    </xf>
    <xf numFmtId="49" fontId="2" fillId="25" borderId="23" xfId="0" applyNumberFormat="1" applyFont="1" applyFill="1" applyBorder="1" applyAlignment="1">
      <alignment horizontal="center" vertical="center" shrinkToFit="1"/>
    </xf>
    <xf numFmtId="49" fontId="2" fillId="25" borderId="52" xfId="0" applyNumberFormat="1" applyFont="1" applyFill="1" applyBorder="1" applyAlignment="1">
      <alignment horizontal="center" vertical="center" shrinkToFit="1"/>
    </xf>
    <xf numFmtId="1" fontId="2" fillId="25" borderId="23" xfId="0" applyNumberFormat="1" applyFont="1" applyFill="1" applyBorder="1" applyAlignment="1">
      <alignment horizontal="center" vertical="center"/>
    </xf>
    <xf numFmtId="1" fontId="2" fillId="25" borderId="24" xfId="0" applyNumberFormat="1" applyFont="1" applyFill="1" applyBorder="1" applyAlignment="1">
      <alignment horizontal="center" vertical="center"/>
    </xf>
    <xf numFmtId="1" fontId="2" fillId="25" borderId="17" xfId="0" applyNumberFormat="1" applyFont="1" applyFill="1" applyBorder="1" applyAlignment="1">
      <alignment horizontal="center" vertical="center"/>
    </xf>
    <xf numFmtId="49" fontId="2" fillId="25" borderId="17" xfId="0" applyNumberFormat="1" applyFont="1" applyFill="1" applyBorder="1" applyAlignment="1">
      <alignment horizontal="center" vertical="center" shrinkToFit="1"/>
    </xf>
    <xf numFmtId="1" fontId="4" fillId="25" borderId="15" xfId="0" applyNumberFormat="1" applyFont="1" applyFill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49" fontId="14" fillId="0" borderId="63" xfId="0" applyNumberFormat="1" applyFont="1" applyBorder="1" applyAlignment="1">
      <alignment horizontal="left" vertical="center" shrinkToFit="1"/>
    </xf>
    <xf numFmtId="49" fontId="13" fillId="0" borderId="26" xfId="0" applyNumberFormat="1" applyFont="1" applyBorder="1" applyAlignment="1">
      <alignment horizontal="left" vertical="center" shrinkToFit="1"/>
    </xf>
    <xf numFmtId="49" fontId="13" fillId="0" borderId="43" xfId="0" applyNumberFormat="1" applyFont="1" applyBorder="1" applyAlignment="1">
      <alignment horizontal="left" vertical="center" shrinkToFit="1"/>
    </xf>
    <xf numFmtId="49" fontId="14" fillId="0" borderId="63" xfId="0" applyNumberFormat="1" applyFont="1" applyBorder="1" applyAlignment="1">
      <alignment vertical="center" shrinkToFit="1"/>
    </xf>
    <xf numFmtId="1" fontId="14" fillId="0" borderId="52" xfId="0" applyNumberFormat="1" applyFont="1" applyBorder="1" applyAlignment="1">
      <alignment horizontal="center" vertical="center"/>
    </xf>
    <xf numFmtId="1" fontId="12" fillId="0" borderId="36" xfId="0" applyNumberFormat="1" applyFont="1" applyBorder="1" applyAlignment="1">
      <alignment horizontal="center" vertical="center"/>
    </xf>
    <xf numFmtId="1" fontId="25" fillId="0" borderId="32" xfId="0" applyNumberFormat="1" applyFont="1" applyBorder="1" applyAlignment="1">
      <alignment horizontal="center" vertical="center"/>
    </xf>
    <xf numFmtId="1" fontId="25" fillId="0" borderId="23" xfId="0" applyNumberFormat="1" applyFont="1" applyBorder="1" applyAlignment="1">
      <alignment horizontal="center" vertical="center"/>
    </xf>
    <xf numFmtId="1" fontId="25" fillId="0" borderId="52" xfId="0" applyNumberFormat="1" applyFont="1" applyBorder="1" applyAlignment="1">
      <alignment horizontal="center" vertical="center"/>
    </xf>
    <xf numFmtId="49" fontId="25" fillId="0" borderId="29" xfId="0" applyNumberFormat="1" applyFont="1" applyBorder="1" applyAlignment="1">
      <alignment horizontal="center" vertical="center" shrinkToFit="1"/>
    </xf>
    <xf numFmtId="0" fontId="25" fillId="0" borderId="30" xfId="0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49" fontId="25" fillId="0" borderId="23" xfId="0" applyNumberFormat="1" applyFont="1" applyBorder="1" applyAlignment="1">
      <alignment horizontal="center" shrinkToFit="1"/>
    </xf>
    <xf numFmtId="49" fontId="25" fillId="0" borderId="52" xfId="0" applyNumberFormat="1" applyFont="1" applyBorder="1" applyAlignment="1">
      <alignment horizontal="center" shrinkToFit="1"/>
    </xf>
    <xf numFmtId="1" fontId="25" fillId="0" borderId="32" xfId="0" applyNumberFormat="1" applyFont="1" applyBorder="1" applyAlignment="1">
      <alignment horizontal="center"/>
    </xf>
    <xf numFmtId="1" fontId="25" fillId="0" borderId="23" xfId="0" applyNumberFormat="1" applyFont="1" applyBorder="1" applyAlignment="1">
      <alignment horizontal="center"/>
    </xf>
    <xf numFmtId="1" fontId="25" fillId="0" borderId="52" xfId="0" applyNumberFormat="1" applyFont="1" applyBorder="1" applyAlignment="1">
      <alignment horizontal="center"/>
    </xf>
    <xf numFmtId="1" fontId="2" fillId="25" borderId="27" xfId="0" applyNumberFormat="1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/>
    </xf>
    <xf numFmtId="1" fontId="12" fillId="0" borderId="5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shrinkToFit="1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" fontId="4" fillId="0" borderId="28" xfId="0" applyNumberFormat="1" applyFont="1" applyBorder="1" applyAlignment="1">
      <alignment horizontal="center" vertical="center"/>
    </xf>
    <xf numFmtId="49" fontId="25" fillId="0" borderId="54" xfId="0" applyNumberFormat="1" applyFont="1" applyBorder="1" applyAlignment="1">
      <alignment horizontal="center" shrinkToFit="1"/>
    </xf>
    <xf numFmtId="49" fontId="2" fillId="0" borderId="32" xfId="0" applyNumberFormat="1" applyFont="1" applyBorder="1" applyAlignment="1">
      <alignment horizontal="left" wrapText="1" shrinkToFit="1"/>
    </xf>
    <xf numFmtId="0" fontId="2" fillId="0" borderId="66" xfId="0" applyFont="1" applyBorder="1" applyAlignment="1">
      <alignment horizontal="center"/>
    </xf>
    <xf numFmtId="49" fontId="15" fillId="0" borderId="45" xfId="0" applyNumberFormat="1" applyFont="1" applyBorder="1" applyAlignment="1">
      <alignment horizontal="center" vertical="center" shrinkToFit="1"/>
    </xf>
    <xf numFmtId="0" fontId="15" fillId="0" borderId="46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1" fontId="13" fillId="0" borderId="33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horizontal="center" vertical="center" shrinkToFit="1"/>
    </xf>
    <xf numFmtId="49" fontId="14" fillId="0" borderId="46" xfId="0" applyNumberFormat="1" applyFont="1" applyBorder="1" applyAlignment="1">
      <alignment horizontal="center" vertical="center" shrinkToFit="1"/>
    </xf>
    <xf numFmtId="49" fontId="14" fillId="0" borderId="44" xfId="0" applyNumberFormat="1" applyFont="1" applyBorder="1" applyAlignment="1">
      <alignment horizontal="left" vertical="center" shrinkToFit="1"/>
    </xf>
    <xf numFmtId="0" fontId="13" fillId="0" borderId="58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2" fontId="13" fillId="0" borderId="60" xfId="0" applyNumberFormat="1" applyFont="1" applyBorder="1" applyAlignment="1">
      <alignment horizontal="center" vertical="center" textRotation="90"/>
    </xf>
    <xf numFmtId="49" fontId="25" fillId="0" borderId="54" xfId="0" applyNumberFormat="1" applyFont="1" applyBorder="1" applyAlignment="1">
      <alignment horizontal="center" wrapText="1" shrinkToFit="1"/>
    </xf>
    <xf numFmtId="49" fontId="2" fillId="25" borderId="24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vertical="center"/>
    </xf>
    <xf numFmtId="1" fontId="14" fillId="0" borderId="6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textRotation="90"/>
    </xf>
    <xf numFmtId="49" fontId="2" fillId="0" borderId="68" xfId="0" applyNumberFormat="1" applyFont="1" applyBorder="1" applyAlignment="1">
      <alignment horizontal="center" vertical="center" shrinkToFit="1"/>
    </xf>
    <xf numFmtId="49" fontId="25" fillId="0" borderId="32" xfId="0" applyNumberFormat="1" applyFont="1" applyBorder="1" applyAlignment="1">
      <alignment horizontal="center" shrinkToFit="1"/>
    </xf>
    <xf numFmtId="49" fontId="15" fillId="0" borderId="69" xfId="0" applyNumberFormat="1" applyFont="1" applyBorder="1" applyAlignment="1">
      <alignment horizontal="center" vertical="center" shrinkToFit="1"/>
    </xf>
    <xf numFmtId="49" fontId="13" fillId="0" borderId="11" xfId="0" applyNumberFormat="1" applyFont="1" applyBorder="1" applyAlignment="1">
      <alignment horizontal="center" vertical="center" shrinkToFit="1"/>
    </xf>
    <xf numFmtId="49" fontId="14" fillId="0" borderId="33" xfId="0" applyNumberFormat="1" applyFont="1" applyBorder="1" applyAlignment="1">
      <alignment horizontal="center" vertical="center" shrinkToFit="1"/>
    </xf>
    <xf numFmtId="49" fontId="13" fillId="0" borderId="16" xfId="0" applyNumberFormat="1" applyFont="1" applyBorder="1" applyAlignment="1">
      <alignment horizontal="center" vertical="center" shrinkToFit="1"/>
    </xf>
    <xf numFmtId="49" fontId="14" fillId="0" borderId="24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center" vertical="center" shrinkToFit="1"/>
    </xf>
    <xf numFmtId="49" fontId="14" fillId="0" borderId="11" xfId="0" applyNumberFormat="1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wrapText="1"/>
    </xf>
    <xf numFmtId="49" fontId="15" fillId="0" borderId="55" xfId="0" applyNumberFormat="1" applyFont="1" applyBorder="1" applyAlignment="1">
      <alignment horizontal="left" vertical="center" shrinkToFit="1"/>
    </xf>
    <xf numFmtId="49" fontId="2" fillId="0" borderId="36" xfId="0" applyNumberFormat="1" applyFont="1" applyBorder="1" applyAlignment="1">
      <alignment horizontal="left" vertical="center" shrinkToFit="1"/>
    </xf>
    <xf numFmtId="49" fontId="14" fillId="0" borderId="70" xfId="0" applyNumberFormat="1" applyFont="1" applyBorder="1" applyAlignment="1">
      <alignment horizontal="left" vertical="center" shrinkToFit="1"/>
    </xf>
    <xf numFmtId="49" fontId="13" fillId="0" borderId="71" xfId="0" applyNumberFormat="1" applyFont="1" applyBorder="1" applyAlignment="1">
      <alignment horizontal="left" vertical="center" shrinkToFit="1"/>
    </xf>
    <xf numFmtId="49" fontId="14" fillId="0" borderId="72" xfId="0" applyNumberFormat="1" applyFont="1" applyBorder="1" applyAlignment="1">
      <alignment horizontal="left" vertical="center" shrinkToFit="1"/>
    </xf>
    <xf numFmtId="49" fontId="13" fillId="0" borderId="72" xfId="0" applyNumberFormat="1" applyFont="1" applyBorder="1" applyAlignment="1">
      <alignment horizontal="left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49" fontId="14" fillId="0" borderId="70" xfId="0" applyNumberFormat="1" applyFont="1" applyBorder="1" applyAlignment="1">
      <alignment vertical="center" shrinkToFit="1"/>
    </xf>
    <xf numFmtId="0" fontId="14" fillId="0" borderId="70" xfId="0" applyFont="1" applyBorder="1" applyAlignment="1">
      <alignment vertical="center" wrapText="1"/>
    </xf>
    <xf numFmtId="49" fontId="15" fillId="0" borderId="22" xfId="0" applyNumberFormat="1" applyFont="1" applyBorder="1" applyAlignment="1">
      <alignment horizontal="left" vertical="center" shrinkToFit="1"/>
    </xf>
    <xf numFmtId="1" fontId="25" fillId="0" borderId="29" xfId="0" applyNumberFormat="1" applyFont="1" applyBorder="1" applyAlignment="1">
      <alignment horizontal="center"/>
    </xf>
    <xf numFmtId="0" fontId="2" fillId="0" borderId="14" xfId="0" applyFont="1" applyBorder="1" applyAlignment="1">
      <alignment wrapText="1"/>
    </xf>
    <xf numFmtId="49" fontId="2" fillId="0" borderId="32" xfId="0" applyNumberFormat="1" applyFont="1" applyBorder="1" applyAlignment="1">
      <alignment horizontal="left" vertical="center" shrinkToFit="1"/>
    </xf>
    <xf numFmtId="0" fontId="1" fillId="0" borderId="23" xfId="0" applyFont="1" applyBorder="1"/>
    <xf numFmtId="0" fontId="1" fillId="0" borderId="29" xfId="0" applyFont="1" applyBorder="1"/>
    <xf numFmtId="1" fontId="25" fillId="0" borderId="37" xfId="0" applyNumberFormat="1" applyFont="1" applyBorder="1" applyAlignment="1">
      <alignment horizontal="center"/>
    </xf>
    <xf numFmtId="1" fontId="25" fillId="0" borderId="54" xfId="0" applyNumberFormat="1" applyFont="1" applyBorder="1" applyAlignment="1">
      <alignment horizontal="center"/>
    </xf>
    <xf numFmtId="49" fontId="25" fillId="0" borderId="68" xfId="0" applyNumberFormat="1" applyFont="1" applyBorder="1" applyAlignment="1">
      <alignment horizontal="center" vertical="center" shrinkToFit="1"/>
    </xf>
    <xf numFmtId="49" fontId="25" fillId="0" borderId="16" xfId="0" applyNumberFormat="1" applyFont="1" applyBorder="1" applyAlignment="1">
      <alignment horizontal="center" vertical="center" shrinkToFit="1"/>
    </xf>
    <xf numFmtId="49" fontId="25" fillId="0" borderId="39" xfId="0" applyNumberFormat="1" applyFont="1" applyBorder="1" applyAlignment="1">
      <alignment horizontal="center" vertical="center" shrinkToFit="1"/>
    </xf>
    <xf numFmtId="0" fontId="25" fillId="0" borderId="48" xfId="0" applyFont="1" applyBorder="1" applyAlignment="1">
      <alignment horizontal="center" vertical="center" shrinkToFit="1"/>
    </xf>
    <xf numFmtId="1" fontId="25" fillId="0" borderId="16" xfId="0" applyNumberFormat="1" applyFont="1" applyBorder="1" applyAlignment="1">
      <alignment horizontal="center" vertical="center"/>
    </xf>
    <xf numFmtId="1" fontId="25" fillId="0" borderId="29" xfId="0" applyNumberFormat="1" applyFont="1" applyBorder="1" applyAlignment="1">
      <alignment horizontal="center" vertical="center"/>
    </xf>
    <xf numFmtId="1" fontId="25" fillId="0" borderId="30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1" fontId="25" fillId="0" borderId="54" xfId="0" applyNumberFormat="1" applyFont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center" shrinkToFit="1"/>
    </xf>
    <xf numFmtId="1" fontId="2" fillId="0" borderId="37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26" fillId="0" borderId="74" xfId="0" applyFont="1" applyBorder="1" applyAlignment="1">
      <alignment horizontal="center"/>
    </xf>
    <xf numFmtId="0" fontId="25" fillId="0" borderId="75" xfId="0" applyFont="1" applyBorder="1" applyAlignment="1">
      <alignment horizontal="center"/>
    </xf>
    <xf numFmtId="0" fontId="25" fillId="0" borderId="74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25" fillId="0" borderId="65" xfId="0" applyFont="1" applyBorder="1" applyAlignment="1">
      <alignment horizontal="center"/>
    </xf>
    <xf numFmtId="1" fontId="4" fillId="0" borderId="77" xfId="0" applyNumberFormat="1" applyFont="1" applyBorder="1" applyAlignment="1">
      <alignment horizontal="center" vertical="center"/>
    </xf>
    <xf numFmtId="0" fontId="0" fillId="25" borderId="0" xfId="0" applyFill="1"/>
    <xf numFmtId="0" fontId="2" fillId="0" borderId="78" xfId="0" applyFont="1" applyBorder="1" applyAlignment="1">
      <alignment horizontal="center"/>
    </xf>
    <xf numFmtId="0" fontId="13" fillId="25" borderId="23" xfId="0" applyFont="1" applyFill="1" applyBorder="1" applyAlignment="1">
      <alignment vertical="center"/>
    </xf>
    <xf numFmtId="0" fontId="23" fillId="0" borderId="65" xfId="0" applyFont="1" applyBorder="1" applyAlignment="1">
      <alignment horizontal="center"/>
    </xf>
    <xf numFmtId="49" fontId="25" fillId="0" borderId="51" xfId="0" applyNumberFormat="1" applyFont="1" applyBorder="1" applyAlignment="1">
      <alignment horizontal="center" shrinkToFit="1"/>
    </xf>
    <xf numFmtId="0" fontId="1" fillId="0" borderId="10" xfId="0" applyFont="1" applyBorder="1"/>
    <xf numFmtId="49" fontId="25" fillId="0" borderId="11" xfId="0" applyNumberFormat="1" applyFont="1" applyBorder="1" applyAlignment="1">
      <alignment horizontal="center" shrinkToFit="1"/>
    </xf>
    <xf numFmtId="49" fontId="25" fillId="0" borderId="10" xfId="0" applyNumberFormat="1" applyFont="1" applyBorder="1" applyAlignment="1">
      <alignment horizontal="center" shrinkToFit="1"/>
    </xf>
    <xf numFmtId="49" fontId="25" fillId="0" borderId="21" xfId="0" applyNumberFormat="1" applyFont="1" applyBorder="1" applyAlignment="1">
      <alignment horizontal="center" shrinkToFit="1"/>
    </xf>
    <xf numFmtId="49" fontId="15" fillId="0" borderId="62" xfId="0" applyNumberFormat="1" applyFont="1" applyBorder="1" applyAlignment="1">
      <alignment horizontal="left" vertical="center" shrinkToFit="1"/>
    </xf>
    <xf numFmtId="49" fontId="15" fillId="0" borderId="57" xfId="0" applyNumberFormat="1" applyFont="1" applyBorder="1" applyAlignment="1">
      <alignment horizontal="center" vertical="center" shrinkToFit="1"/>
    </xf>
    <xf numFmtId="49" fontId="15" fillId="0" borderId="58" xfId="0" applyNumberFormat="1" applyFont="1" applyBorder="1" applyAlignment="1">
      <alignment horizontal="center" vertical="center" shrinkToFit="1"/>
    </xf>
    <xf numFmtId="0" fontId="15" fillId="0" borderId="60" xfId="0" applyFont="1" applyBorder="1" applyAlignment="1">
      <alignment horizontal="center" vertical="center" shrinkToFit="1"/>
    </xf>
    <xf numFmtId="1" fontId="14" fillId="0" borderId="58" xfId="0" applyNumberFormat="1" applyFont="1" applyBorder="1" applyAlignment="1">
      <alignment horizontal="center" vertical="center"/>
    </xf>
    <xf numFmtId="49" fontId="15" fillId="0" borderId="23" xfId="0" applyNumberFormat="1" applyFont="1" applyBorder="1" applyAlignment="1">
      <alignment horizontal="center" vertical="center" shrinkToFit="1"/>
    </xf>
    <xf numFmtId="0" fontId="23" fillId="0" borderId="23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 vertical="center" shrinkToFit="1"/>
    </xf>
    <xf numFmtId="0" fontId="23" fillId="0" borderId="12" xfId="0" applyFont="1" applyBorder="1" applyAlignment="1">
      <alignment horizontal="center"/>
    </xf>
    <xf numFmtId="1" fontId="14" fillId="0" borderId="13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left" vertical="center" shrinkToFit="1"/>
    </xf>
    <xf numFmtId="0" fontId="2" fillId="25" borderId="79" xfId="0" applyFont="1" applyFill="1" applyBorder="1" applyAlignment="1">
      <alignment horizontal="center"/>
    </xf>
    <xf numFmtId="0" fontId="13" fillId="25" borderId="32" xfId="0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1" fontId="4" fillId="25" borderId="77" xfId="0" applyNumberFormat="1" applyFont="1" applyFill="1" applyBorder="1" applyAlignment="1">
      <alignment horizontal="center" vertical="center"/>
    </xf>
    <xf numFmtId="0" fontId="2" fillId="25" borderId="65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66" xfId="0" applyFont="1" applyFill="1" applyBorder="1" applyAlignment="1">
      <alignment horizontal="center" vertical="center"/>
    </xf>
    <xf numFmtId="0" fontId="25" fillId="25" borderId="74" xfId="0" applyFont="1" applyFill="1" applyBorder="1" applyAlignment="1">
      <alignment horizontal="center"/>
    </xf>
    <xf numFmtId="0" fontId="2" fillId="25" borderId="80" xfId="0" applyFont="1" applyFill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 shrinkToFit="1"/>
    </xf>
    <xf numFmtId="0" fontId="13" fillId="0" borderId="18" xfId="0" applyFont="1" applyBorder="1" applyAlignment="1">
      <alignment vertical="center"/>
    </xf>
    <xf numFmtId="49" fontId="14" fillId="0" borderId="0" xfId="0" applyNumberFormat="1" applyFont="1" applyAlignment="1">
      <alignment horizontal="center" vertical="center" shrinkToFit="1"/>
    </xf>
    <xf numFmtId="0" fontId="23" fillId="25" borderId="15" xfId="0" applyFont="1" applyFill="1" applyBorder="1"/>
    <xf numFmtId="0" fontId="23" fillId="25" borderId="20" xfId="0" applyFont="1" applyFill="1" applyBorder="1"/>
    <xf numFmtId="49" fontId="2" fillId="0" borderId="26" xfId="0" applyNumberFormat="1" applyFont="1" applyBorder="1" applyAlignment="1">
      <alignment horizontal="center" vertical="center" shrinkToFit="1"/>
    </xf>
    <xf numFmtId="49" fontId="2" fillId="0" borderId="47" xfId="0" applyNumberFormat="1" applyFont="1" applyBorder="1" applyAlignment="1">
      <alignment horizontal="center" vertical="center" shrinkToFit="1"/>
    </xf>
    <xf numFmtId="49" fontId="14" fillId="0" borderId="63" xfId="0" applyNumberFormat="1" applyFont="1" applyBorder="1" applyAlignment="1">
      <alignment horizontal="center" vertical="center" shrinkToFit="1"/>
    </xf>
    <xf numFmtId="0" fontId="23" fillId="0" borderId="83" xfId="63" applyFont="1" applyBorder="1" applyAlignment="1">
      <alignment horizontal="center"/>
    </xf>
    <xf numFmtId="49" fontId="25" fillId="0" borderId="22" xfId="0" applyNumberFormat="1" applyFont="1" applyBorder="1" applyAlignment="1">
      <alignment horizontal="left" wrapText="1" shrinkToFit="1"/>
    </xf>
    <xf numFmtId="49" fontId="2" fillId="25" borderId="11" xfId="0" applyNumberFormat="1" applyFont="1" applyFill="1" applyBorder="1" applyAlignment="1">
      <alignment horizontal="center" vertical="center" shrinkToFit="1"/>
    </xf>
    <xf numFmtId="49" fontId="2" fillId="0" borderId="34" xfId="0" applyNumberFormat="1" applyFont="1" applyBorder="1" applyAlignment="1">
      <alignment horizontal="center" vertical="center" shrinkToFit="1"/>
    </xf>
    <xf numFmtId="49" fontId="2" fillId="25" borderId="10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horizontal="center" vertical="center"/>
    </xf>
    <xf numFmtId="0" fontId="23" fillId="25" borderId="84" xfId="0" applyFont="1" applyFill="1" applyBorder="1"/>
    <xf numFmtId="0" fontId="23" fillId="0" borderId="85" xfId="0" applyFont="1" applyBorder="1" applyAlignment="1">
      <alignment horizontal="center"/>
    </xf>
    <xf numFmtId="0" fontId="25" fillId="0" borderId="85" xfId="0" applyFont="1" applyBorder="1" applyAlignment="1">
      <alignment horizontal="center"/>
    </xf>
    <xf numFmtId="49" fontId="2" fillId="25" borderId="47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shrinkToFit="1"/>
    </xf>
    <xf numFmtId="49" fontId="2" fillId="25" borderId="32" xfId="0" applyNumberFormat="1" applyFont="1" applyFill="1" applyBorder="1" applyAlignment="1">
      <alignment horizontal="left" wrapText="1" shrinkToFit="1"/>
    </xf>
    <xf numFmtId="49" fontId="2" fillId="25" borderId="31" xfId="0" applyNumberFormat="1" applyFont="1" applyFill="1" applyBorder="1" applyAlignment="1">
      <alignment horizontal="left" vertical="center" shrinkToFit="1"/>
    </xf>
    <xf numFmtId="0" fontId="26" fillId="25" borderId="65" xfId="0" applyFont="1" applyFill="1" applyBorder="1" applyAlignment="1">
      <alignment wrapText="1"/>
    </xf>
    <xf numFmtId="0" fontId="13" fillId="0" borderId="17" xfId="0" quotePrefix="1" applyFont="1" applyBorder="1" applyAlignment="1">
      <alignment vertical="center"/>
    </xf>
    <xf numFmtId="49" fontId="2" fillId="26" borderId="63" xfId="0" applyNumberFormat="1" applyFont="1" applyFill="1" applyBorder="1" applyAlignment="1">
      <alignment horizontal="left" shrinkToFit="1"/>
    </xf>
    <xf numFmtId="0" fontId="46" fillId="0" borderId="23" xfId="0" applyFont="1" applyBorder="1"/>
    <xf numFmtId="49" fontId="25" fillId="0" borderId="86" xfId="0" applyNumberFormat="1" applyFont="1" applyBorder="1" applyAlignment="1">
      <alignment horizontal="center" shrinkToFit="1"/>
    </xf>
    <xf numFmtId="0" fontId="2" fillId="0" borderId="15" xfId="0" applyFont="1" applyBorder="1" applyAlignment="1">
      <alignment horizontal="left" wrapText="1"/>
    </xf>
    <xf numFmtId="0" fontId="46" fillId="0" borderId="20" xfId="0" applyFont="1" applyBorder="1"/>
    <xf numFmtId="0" fontId="2" fillId="25" borderId="23" xfId="0" applyFont="1" applyFill="1" applyBorder="1" applyAlignment="1">
      <alignment horizontal="center" vertical="center"/>
    </xf>
    <xf numFmtId="0" fontId="2" fillId="25" borderId="87" xfId="0" applyFont="1" applyFill="1" applyBorder="1" applyAlignment="1">
      <alignment horizontal="center" vertical="center"/>
    </xf>
    <xf numFmtId="1" fontId="25" fillId="25" borderId="23" xfId="0" applyNumberFormat="1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left" wrapText="1" shrinkToFit="1"/>
    </xf>
    <xf numFmtId="49" fontId="25" fillId="0" borderId="88" xfId="0" applyNumberFormat="1" applyFont="1" applyBorder="1" applyAlignment="1">
      <alignment horizontal="center" vertical="center" shrinkToFit="1"/>
    </xf>
    <xf numFmtId="49" fontId="25" fillId="0" borderId="89" xfId="0" applyNumberFormat="1" applyFont="1" applyBorder="1" applyAlignment="1">
      <alignment horizontal="center" shrinkToFit="1"/>
    </xf>
    <xf numFmtId="49" fontId="15" fillId="0" borderId="41" xfId="0" applyNumberFormat="1" applyFont="1" applyBorder="1" applyAlignment="1">
      <alignment horizontal="center" vertical="center" shrinkToFit="1"/>
    </xf>
    <xf numFmtId="0" fontId="2" fillId="25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/>
    </xf>
    <xf numFmtId="0" fontId="2" fillId="25" borderId="0" xfId="0" applyFont="1" applyFill="1" applyAlignment="1">
      <alignment horizontal="center" vertical="center" wrapText="1"/>
    </xf>
    <xf numFmtId="0" fontId="25" fillId="25" borderId="0" xfId="0" applyFont="1" applyFill="1" applyAlignment="1">
      <alignment horizontal="center" vertical="center"/>
    </xf>
    <xf numFmtId="49" fontId="25" fillId="0" borderId="25" xfId="0" applyNumberFormat="1" applyFont="1" applyBorder="1" applyAlignment="1">
      <alignment horizontal="center" wrapText="1" shrinkToFit="1"/>
    </xf>
    <xf numFmtId="0" fontId="1" fillId="0" borderId="12" xfId="0" applyFont="1" applyBorder="1"/>
    <xf numFmtId="0" fontId="2" fillId="0" borderId="9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5" fillId="0" borderId="92" xfId="0" applyFont="1" applyBorder="1" applyAlignment="1">
      <alignment horizontal="center"/>
    </xf>
    <xf numFmtId="0" fontId="25" fillId="0" borderId="93" xfId="0" applyFont="1" applyBorder="1" applyAlignment="1">
      <alignment horizontal="center"/>
    </xf>
    <xf numFmtId="0" fontId="25" fillId="25" borderId="93" xfId="0" applyFont="1" applyFill="1" applyBorder="1" applyAlignment="1">
      <alignment horizontal="center"/>
    </xf>
    <xf numFmtId="0" fontId="25" fillId="0" borderId="78" xfId="0" applyFont="1" applyBorder="1" applyAlignment="1">
      <alignment horizontal="center"/>
    </xf>
    <xf numFmtId="1" fontId="25" fillId="0" borderId="12" xfId="0" applyNumberFormat="1" applyFont="1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49" fontId="47" fillId="0" borderId="47" xfId="0" applyNumberFormat="1" applyFont="1" applyBorder="1" applyAlignment="1">
      <alignment horizontal="left" wrapText="1" shrinkToFit="1"/>
    </xf>
    <xf numFmtId="0" fontId="2" fillId="25" borderId="94" xfId="0" applyFont="1" applyFill="1" applyBorder="1" applyAlignment="1">
      <alignment horizontal="center" vertical="center"/>
    </xf>
    <xf numFmtId="0" fontId="13" fillId="25" borderId="29" xfId="0" applyFont="1" applyFill="1" applyBorder="1" applyAlignment="1">
      <alignment vertical="center"/>
    </xf>
    <xf numFmtId="0" fontId="2" fillId="25" borderId="37" xfId="0" applyFont="1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5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64" fontId="25" fillId="0" borderId="23" xfId="0" applyNumberFormat="1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textRotation="90"/>
    </xf>
    <xf numFmtId="0" fontId="13" fillId="0" borderId="40" xfId="0" applyFont="1" applyBorder="1" applyAlignment="1">
      <alignment horizontal="left"/>
    </xf>
    <xf numFmtId="0" fontId="48" fillId="25" borderId="47" xfId="0" applyFont="1" applyFill="1" applyBorder="1" applyAlignment="1">
      <alignment horizontal="justify" wrapText="1"/>
    </xf>
    <xf numFmtId="0" fontId="15" fillId="0" borderId="51" xfId="0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/>
    </xf>
    <xf numFmtId="164" fontId="2" fillId="25" borderId="17" xfId="0" applyNumberFormat="1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0" fontId="23" fillId="0" borderId="66" xfId="0" applyFont="1" applyBorder="1" applyAlignment="1">
      <alignment horizontal="center"/>
    </xf>
    <xf numFmtId="49" fontId="2" fillId="25" borderId="31" xfId="0" applyNumberFormat="1" applyFont="1" applyFill="1" applyBorder="1" applyAlignment="1">
      <alignment horizontal="left" vertical="center" wrapText="1" shrinkToFit="1"/>
    </xf>
    <xf numFmtId="0" fontId="26" fillId="0" borderId="65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96" xfId="0" applyFont="1" applyBorder="1"/>
    <xf numFmtId="0" fontId="26" fillId="0" borderId="97" xfId="0" applyFont="1" applyBorder="1" applyAlignment="1">
      <alignment horizontal="center"/>
    </xf>
    <xf numFmtId="49" fontId="26" fillId="0" borderId="39" xfId="0" applyNumberFormat="1" applyFont="1" applyBorder="1" applyAlignment="1">
      <alignment vertical="center" shrinkToFit="1"/>
    </xf>
    <xf numFmtId="0" fontId="26" fillId="0" borderId="2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17" fillId="0" borderId="23" xfId="64" applyFont="1" applyBorder="1" applyAlignment="1">
      <alignment horizontal="center" vertical="center" wrapText="1"/>
    </xf>
    <xf numFmtId="0" fontId="17" fillId="0" borderId="23" xfId="64" applyFont="1" applyBorder="1" applyAlignment="1">
      <alignment horizontal="center" vertical="center"/>
    </xf>
    <xf numFmtId="0" fontId="18" fillId="0" borderId="23" xfId="64" applyFont="1" applyBorder="1"/>
    <xf numFmtId="1" fontId="13" fillId="0" borderId="23" xfId="64" applyNumberFormat="1" applyFont="1" applyBorder="1" applyAlignment="1">
      <alignment horizontal="center" vertical="center"/>
    </xf>
    <xf numFmtId="1" fontId="12" fillId="0" borderId="23" xfId="64" applyNumberFormat="1" applyFont="1" applyBorder="1" applyAlignment="1">
      <alignment horizontal="center" vertical="center"/>
    </xf>
    <xf numFmtId="1" fontId="16" fillId="25" borderId="23" xfId="64" applyNumberFormat="1" applyFill="1" applyBorder="1"/>
    <xf numFmtId="0" fontId="10" fillId="0" borderId="23" xfId="66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center" vertical="center"/>
    </xf>
    <xf numFmtId="0" fontId="7" fillId="0" borderId="23" xfId="64" applyFont="1" applyBorder="1" applyAlignment="1">
      <alignment horizontal="center" vertical="center"/>
    </xf>
    <xf numFmtId="0" fontId="16" fillId="0" borderId="23" xfId="64" applyBorder="1"/>
    <xf numFmtId="49" fontId="13" fillId="0" borderId="23" xfId="64" applyNumberFormat="1" applyFont="1" applyBorder="1" applyAlignment="1">
      <alignment horizontal="left" vertical="center" wrapText="1"/>
    </xf>
    <xf numFmtId="49" fontId="12" fillId="0" borderId="23" xfId="64" applyNumberFormat="1" applyFont="1" applyBorder="1" applyAlignment="1">
      <alignment horizontal="left" vertical="center" wrapText="1"/>
    </xf>
    <xf numFmtId="0" fontId="16" fillId="25" borderId="23" xfId="64" applyFill="1" applyBorder="1" applyAlignment="1">
      <alignment horizontal="center"/>
    </xf>
    <xf numFmtId="0" fontId="16" fillId="25" borderId="23" xfId="64" applyFill="1" applyBorder="1" applyAlignment="1">
      <alignment wrapText="1"/>
    </xf>
    <xf numFmtId="0" fontId="16" fillId="25" borderId="23" xfId="64" applyFill="1" applyBorder="1" applyAlignment="1">
      <alignment horizontal="center" wrapText="1"/>
    </xf>
    <xf numFmtId="0" fontId="9" fillId="25" borderId="23" xfId="64" applyFont="1" applyFill="1" applyBorder="1"/>
    <xf numFmtId="0" fontId="16" fillId="25" borderId="23" xfId="64" applyFill="1" applyBorder="1"/>
    <xf numFmtId="0" fontId="10" fillId="0" borderId="23" xfId="64" applyFont="1" applyBorder="1" applyAlignment="1">
      <alignment horizontal="center" vertical="center" wrapText="1"/>
    </xf>
    <xf numFmtId="0" fontId="10" fillId="0" borderId="23" xfId="64" applyFont="1" applyBorder="1"/>
    <xf numFmtId="0" fontId="18" fillId="0" borderId="23" xfId="65" applyFont="1" applyBorder="1" applyAlignment="1">
      <alignment horizontal="center" vertical="center" wrapText="1"/>
    </xf>
    <xf numFmtId="49" fontId="17" fillId="0" borderId="23" xfId="64" applyNumberFormat="1" applyFont="1" applyBorder="1" applyAlignment="1">
      <alignment horizontal="center" vertical="center"/>
    </xf>
    <xf numFmtId="0" fontId="17" fillId="0" borderId="23" xfId="64" applyFont="1" applyBorder="1"/>
    <xf numFmtId="0" fontId="13" fillId="0" borderId="23" xfId="64" applyFont="1" applyBorder="1" applyAlignment="1">
      <alignment horizontal="center" vertical="center"/>
    </xf>
    <xf numFmtId="49" fontId="21" fillId="0" borderId="23" xfId="64" applyNumberFormat="1" applyFont="1" applyBorder="1" applyAlignment="1">
      <alignment horizontal="center" vertical="center"/>
    </xf>
    <xf numFmtId="0" fontId="13" fillId="0" borderId="23" xfId="64" applyFont="1" applyBorder="1" applyAlignment="1">
      <alignment vertical="center"/>
    </xf>
    <xf numFmtId="0" fontId="12" fillId="0" borderId="23" xfId="64" applyFont="1" applyBorder="1" applyAlignment="1">
      <alignment horizontal="center" vertical="center"/>
    </xf>
    <xf numFmtId="0" fontId="12" fillId="0" borderId="23" xfId="64" applyFont="1" applyBorder="1" applyAlignment="1">
      <alignment vertical="center"/>
    </xf>
    <xf numFmtId="49" fontId="12" fillId="0" borderId="23" xfId="64" applyNumberFormat="1" applyFont="1" applyBorder="1" applyAlignment="1">
      <alignment horizontal="center" vertical="center"/>
    </xf>
    <xf numFmtId="49" fontId="12" fillId="0" borderId="23" xfId="64" applyNumberFormat="1" applyFont="1" applyBorder="1" applyAlignment="1">
      <alignment horizontal="center" vertical="center" wrapText="1"/>
    </xf>
    <xf numFmtId="49" fontId="22" fillId="0" borderId="23" xfId="64" applyNumberFormat="1" applyFont="1" applyBorder="1" applyAlignment="1">
      <alignment horizontal="center" vertical="center" wrapText="1"/>
    </xf>
    <xf numFmtId="49" fontId="22" fillId="0" borderId="23" xfId="64" applyNumberFormat="1" applyFont="1" applyBorder="1" applyAlignment="1">
      <alignment horizontal="center" vertical="center"/>
    </xf>
    <xf numFmtId="2" fontId="12" fillId="0" borderId="23" xfId="64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left"/>
    </xf>
    <xf numFmtId="0" fontId="13" fillId="0" borderId="23" xfId="0" applyFont="1" applyBorder="1"/>
    <xf numFmtId="0" fontId="12" fillId="0" borderId="23" xfId="0" applyFont="1" applyBorder="1" applyAlignment="1">
      <alignment horizontal="left"/>
    </xf>
    <xf numFmtId="0" fontId="12" fillId="0" borderId="23" xfId="0" applyFont="1" applyBorder="1" applyAlignment="1">
      <alignment horizontal="right"/>
    </xf>
    <xf numFmtId="0" fontId="5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3" xfId="64" applyFont="1" applyBorder="1" applyAlignment="1">
      <alignment horizontal="left"/>
    </xf>
    <xf numFmtId="0" fontId="4" fillId="0" borderId="23" xfId="64" applyFont="1" applyBorder="1" applyAlignment="1">
      <alignment horizontal="left"/>
    </xf>
    <xf numFmtId="0" fontId="16" fillId="0" borderId="23" xfId="64" applyBorder="1" applyAlignment="1">
      <alignment horizontal="center"/>
    </xf>
    <xf numFmtId="0" fontId="16" fillId="0" borderId="23" xfId="64" applyBorder="1" applyAlignment="1">
      <alignment wrapText="1"/>
    </xf>
    <xf numFmtId="0" fontId="16" fillId="0" borderId="23" xfId="64" applyBorder="1" applyAlignment="1">
      <alignment horizontal="center" wrapText="1"/>
    </xf>
    <xf numFmtId="0" fontId="9" fillId="0" borderId="23" xfId="64" applyFont="1" applyBorder="1"/>
    <xf numFmtId="0" fontId="16" fillId="23" borderId="23" xfId="64" applyFill="1" applyBorder="1" applyAlignment="1">
      <alignment horizontal="center"/>
    </xf>
    <xf numFmtId="0" fontId="16" fillId="23" borderId="23" xfId="64" applyFill="1" applyBorder="1" applyAlignment="1">
      <alignment wrapText="1"/>
    </xf>
    <xf numFmtId="0" fontId="16" fillId="23" borderId="23" xfId="64" applyFill="1" applyBorder="1" applyAlignment="1">
      <alignment horizontal="center" wrapText="1"/>
    </xf>
    <xf numFmtId="0" fontId="9" fillId="23" borderId="23" xfId="64" applyFont="1" applyFill="1" applyBorder="1"/>
    <xf numFmtId="0" fontId="16" fillId="23" borderId="23" xfId="64" applyFill="1" applyBorder="1"/>
    <xf numFmtId="0" fontId="50" fillId="0" borderId="23" xfId="66" applyFont="1" applyBorder="1" applyAlignment="1">
      <alignment horizontal="center" vertical="center"/>
    </xf>
    <xf numFmtId="0" fontId="0" fillId="0" borderId="86" xfId="0" applyBorder="1"/>
    <xf numFmtId="0" fontId="0" fillId="0" borderId="32" xfId="0" applyBorder="1"/>
    <xf numFmtId="49" fontId="12" fillId="0" borderId="23" xfId="64" applyNumberFormat="1" applyFont="1" applyBorder="1" applyAlignment="1">
      <alignment horizontal="left" vertical="center" wrapText="1"/>
    </xf>
    <xf numFmtId="0" fontId="0" fillId="0" borderId="39" xfId="0" applyBorder="1"/>
    <xf numFmtId="0" fontId="0" fillId="0" borderId="29" xfId="0" applyBorder="1"/>
    <xf numFmtId="0" fontId="6" fillId="0" borderId="23" xfId="66" applyFont="1" applyBorder="1" applyAlignment="1">
      <alignment horizontal="center" vertical="center"/>
    </xf>
    <xf numFmtId="49" fontId="12" fillId="0" borderId="23" xfId="64" applyNumberFormat="1" applyFont="1" applyBorder="1" applyAlignment="1">
      <alignment horizontal="center" vertical="center" wrapText="1"/>
    </xf>
    <xf numFmtId="0" fontId="13" fillId="0" borderId="23" xfId="64" applyFont="1" applyBorder="1" applyAlignment="1">
      <alignment horizontal="center" vertical="center"/>
    </xf>
    <xf numFmtId="0" fontId="6" fillId="0" borderId="23" xfId="65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0" fontId="10" fillId="0" borderId="23" xfId="64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left" vertical="center" wrapText="1"/>
    </xf>
    <xf numFmtId="0" fontId="10" fillId="0" borderId="23" xfId="64" applyFont="1" applyBorder="1" applyAlignment="1">
      <alignment horizontal="center"/>
    </xf>
    <xf numFmtId="0" fontId="10" fillId="0" borderId="23" xfId="64" applyFont="1" applyBorder="1" applyAlignment="1">
      <alignment horizontal="center" vertical="center" textRotation="90"/>
    </xf>
    <xf numFmtId="49" fontId="10" fillId="0" borderId="23" xfId="64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0" fontId="12" fillId="0" borderId="23" xfId="64" applyFont="1" applyBorder="1" applyAlignment="1">
      <alignment horizontal="center" vertical="center"/>
    </xf>
    <xf numFmtId="0" fontId="10" fillId="0" borderId="23" xfId="64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2" fontId="13" fillId="0" borderId="31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31" xfId="0" applyBorder="1"/>
    <xf numFmtId="0" fontId="2" fillId="0" borderId="0" xfId="0" applyFont="1" applyAlignment="1">
      <alignment horizontal="center"/>
    </xf>
    <xf numFmtId="0" fontId="6" fillId="0" borderId="12" xfId="65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textRotation="90"/>
    </xf>
    <xf numFmtId="0" fontId="0" fillId="0" borderId="34" xfId="0" applyBorder="1"/>
    <xf numFmtId="0" fontId="10" fillId="0" borderId="12" xfId="0" applyFont="1" applyBorder="1" applyAlignment="1">
      <alignment horizontal="center" vertical="center" textRotation="90" wrapText="1"/>
    </xf>
    <xf numFmtId="0" fontId="12" fillId="0" borderId="55" xfId="0" applyFont="1" applyBorder="1" applyAlignment="1">
      <alignment horizontal="center" vertical="center"/>
    </xf>
    <xf numFmtId="0" fontId="0" fillId="0" borderId="81" xfId="0" applyBorder="1"/>
    <xf numFmtId="0" fontId="0" fillId="0" borderId="82" xfId="0" applyBorder="1"/>
    <xf numFmtId="0" fontId="13" fillId="0" borderId="0" xfId="0" applyFont="1" applyAlignment="1">
      <alignment horizontal="left"/>
    </xf>
    <xf numFmtId="0" fontId="10" fillId="0" borderId="44" xfId="0" applyFont="1" applyBorder="1" applyAlignment="1">
      <alignment horizontal="center" vertical="center" textRotation="90"/>
    </xf>
    <xf numFmtId="0" fontId="0" fillId="0" borderId="63" xfId="0" applyBorder="1"/>
    <xf numFmtId="49" fontId="10" fillId="0" borderId="12" xfId="0" applyNumberFormat="1" applyFont="1" applyBorder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 textRotation="90" wrapText="1"/>
    </xf>
    <xf numFmtId="0" fontId="0" fillId="0" borderId="30" xfId="0" applyBorder="1"/>
    <xf numFmtId="49" fontId="10" fillId="0" borderId="45" xfId="0" applyNumberFormat="1" applyFont="1" applyBorder="1" applyAlignment="1">
      <alignment horizontal="center" vertical="center" textRotation="90"/>
    </xf>
    <xf numFmtId="0" fontId="13" fillId="0" borderId="46" xfId="0" applyFont="1" applyBorder="1" applyAlignment="1">
      <alignment horizontal="center" vertical="center" wrapText="1"/>
    </xf>
    <xf numFmtId="0" fontId="0" fillId="0" borderId="48" xfId="0" applyBorder="1"/>
    <xf numFmtId="0" fontId="0" fillId="0" borderId="35" xfId="0" applyBorder="1"/>
    <xf numFmtId="2" fontId="13" fillId="0" borderId="55" xfId="0" applyNumberFormat="1" applyFont="1" applyBorder="1" applyAlignment="1">
      <alignment horizontal="center" vertical="center" textRotation="90"/>
    </xf>
    <xf numFmtId="0" fontId="0" fillId="0" borderId="36" xfId="0" applyBorder="1"/>
    <xf numFmtId="0" fontId="5" fillId="0" borderId="0" xfId="0" applyFont="1" applyAlignment="1">
      <alignment horizontal="center"/>
    </xf>
    <xf numFmtId="0" fontId="13" fillId="0" borderId="44" xfId="0" applyFont="1" applyBorder="1" applyAlignment="1">
      <alignment horizontal="center" vertical="center"/>
    </xf>
    <xf numFmtId="0" fontId="0" fillId="0" borderId="43" xfId="0" applyBorder="1"/>
    <xf numFmtId="0" fontId="13" fillId="0" borderId="45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center"/>
    </xf>
    <xf numFmtId="0" fontId="0" fillId="0" borderId="99" xfId="0" applyBorder="1"/>
    <xf numFmtId="0" fontId="0" fillId="0" borderId="14" xfId="0" applyBorder="1"/>
    <xf numFmtId="0" fontId="10" fillId="0" borderId="12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textRotation="90"/>
    </xf>
    <xf numFmtId="0" fontId="12" fillId="0" borderId="95" xfId="0" applyFont="1" applyBorder="1" applyAlignment="1">
      <alignment horizontal="center" vertical="center"/>
    </xf>
    <xf numFmtId="0" fontId="0" fillId="0" borderId="95" xfId="0" applyBorder="1"/>
    <xf numFmtId="0" fontId="13" fillId="0" borderId="38" xfId="0" applyFont="1" applyBorder="1" applyAlignment="1">
      <alignment horizontal="center" vertical="center"/>
    </xf>
    <xf numFmtId="0" fontId="0" fillId="0" borderId="38" xfId="0" applyBorder="1"/>
    <xf numFmtId="0" fontId="13" fillId="0" borderId="37" xfId="0" applyFont="1" applyBorder="1" applyAlignment="1">
      <alignment horizontal="center" vertical="center" wrapText="1"/>
    </xf>
    <xf numFmtId="0" fontId="0" fillId="0" borderId="50" xfId="0" applyBorder="1"/>
    <xf numFmtId="0" fontId="0" fillId="0" borderId="37" xfId="0" applyBorder="1"/>
    <xf numFmtId="0" fontId="7" fillId="0" borderId="0" xfId="0" applyFont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0" fillId="0" borderId="63" xfId="0" applyBorder="1" applyAlignment="1">
      <alignment horizontal="center" vertical="center"/>
    </xf>
    <xf numFmtId="0" fontId="0" fillId="0" borderId="35" xfId="0" applyBorder="1" applyAlignment="1">
      <alignment horizontal="center" vertical="center" textRotation="90"/>
    </xf>
    <xf numFmtId="0" fontId="13" fillId="0" borderId="3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2" fontId="13" fillId="0" borderId="36" xfId="0" applyNumberFormat="1" applyFont="1" applyBorder="1" applyAlignment="1">
      <alignment horizontal="center" vertical="center" textRotation="90"/>
    </xf>
    <xf numFmtId="2" fontId="13" fillId="0" borderId="30" xfId="0" applyNumberFormat="1" applyFont="1" applyBorder="1" applyAlignment="1">
      <alignment horizontal="center" vertical="center" textRotation="90"/>
    </xf>
    <xf numFmtId="0" fontId="13" fillId="0" borderId="26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0" fillId="0" borderId="98" xfId="0" applyBorder="1"/>
    <xf numFmtId="0" fontId="13" fillId="0" borderId="29" xfId="0" applyFont="1" applyBorder="1" applyAlignment="1">
      <alignment horizontal="center" vertical="center" wrapText="1"/>
    </xf>
    <xf numFmtId="2" fontId="13" fillId="0" borderId="13" xfId="0" applyNumberFormat="1" applyFont="1" applyBorder="1" applyAlignment="1">
      <alignment horizontal="center" vertical="center" textRotation="90"/>
    </xf>
    <xf numFmtId="0" fontId="13" fillId="0" borderId="12" xfId="0" applyFont="1" applyBorder="1" applyAlignment="1">
      <alignment horizontal="left" vertical="center" wrapText="1"/>
    </xf>
    <xf numFmtId="2" fontId="13" fillId="0" borderId="46" xfId="0" applyNumberFormat="1" applyFont="1" applyBorder="1" applyAlignment="1">
      <alignment horizontal="center" vertical="center" textRotation="90"/>
    </xf>
  </cellXfs>
  <cellStyles count="67">
    <cellStyle name="20% — акцент1 2" xfId="1" xr:uid="{00000000-0005-0000-0000-000001000000}"/>
    <cellStyle name="20% — акцент2 2" xfId="2" xr:uid="{00000000-0005-0000-0000-000002000000}"/>
    <cellStyle name="20% — акцент3 2" xfId="3" xr:uid="{00000000-0005-0000-0000-000003000000}"/>
    <cellStyle name="20% — акцент4 2" xfId="4" xr:uid="{00000000-0005-0000-0000-000004000000}"/>
    <cellStyle name="20% — акцент5 2" xfId="5" xr:uid="{00000000-0005-0000-0000-000005000000}"/>
    <cellStyle name="20% — акцент6 2" xfId="6" xr:uid="{00000000-0005-0000-0000-000006000000}"/>
    <cellStyle name="40% — акцент1 2" xfId="7" xr:uid="{00000000-0005-0000-0000-000007000000}"/>
    <cellStyle name="40% — акцент2 2" xfId="8" xr:uid="{00000000-0005-0000-0000-000008000000}"/>
    <cellStyle name="40% — акцент3 2" xfId="9" xr:uid="{00000000-0005-0000-0000-000009000000}"/>
    <cellStyle name="40% — акцент4 2" xfId="10" xr:uid="{00000000-0005-0000-0000-00000A000000}"/>
    <cellStyle name="40% — акцент5 2" xfId="11" xr:uid="{00000000-0005-0000-0000-00000B000000}"/>
    <cellStyle name="40% — акцент6 2" xfId="12" xr:uid="{00000000-0005-0000-0000-00000C000000}"/>
    <cellStyle name="60% — акцент1 2" xfId="13" xr:uid="{00000000-0005-0000-0000-00000D000000}"/>
    <cellStyle name="60% — акцент2 2" xfId="14" xr:uid="{00000000-0005-0000-0000-00000E000000}"/>
    <cellStyle name="60% — акцент3 2" xfId="15" xr:uid="{00000000-0005-0000-0000-00000F000000}"/>
    <cellStyle name="60% — акцент4 2" xfId="16" xr:uid="{00000000-0005-0000-0000-000010000000}"/>
    <cellStyle name="60% — акцент5 2" xfId="17" xr:uid="{00000000-0005-0000-0000-000011000000}"/>
    <cellStyle name="60% — акцент6 2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1C000000}"/>
    <cellStyle name="Good" xfId="29" xr:uid="{00000000-0005-0000-0000-00001D000000}"/>
    <cellStyle name="Heading 1" xfId="30" xr:uid="{00000000-0005-0000-0000-00001E000000}"/>
    <cellStyle name="Heading 2" xfId="31" xr:uid="{00000000-0005-0000-0000-00001F000000}"/>
    <cellStyle name="Heading 3" xfId="32" xr:uid="{00000000-0005-0000-0000-000020000000}"/>
    <cellStyle name="Heading 4" xfId="33" xr:uid="{00000000-0005-0000-0000-000021000000}"/>
    <cellStyle name="Linked Cell" xfId="34" xr:uid="{00000000-0005-0000-0000-000022000000}"/>
    <cellStyle name="Neutral" xfId="35" xr:uid="{00000000-0005-0000-0000-000023000000}"/>
    <cellStyle name="Normal" xfId="0" builtinId="0"/>
    <cellStyle name="Note" xfId="36" xr:uid="{00000000-0005-0000-0000-000024000000}"/>
    <cellStyle name="Output" xfId="37" xr:uid="{00000000-0005-0000-0000-000025000000}"/>
    <cellStyle name="TableStyleLight1" xfId="66" xr:uid="{00000000-0005-0000-0000-000042000000}"/>
    <cellStyle name="Title" xfId="38" xr:uid="{00000000-0005-0000-0000-000026000000}"/>
    <cellStyle name="Warning Text" xfId="39" xr:uid="{00000000-0005-0000-0000-000027000000}"/>
    <cellStyle name="Ввод  2" xfId="40" xr:uid="{00000000-0005-0000-0000-000028000000}"/>
    <cellStyle name="Денежный 2" xfId="41" xr:uid="{00000000-0005-0000-0000-000029000000}"/>
    <cellStyle name="Денежный 2 2" xfId="42" xr:uid="{00000000-0005-0000-0000-00002A000000}"/>
    <cellStyle name="Денежный 2 2 2" xfId="43" xr:uid="{00000000-0005-0000-0000-00002B000000}"/>
    <cellStyle name="Денежный 2 3" xfId="44" xr:uid="{00000000-0005-0000-0000-00002C000000}"/>
    <cellStyle name="Денежный 2 3 2" xfId="45" xr:uid="{00000000-0005-0000-0000-00002D000000}"/>
    <cellStyle name="Денежный 2 4" xfId="46" xr:uid="{00000000-0005-0000-0000-00002E000000}"/>
    <cellStyle name="Денежный 2 4 2" xfId="47" xr:uid="{00000000-0005-0000-0000-00002F000000}"/>
    <cellStyle name="Денежный 2 5" xfId="48" xr:uid="{00000000-0005-0000-0000-000030000000}"/>
    <cellStyle name="Денежный 3" xfId="49" xr:uid="{00000000-0005-0000-0000-000031000000}"/>
    <cellStyle name="Денежный 3 2" xfId="50" xr:uid="{00000000-0005-0000-0000-000032000000}"/>
    <cellStyle name="Денежный 3 3" xfId="51" xr:uid="{00000000-0005-0000-0000-000033000000}"/>
    <cellStyle name="Денежный 4" xfId="52" xr:uid="{00000000-0005-0000-0000-000034000000}"/>
    <cellStyle name="Денежный 4 2" xfId="53" xr:uid="{00000000-0005-0000-0000-000035000000}"/>
    <cellStyle name="Денежный 4 3" xfId="54" xr:uid="{00000000-0005-0000-0000-000036000000}"/>
    <cellStyle name="Денежный 5" xfId="55" xr:uid="{00000000-0005-0000-0000-000037000000}"/>
    <cellStyle name="Денежный 5 2" xfId="56" xr:uid="{00000000-0005-0000-0000-000038000000}"/>
    <cellStyle name="Денежный 5 3" xfId="57" xr:uid="{00000000-0005-0000-0000-000039000000}"/>
    <cellStyle name="Денежный 6" xfId="58" xr:uid="{00000000-0005-0000-0000-00003A000000}"/>
    <cellStyle name="Денежный 7" xfId="59" xr:uid="{00000000-0005-0000-0000-00003B000000}"/>
    <cellStyle name="Итог 2" xfId="60" xr:uid="{00000000-0005-0000-0000-00003C000000}"/>
    <cellStyle name="Обычный 12" xfId="61" xr:uid="{00000000-0005-0000-0000-00003D000000}"/>
    <cellStyle name="Обычный 12 2" xfId="62" xr:uid="{00000000-0005-0000-0000-00003E000000}"/>
    <cellStyle name="Обычный 2" xfId="63" xr:uid="{00000000-0005-0000-0000-00003F000000}"/>
    <cellStyle name="Обычный_2015_Зразок-заповнення-Розподілу" xfId="64" xr:uid="{00000000-0005-0000-0000-000040000000}"/>
    <cellStyle name="Обычный_Бланк Форма №3" xfId="65" xr:uid="{00000000-0005-0000-0000-000041000000}"/>
  </cellStyles>
  <dxfs count="1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  <pageSetUpPr fitToPage="1"/>
  </sheetPr>
  <dimension ref="A1:AF80"/>
  <sheetViews>
    <sheetView tabSelected="1" view="pageBreakPreview" topLeftCell="A3" zoomScale="49" zoomScaleNormal="85" zoomScaleSheetLayoutView="85" workbookViewId="0">
      <selection activeCell="K13" sqref="K13"/>
    </sheetView>
  </sheetViews>
  <sheetFormatPr defaultColWidth="9.1328125" defaultRowHeight="14.25" x14ac:dyDescent="0.45"/>
  <cols>
    <col min="1" max="4" width="15.46484375" style="421" customWidth="1"/>
    <col min="5" max="5" width="15.46484375" style="422" customWidth="1"/>
    <col min="6" max="7" width="15.46484375" style="423" customWidth="1"/>
    <col min="8" max="28" width="15.46484375" style="421" customWidth="1"/>
    <col min="29" max="29" width="9.1328125" style="424" customWidth="1"/>
    <col min="30" max="30" width="15.1328125" style="425" customWidth="1"/>
    <col min="31" max="35" width="9.1328125" style="425" customWidth="1"/>
    <col min="36" max="16384" width="9.1328125" style="425"/>
  </cols>
  <sheetData>
    <row r="1" spans="1:29" s="392" customFormat="1" ht="11.25" customHeight="1" x14ac:dyDescent="0.45">
      <c r="A1" s="388"/>
      <c r="B1" s="388"/>
      <c r="C1" s="388"/>
      <c r="D1" s="388"/>
      <c r="E1" s="389"/>
      <c r="F1" s="390"/>
      <c r="G1" s="390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91"/>
    </row>
    <row r="2" spans="1:29" s="384" customFormat="1" ht="18" customHeight="1" x14ac:dyDescent="0.35">
      <c r="A2" s="432" t="s">
        <v>0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8"/>
    </row>
    <row r="3" spans="1:29" s="385" customFormat="1" ht="31.5" customHeight="1" x14ac:dyDescent="0.45">
      <c r="A3" s="426" t="s">
        <v>1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7"/>
      <c r="Y3" s="427"/>
      <c r="Z3" s="427"/>
      <c r="AA3" s="427"/>
      <c r="AB3" s="427"/>
      <c r="AC3" s="428"/>
    </row>
    <row r="4" spans="1:29" s="394" customFormat="1" ht="31.5" customHeight="1" x14ac:dyDescent="0.35">
      <c r="A4" s="440" t="s">
        <v>2</v>
      </c>
      <c r="B4" s="435" t="s">
        <v>3</v>
      </c>
      <c r="C4" s="435" t="s">
        <v>4</v>
      </c>
      <c r="D4" s="444" t="s">
        <v>5</v>
      </c>
      <c r="E4" s="437"/>
      <c r="F4" s="437" t="s">
        <v>6</v>
      </c>
      <c r="G4" s="441" t="s">
        <v>7</v>
      </c>
      <c r="H4" s="437" t="s">
        <v>8</v>
      </c>
      <c r="I4" s="439" t="s">
        <v>9</v>
      </c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  <c r="X4" s="427"/>
      <c r="Y4" s="427"/>
      <c r="Z4" s="427"/>
      <c r="AA4" s="427"/>
      <c r="AB4" s="427"/>
      <c r="AC4" s="428"/>
    </row>
    <row r="5" spans="1:29" s="394" customFormat="1" ht="31.5" customHeight="1" x14ac:dyDescent="0.3">
      <c r="A5" s="431"/>
      <c r="B5" s="431"/>
      <c r="C5" s="431"/>
      <c r="D5" s="431"/>
      <c r="E5" s="431"/>
      <c r="F5" s="431"/>
      <c r="G5" s="431"/>
      <c r="H5" s="431"/>
      <c r="I5" s="393" t="s">
        <v>10</v>
      </c>
      <c r="J5" s="393" t="s">
        <v>11</v>
      </c>
      <c r="K5" s="393" t="s">
        <v>12</v>
      </c>
      <c r="L5" s="393" t="s">
        <v>13</v>
      </c>
      <c r="M5" s="393" t="s">
        <v>14</v>
      </c>
      <c r="N5" s="393" t="s">
        <v>15</v>
      </c>
      <c r="O5" s="393" t="s">
        <v>16</v>
      </c>
      <c r="P5" s="393" t="s">
        <v>17</v>
      </c>
      <c r="Q5" s="393" t="s">
        <v>18</v>
      </c>
      <c r="R5" s="393" t="s">
        <v>19</v>
      </c>
      <c r="S5" s="393" t="s">
        <v>20</v>
      </c>
      <c r="T5" s="393" t="s">
        <v>21</v>
      </c>
      <c r="U5" s="393" t="s">
        <v>22</v>
      </c>
      <c r="V5" s="393" t="s">
        <v>23</v>
      </c>
      <c r="W5" s="393" t="s">
        <v>24</v>
      </c>
      <c r="X5" s="393" t="s">
        <v>25</v>
      </c>
      <c r="Y5" s="393" t="s">
        <v>26</v>
      </c>
      <c r="Z5" s="393" t="s">
        <v>27</v>
      </c>
      <c r="AA5" s="381" t="s">
        <v>28</v>
      </c>
      <c r="AB5" s="381" t="s">
        <v>29</v>
      </c>
      <c r="AC5" s="382" t="s">
        <v>30</v>
      </c>
    </row>
    <row r="6" spans="1:29" s="397" customFormat="1" ht="31.5" customHeight="1" x14ac:dyDescent="0.35">
      <c r="A6" s="376">
        <v>1</v>
      </c>
      <c r="B6" s="395">
        <v>2</v>
      </c>
      <c r="C6" s="395">
        <v>3</v>
      </c>
      <c r="D6" s="376">
        <v>4</v>
      </c>
      <c r="E6" s="375">
        <v>5</v>
      </c>
      <c r="F6" s="375">
        <v>6</v>
      </c>
      <c r="G6" s="396" t="s">
        <v>31</v>
      </c>
      <c r="H6" s="375">
        <v>8</v>
      </c>
      <c r="I6" s="375">
        <v>9</v>
      </c>
      <c r="J6" s="375">
        <v>10</v>
      </c>
      <c r="K6" s="375">
        <v>11</v>
      </c>
      <c r="L6" s="375">
        <v>12</v>
      </c>
      <c r="M6" s="375">
        <v>13</v>
      </c>
      <c r="N6" s="375">
        <v>14</v>
      </c>
      <c r="O6" s="375">
        <v>15</v>
      </c>
      <c r="P6" s="375">
        <v>16</v>
      </c>
      <c r="Q6" s="375">
        <v>17</v>
      </c>
      <c r="R6" s="375">
        <v>18</v>
      </c>
      <c r="S6" s="375">
        <v>19</v>
      </c>
      <c r="T6" s="375">
        <v>20</v>
      </c>
      <c r="U6" s="375">
        <v>21</v>
      </c>
      <c r="V6" s="375">
        <v>22</v>
      </c>
      <c r="W6" s="375">
        <v>23</v>
      </c>
      <c r="X6" s="375">
        <v>24</v>
      </c>
      <c r="Y6" s="375">
        <v>25</v>
      </c>
      <c r="Z6" s="375">
        <v>26</v>
      </c>
      <c r="AA6" s="375"/>
      <c r="AB6" s="376">
        <v>28</v>
      </c>
      <c r="AC6" s="377"/>
    </row>
    <row r="7" spans="1:29" s="400" customFormat="1" ht="31.5" customHeight="1" x14ac:dyDescent="0.35">
      <c r="A7" s="434">
        <v>1</v>
      </c>
      <c r="B7" s="438" t="s">
        <v>32</v>
      </c>
      <c r="C7" s="438" t="s">
        <v>894</v>
      </c>
      <c r="D7" s="398">
        <v>0.65</v>
      </c>
      <c r="E7" s="86" t="s">
        <v>33</v>
      </c>
      <c r="F7" s="87" t="s">
        <v>34</v>
      </c>
      <c r="G7" s="138" t="s">
        <v>35</v>
      </c>
      <c r="H7" s="399"/>
      <c r="I7" s="378">
        <v>32</v>
      </c>
      <c r="J7" s="378">
        <v>22</v>
      </c>
      <c r="K7" s="378">
        <f>Скалозуб!M23</f>
        <v>0</v>
      </c>
      <c r="L7" s="378">
        <v>3</v>
      </c>
      <c r="M7" s="378">
        <v>3</v>
      </c>
      <c r="N7" s="378">
        <f>Скалозуб!P23</f>
        <v>0</v>
      </c>
      <c r="O7" s="378">
        <f>Скалозуб!Q23</f>
        <v>0</v>
      </c>
      <c r="P7" s="378">
        <f>Скалозуб!R23</f>
        <v>0</v>
      </c>
      <c r="Q7" s="378">
        <f>Скалозуб!S23</f>
        <v>0</v>
      </c>
      <c r="R7" s="378">
        <f>Скалозуб!T23</f>
        <v>0</v>
      </c>
      <c r="S7" s="378">
        <v>5</v>
      </c>
      <c r="T7" s="378">
        <f>Скалозуб!V23</f>
        <v>0</v>
      </c>
      <c r="U7" s="378">
        <f>Скалозуб!W23</f>
        <v>0</v>
      </c>
      <c r="V7" s="378">
        <f>Скалозуб!X23</f>
        <v>0</v>
      </c>
      <c r="W7" s="378">
        <f>Скалозуб!Y23</f>
        <v>0</v>
      </c>
      <c r="X7" s="378">
        <f>Скалозуб!Z23</f>
        <v>0</v>
      </c>
      <c r="Y7" s="378">
        <f>Скалозуб!AA23</f>
        <v>0</v>
      </c>
      <c r="Z7" s="378">
        <f>Скалозуб!AB23</f>
        <v>0</v>
      </c>
      <c r="AA7" s="378"/>
      <c r="AB7" s="378">
        <f>Скалозуб!AC23</f>
        <v>64.5</v>
      </c>
      <c r="AC7" s="379"/>
    </row>
    <row r="8" spans="1:29" s="400" customFormat="1" ht="31.5" customHeight="1" x14ac:dyDescent="0.35">
      <c r="A8" s="430"/>
      <c r="B8" s="430"/>
      <c r="C8" s="430"/>
      <c r="D8" s="398">
        <v>0.65</v>
      </c>
      <c r="E8" s="86" t="s">
        <v>36</v>
      </c>
      <c r="F8" s="87" t="s">
        <v>34</v>
      </c>
      <c r="G8" s="138" t="s">
        <v>35</v>
      </c>
      <c r="H8" s="399"/>
      <c r="I8" s="378">
        <v>132</v>
      </c>
      <c r="J8" s="378">
        <v>114</v>
      </c>
      <c r="K8" s="378">
        <v>16</v>
      </c>
      <c r="L8" s="378">
        <v>4</v>
      </c>
      <c r="M8" s="378">
        <v>3</v>
      </c>
      <c r="N8" s="378">
        <f>Скалозуб!P61</f>
        <v>0</v>
      </c>
      <c r="O8" s="378">
        <f>Скалозуб!Q61</f>
        <v>0</v>
      </c>
      <c r="P8" s="378">
        <v>3</v>
      </c>
      <c r="Q8" s="378">
        <f>Скалозуб!S61</f>
        <v>0</v>
      </c>
      <c r="R8" s="378">
        <f>Скалозуб!T61</f>
        <v>0</v>
      </c>
      <c r="S8" s="378">
        <v>5</v>
      </c>
      <c r="T8" s="378">
        <f>Скалозуб!V61</f>
        <v>0</v>
      </c>
      <c r="U8" s="378">
        <f>Скалозуб!W61</f>
        <v>0</v>
      </c>
      <c r="V8" s="378">
        <f>Скалозуб!X61</f>
        <v>0</v>
      </c>
      <c r="W8" s="378">
        <f>Скалозуб!Y61</f>
        <v>0</v>
      </c>
      <c r="X8" s="378">
        <f>Скалозуб!Z61</f>
        <v>0</v>
      </c>
      <c r="Y8" s="378">
        <f>Скалозуб!AA61</f>
        <v>0</v>
      </c>
      <c r="Z8" s="378">
        <f>Скалозуб!AB61</f>
        <v>0</v>
      </c>
      <c r="AA8" s="378"/>
      <c r="AB8" s="378">
        <f>Скалозуб!AC61</f>
        <v>277</v>
      </c>
      <c r="AC8" s="379"/>
    </row>
    <row r="9" spans="1:29" s="400" customFormat="1" ht="31.5" customHeight="1" x14ac:dyDescent="0.35">
      <c r="A9" s="431"/>
      <c r="B9" s="431"/>
      <c r="C9" s="431"/>
      <c r="D9" s="398">
        <v>0.65</v>
      </c>
      <c r="E9" s="386" t="s">
        <v>37</v>
      </c>
      <c r="F9" s="87"/>
      <c r="G9" s="138"/>
      <c r="H9" s="399"/>
      <c r="I9" s="379">
        <f>Скалозуб!K63</f>
        <v>164</v>
      </c>
      <c r="J9" s="379">
        <f>Скалозуб!L63</f>
        <v>136</v>
      </c>
      <c r="K9" s="379">
        <f>Скалозуб!M63</f>
        <v>16</v>
      </c>
      <c r="L9" s="379">
        <f>Скалозуб!N63</f>
        <v>7</v>
      </c>
      <c r="M9" s="379">
        <f>Скалозуб!O63</f>
        <v>5.5</v>
      </c>
      <c r="N9" s="379">
        <f>Скалозуб!P63</f>
        <v>0</v>
      </c>
      <c r="O9" s="379">
        <f>Скалозуб!Q63</f>
        <v>0</v>
      </c>
      <c r="P9" s="379">
        <f>Скалозуб!R63</f>
        <v>3</v>
      </c>
      <c r="Q9" s="379">
        <f>Скалозуб!S63</f>
        <v>0</v>
      </c>
      <c r="R9" s="379">
        <f>Скалозуб!T63</f>
        <v>0</v>
      </c>
      <c r="S9" s="379">
        <f>Скалозуб!U63</f>
        <v>10</v>
      </c>
      <c r="T9" s="379">
        <f>Скалозуб!V63</f>
        <v>0</v>
      </c>
      <c r="U9" s="379">
        <f>Скалозуб!W63</f>
        <v>0</v>
      </c>
      <c r="V9" s="379">
        <f>Скалозуб!X63</f>
        <v>0</v>
      </c>
      <c r="W9" s="379">
        <f>Скалозуб!Y63</f>
        <v>0</v>
      </c>
      <c r="X9" s="379">
        <f>Скалозуб!Z63</f>
        <v>0</v>
      </c>
      <c r="Y9" s="379">
        <f>Скалозуб!AA63</f>
        <v>0</v>
      </c>
      <c r="Z9" s="379">
        <f>Скалозуб!AB63</f>
        <v>0</v>
      </c>
      <c r="AA9" s="379"/>
      <c r="AB9" s="379">
        <f>Скалозуб!AC63</f>
        <v>341.5</v>
      </c>
      <c r="AC9" s="379"/>
    </row>
    <row r="10" spans="1:29" s="402" customFormat="1" ht="31.5" customHeight="1" x14ac:dyDescent="0.35">
      <c r="A10" s="443"/>
      <c r="B10" s="429" t="s">
        <v>38</v>
      </c>
      <c r="C10" s="429"/>
      <c r="D10" s="398">
        <v>0.65</v>
      </c>
      <c r="E10" s="88" t="s">
        <v>33</v>
      </c>
      <c r="F10" s="87" t="s">
        <v>34</v>
      </c>
      <c r="G10" s="138" t="s">
        <v>35</v>
      </c>
      <c r="H10" s="399"/>
      <c r="I10" s="379">
        <f t="shared" ref="I10:Z10" si="0">I7</f>
        <v>32</v>
      </c>
      <c r="J10" s="379">
        <f t="shared" si="0"/>
        <v>22</v>
      </c>
      <c r="K10" s="379">
        <f t="shared" si="0"/>
        <v>0</v>
      </c>
      <c r="L10" s="379">
        <f t="shared" si="0"/>
        <v>3</v>
      </c>
      <c r="M10" s="379">
        <f t="shared" si="0"/>
        <v>3</v>
      </c>
      <c r="N10" s="379">
        <f t="shared" si="0"/>
        <v>0</v>
      </c>
      <c r="O10" s="379">
        <f t="shared" si="0"/>
        <v>0</v>
      </c>
      <c r="P10" s="379">
        <f t="shared" si="0"/>
        <v>0</v>
      </c>
      <c r="Q10" s="379">
        <f t="shared" si="0"/>
        <v>0</v>
      </c>
      <c r="R10" s="379">
        <f t="shared" si="0"/>
        <v>0</v>
      </c>
      <c r="S10" s="379">
        <f t="shared" si="0"/>
        <v>5</v>
      </c>
      <c r="T10" s="379">
        <f t="shared" si="0"/>
        <v>0</v>
      </c>
      <c r="U10" s="379">
        <f t="shared" si="0"/>
        <v>0</v>
      </c>
      <c r="V10" s="379">
        <f t="shared" si="0"/>
        <v>0</v>
      </c>
      <c r="W10" s="379">
        <f t="shared" si="0"/>
        <v>0</v>
      </c>
      <c r="X10" s="379">
        <f t="shared" si="0"/>
        <v>0</v>
      </c>
      <c r="Y10" s="379">
        <f t="shared" si="0"/>
        <v>0</v>
      </c>
      <c r="Z10" s="379">
        <f t="shared" si="0"/>
        <v>0</v>
      </c>
      <c r="AA10" s="379"/>
      <c r="AB10" s="379">
        <f>AB7</f>
        <v>64.5</v>
      </c>
      <c r="AC10" s="379"/>
    </row>
    <row r="11" spans="1:29" s="402" customFormat="1" ht="31.5" customHeight="1" x14ac:dyDescent="0.35">
      <c r="A11" s="430"/>
      <c r="B11" s="430"/>
      <c r="C11" s="430"/>
      <c r="D11" s="398">
        <v>0.65</v>
      </c>
      <c r="E11" s="88" t="s">
        <v>36</v>
      </c>
      <c r="F11" s="87" t="s">
        <v>34</v>
      </c>
      <c r="G11" s="138" t="s">
        <v>35</v>
      </c>
      <c r="H11" s="399"/>
      <c r="I11" s="379">
        <f t="shared" ref="I11:Z11" si="1">I8</f>
        <v>132</v>
      </c>
      <c r="J11" s="379">
        <f t="shared" si="1"/>
        <v>114</v>
      </c>
      <c r="K11" s="379">
        <f t="shared" si="1"/>
        <v>16</v>
      </c>
      <c r="L11" s="379">
        <f t="shared" si="1"/>
        <v>4</v>
      </c>
      <c r="M11" s="379">
        <f t="shared" si="1"/>
        <v>3</v>
      </c>
      <c r="N11" s="379">
        <f t="shared" si="1"/>
        <v>0</v>
      </c>
      <c r="O11" s="379">
        <f t="shared" si="1"/>
        <v>0</v>
      </c>
      <c r="P11" s="379">
        <f t="shared" si="1"/>
        <v>3</v>
      </c>
      <c r="Q11" s="379">
        <f t="shared" si="1"/>
        <v>0</v>
      </c>
      <c r="R11" s="379">
        <f t="shared" si="1"/>
        <v>0</v>
      </c>
      <c r="S11" s="379">
        <f t="shared" si="1"/>
        <v>5</v>
      </c>
      <c r="T11" s="379">
        <f t="shared" si="1"/>
        <v>0</v>
      </c>
      <c r="U11" s="379">
        <f t="shared" si="1"/>
        <v>0</v>
      </c>
      <c r="V11" s="379">
        <f t="shared" si="1"/>
        <v>0</v>
      </c>
      <c r="W11" s="379">
        <f t="shared" si="1"/>
        <v>0</v>
      </c>
      <c r="X11" s="379">
        <f t="shared" si="1"/>
        <v>0</v>
      </c>
      <c r="Y11" s="379">
        <f t="shared" si="1"/>
        <v>0</v>
      </c>
      <c r="Z11" s="379">
        <f t="shared" si="1"/>
        <v>0</v>
      </c>
      <c r="AA11" s="379"/>
      <c r="AB11" s="379">
        <f>AB8</f>
        <v>277</v>
      </c>
      <c r="AC11" s="379"/>
    </row>
    <row r="12" spans="1:29" s="402" customFormat="1" ht="31.5" customHeight="1" x14ac:dyDescent="0.35">
      <c r="A12" s="431"/>
      <c r="B12" s="431"/>
      <c r="C12" s="431"/>
      <c r="D12" s="398">
        <v>0.65</v>
      </c>
      <c r="E12" s="387" t="s">
        <v>37</v>
      </c>
      <c r="F12" s="87"/>
      <c r="G12" s="138"/>
      <c r="H12" s="399"/>
      <c r="I12" s="379">
        <f>I9</f>
        <v>164</v>
      </c>
      <c r="J12" s="379">
        <f>J9</f>
        <v>136</v>
      </c>
      <c r="K12" s="379">
        <f>K9</f>
        <v>16</v>
      </c>
      <c r="L12" s="379">
        <f>L9</f>
        <v>7</v>
      </c>
      <c r="M12" s="379">
        <v>6</v>
      </c>
      <c r="N12" s="379">
        <f t="shared" ref="N12:Z12" si="2">N9</f>
        <v>0</v>
      </c>
      <c r="O12" s="379">
        <f t="shared" si="2"/>
        <v>0</v>
      </c>
      <c r="P12" s="379">
        <f t="shared" si="2"/>
        <v>3</v>
      </c>
      <c r="Q12" s="379">
        <f t="shared" si="2"/>
        <v>0</v>
      </c>
      <c r="R12" s="379">
        <f t="shared" si="2"/>
        <v>0</v>
      </c>
      <c r="S12" s="379">
        <f t="shared" si="2"/>
        <v>10</v>
      </c>
      <c r="T12" s="379">
        <f t="shared" si="2"/>
        <v>0</v>
      </c>
      <c r="U12" s="379">
        <f t="shared" si="2"/>
        <v>0</v>
      </c>
      <c r="V12" s="379">
        <f t="shared" si="2"/>
        <v>0</v>
      </c>
      <c r="W12" s="379">
        <f t="shared" si="2"/>
        <v>0</v>
      </c>
      <c r="X12" s="379">
        <f t="shared" si="2"/>
        <v>0</v>
      </c>
      <c r="Y12" s="379">
        <f t="shared" si="2"/>
        <v>0</v>
      </c>
      <c r="Z12" s="379">
        <f t="shared" si="2"/>
        <v>0</v>
      </c>
      <c r="AA12" s="379"/>
      <c r="AB12" s="379">
        <f>AB9</f>
        <v>341.5</v>
      </c>
      <c r="AC12" s="379"/>
    </row>
    <row r="13" spans="1:29" s="400" customFormat="1" ht="31.5" customHeight="1" x14ac:dyDescent="0.35">
      <c r="A13" s="434">
        <v>2</v>
      </c>
      <c r="B13" s="438" t="s">
        <v>39</v>
      </c>
      <c r="C13" s="436" t="s">
        <v>895</v>
      </c>
      <c r="D13" s="398">
        <v>1</v>
      </c>
      <c r="E13" s="86" t="s">
        <v>33</v>
      </c>
      <c r="F13" s="87" t="s">
        <v>34</v>
      </c>
      <c r="G13" s="138" t="s">
        <v>35</v>
      </c>
      <c r="H13" s="399"/>
      <c r="I13" s="378">
        <v>208</v>
      </c>
      <c r="J13" s="378">
        <v>104</v>
      </c>
      <c r="K13" s="378">
        <v>16</v>
      </c>
      <c r="L13" s="378">
        <v>14</v>
      </c>
      <c r="M13" s="378">
        <v>6</v>
      </c>
      <c r="N13" s="378">
        <f>Рябцев!P23</f>
        <v>0</v>
      </c>
      <c r="O13" s="378">
        <f>Рябцев!Q23</f>
        <v>0</v>
      </c>
      <c r="P13" s="378">
        <f>Рябцев!R23</f>
        <v>0</v>
      </c>
      <c r="Q13" s="378">
        <f>Рябцев!S23</f>
        <v>0</v>
      </c>
      <c r="R13" s="378">
        <f>Рябцев!T23</f>
        <v>0</v>
      </c>
      <c r="S13" s="378">
        <v>11</v>
      </c>
      <c r="T13" s="378">
        <f>Рябцев!V23</f>
        <v>0</v>
      </c>
      <c r="U13" s="378">
        <f>Рябцев!W23</f>
        <v>0</v>
      </c>
      <c r="V13" s="378">
        <f>Рябцев!X23</f>
        <v>0</v>
      </c>
      <c r="W13" s="378">
        <f>Рябцев!Y23</f>
        <v>0</v>
      </c>
      <c r="X13" s="378">
        <f>Рябцев!Z23</f>
        <v>0</v>
      </c>
      <c r="Y13" s="378">
        <f>Рябцев!AA23</f>
        <v>0</v>
      </c>
      <c r="Z13" s="378">
        <f>Рябцев!AB23</f>
        <v>0</v>
      </c>
      <c r="AA13" s="378"/>
      <c r="AB13" s="378">
        <f>Рябцев!AC23</f>
        <v>359</v>
      </c>
      <c r="AC13" s="379"/>
    </row>
    <row r="14" spans="1:29" s="400" customFormat="1" ht="31.5" customHeight="1" x14ac:dyDescent="0.35">
      <c r="A14" s="430"/>
      <c r="B14" s="430"/>
      <c r="C14" s="430"/>
      <c r="D14" s="398">
        <v>1</v>
      </c>
      <c r="E14" s="86" t="s">
        <v>36</v>
      </c>
      <c r="F14" s="87" t="s">
        <v>34</v>
      </c>
      <c r="G14" s="138" t="s">
        <v>35</v>
      </c>
      <c r="H14" s="399"/>
      <c r="I14" s="378">
        <v>102</v>
      </c>
      <c r="J14" s="378">
        <v>70</v>
      </c>
      <c r="K14" s="378">
        <v>54</v>
      </c>
      <c r="L14" s="378">
        <f>Рябцев!N57</f>
        <v>7</v>
      </c>
      <c r="M14" s="378">
        <v>4</v>
      </c>
      <c r="N14" s="378">
        <f>Рябцев!P57</f>
        <v>0</v>
      </c>
      <c r="O14" s="378">
        <f>Рябцев!Q57</f>
        <v>0</v>
      </c>
      <c r="P14" s="378">
        <f>Рябцев!R57</f>
        <v>0</v>
      </c>
      <c r="Q14" s="378">
        <f>Рябцев!S57</f>
        <v>0</v>
      </c>
      <c r="R14" s="378">
        <f>Рябцев!T57</f>
        <v>0</v>
      </c>
      <c r="S14" s="378">
        <v>4</v>
      </c>
      <c r="T14" s="378">
        <f>Рябцев!V57</f>
        <v>0</v>
      </c>
      <c r="U14" s="378">
        <f>Рябцев!W57</f>
        <v>0</v>
      </c>
      <c r="V14" s="378">
        <f>Рябцев!X57</f>
        <v>0</v>
      </c>
      <c r="W14" s="378">
        <f>Рябцев!Y57</f>
        <v>0</v>
      </c>
      <c r="X14" s="378">
        <f>Рябцев!Z57</f>
        <v>0</v>
      </c>
      <c r="Y14" s="378">
        <f>Рябцев!AA57</f>
        <v>0</v>
      </c>
      <c r="Z14" s="378">
        <f>Рябцев!AB57</f>
        <v>0</v>
      </c>
      <c r="AA14" s="378"/>
      <c r="AB14" s="378">
        <f>Рябцев!AC57</f>
        <v>240.3</v>
      </c>
      <c r="AC14" s="379"/>
    </row>
    <row r="15" spans="1:29" s="400" customFormat="1" ht="31.5" customHeight="1" x14ac:dyDescent="0.35">
      <c r="A15" s="431"/>
      <c r="B15" s="431"/>
      <c r="C15" s="431"/>
      <c r="D15" s="398">
        <v>1</v>
      </c>
      <c r="E15" s="386" t="s">
        <v>37</v>
      </c>
      <c r="F15" s="87"/>
      <c r="G15" s="138"/>
      <c r="H15" s="399"/>
      <c r="I15" s="379">
        <f>Рябцев!K59</f>
        <v>310</v>
      </c>
      <c r="J15" s="379">
        <f>Рябцев!L59</f>
        <v>173.8</v>
      </c>
      <c r="K15" s="379">
        <f>Рябцев!M59</f>
        <v>70</v>
      </c>
      <c r="L15" s="379">
        <f>Рябцев!N59</f>
        <v>21</v>
      </c>
      <c r="M15" s="379">
        <f>Рябцев!O59</f>
        <v>9.5</v>
      </c>
      <c r="N15" s="379">
        <f>Рябцев!P59</f>
        <v>0</v>
      </c>
      <c r="O15" s="379">
        <f>Рябцев!Q59</f>
        <v>0</v>
      </c>
      <c r="P15" s="379">
        <f>Рябцев!R59</f>
        <v>0</v>
      </c>
      <c r="Q15" s="379">
        <f>Рябцев!S59</f>
        <v>0</v>
      </c>
      <c r="R15" s="379">
        <f>Рябцев!T59</f>
        <v>0</v>
      </c>
      <c r="S15" s="379">
        <f>Рябцев!U59</f>
        <v>15</v>
      </c>
      <c r="T15" s="379">
        <f>Рябцев!V59</f>
        <v>0</v>
      </c>
      <c r="U15" s="379">
        <f>Рябцев!W59</f>
        <v>0</v>
      </c>
      <c r="V15" s="379">
        <f>Рябцев!X59</f>
        <v>0</v>
      </c>
      <c r="W15" s="379">
        <f>Рябцев!Y59</f>
        <v>0</v>
      </c>
      <c r="X15" s="379">
        <f>Рябцев!Z59</f>
        <v>0</v>
      </c>
      <c r="Y15" s="379">
        <f>Рябцев!AA59</f>
        <v>0</v>
      </c>
      <c r="Z15" s="379">
        <f>Рябцев!AB59</f>
        <v>0</v>
      </c>
      <c r="AA15" s="379"/>
      <c r="AB15" s="379">
        <f>Рябцев!AC59</f>
        <v>599.29999999999995</v>
      </c>
      <c r="AC15" s="379"/>
    </row>
    <row r="16" spans="1:29" s="400" customFormat="1" ht="31.5" customHeight="1" x14ac:dyDescent="0.35">
      <c r="A16" s="434">
        <v>3</v>
      </c>
      <c r="B16" s="438" t="s">
        <v>41</v>
      </c>
      <c r="C16" s="436" t="s">
        <v>896</v>
      </c>
      <c r="D16" s="398">
        <v>0.25</v>
      </c>
      <c r="E16" s="86" t="s">
        <v>33</v>
      </c>
      <c r="F16" s="87" t="s">
        <v>34</v>
      </c>
      <c r="G16" s="138" t="s">
        <v>35</v>
      </c>
      <c r="H16" s="399"/>
      <c r="I16" s="378">
        <v>0</v>
      </c>
      <c r="J16" s="378">
        <v>32</v>
      </c>
      <c r="K16" s="378">
        <f>Соколовський!M26</f>
        <v>0</v>
      </c>
      <c r="L16" s="378">
        <v>1</v>
      </c>
      <c r="M16" s="378">
        <v>1</v>
      </c>
      <c r="N16" s="378">
        <f>Соколовський!P26</f>
        <v>0</v>
      </c>
      <c r="O16" s="378">
        <v>45</v>
      </c>
      <c r="P16" s="378">
        <f>Соколовський!R26</f>
        <v>0</v>
      </c>
      <c r="Q16" s="378">
        <f>Соколовський!S26</f>
        <v>0</v>
      </c>
      <c r="R16" s="378">
        <f>Соколовський!T26</f>
        <v>0</v>
      </c>
      <c r="S16" s="378">
        <v>17</v>
      </c>
      <c r="T16" s="378">
        <f>Соколовський!V26</f>
        <v>0</v>
      </c>
      <c r="U16" s="378">
        <f>Соколовський!W26</f>
        <v>0</v>
      </c>
      <c r="V16" s="378">
        <f>Соколовський!X26</f>
        <v>0</v>
      </c>
      <c r="W16" s="378">
        <f>Соколовський!Y26</f>
        <v>0</v>
      </c>
      <c r="X16" s="378">
        <f>Соколовський!Z26</f>
        <v>0</v>
      </c>
      <c r="Y16" s="378">
        <f>Соколовський!AA26</f>
        <v>0</v>
      </c>
      <c r="Z16" s="378">
        <f>Соколовський!AB26</f>
        <v>0</v>
      </c>
      <c r="AA16" s="378"/>
      <c r="AB16" s="378">
        <f>Соколовський!AC26</f>
        <v>82.5</v>
      </c>
      <c r="AC16" s="379"/>
    </row>
    <row r="17" spans="1:32" s="400" customFormat="1" ht="31.5" customHeight="1" x14ac:dyDescent="0.35">
      <c r="A17" s="430"/>
      <c r="B17" s="430"/>
      <c r="C17" s="430"/>
      <c r="D17" s="398">
        <v>0.25</v>
      </c>
      <c r="E17" s="86" t="s">
        <v>36</v>
      </c>
      <c r="F17" s="87" t="s">
        <v>34</v>
      </c>
      <c r="G17" s="138" t="s">
        <v>35</v>
      </c>
      <c r="H17" s="399"/>
      <c r="I17" s="378">
        <v>0</v>
      </c>
      <c r="J17" s="378">
        <v>32</v>
      </c>
      <c r="K17" s="378">
        <f>Соколовський!M76</f>
        <v>0</v>
      </c>
      <c r="L17" s="378">
        <f>Соколовський!N76</f>
        <v>0</v>
      </c>
      <c r="M17" s="378">
        <f>Соколовський!O76</f>
        <v>0</v>
      </c>
      <c r="N17" s="378">
        <v>45</v>
      </c>
      <c r="O17" s="378">
        <f>Соколовський!Q76</f>
        <v>0</v>
      </c>
      <c r="P17" s="378">
        <v>2</v>
      </c>
      <c r="Q17" s="378">
        <f>Соколовський!S76</f>
        <v>0</v>
      </c>
      <c r="R17" s="378">
        <f>Соколовський!T76</f>
        <v>0</v>
      </c>
      <c r="S17" s="378">
        <v>12</v>
      </c>
      <c r="T17" s="378">
        <f>Соколовський!V76</f>
        <v>0</v>
      </c>
      <c r="U17" s="378">
        <f>Соколовський!W76</f>
        <v>0</v>
      </c>
      <c r="V17" s="378">
        <f>Соколовський!X76</f>
        <v>0</v>
      </c>
      <c r="W17" s="378">
        <f>Соколовський!Y76</f>
        <v>0</v>
      </c>
      <c r="X17" s="378">
        <f>Соколовський!Z76</f>
        <v>0</v>
      </c>
      <c r="Y17" s="378">
        <f>Соколовський!AA76</f>
        <v>0</v>
      </c>
      <c r="Z17" s="378">
        <f>Соколовський!AB76</f>
        <v>0</v>
      </c>
      <c r="AA17" s="378"/>
      <c r="AB17" s="378">
        <f>Соколовський!AC76</f>
        <v>61.999999999999993</v>
      </c>
      <c r="AC17" s="379"/>
    </row>
    <row r="18" spans="1:32" s="400" customFormat="1" ht="31.5" customHeight="1" x14ac:dyDescent="0.35">
      <c r="A18" s="431"/>
      <c r="B18" s="431"/>
      <c r="C18" s="431"/>
      <c r="D18" s="398">
        <v>0.25</v>
      </c>
      <c r="E18" s="386" t="s">
        <v>37</v>
      </c>
      <c r="F18" s="87"/>
      <c r="G18" s="138"/>
      <c r="H18" s="399"/>
      <c r="I18" s="379">
        <v>0</v>
      </c>
      <c r="J18" s="379">
        <f>Соколовський!L78</f>
        <v>64</v>
      </c>
      <c r="K18" s="379">
        <f>Соколовський!M78</f>
        <v>0</v>
      </c>
      <c r="L18" s="379">
        <f>Соколовський!N78</f>
        <v>1</v>
      </c>
      <c r="M18" s="379">
        <f>Соколовський!O78</f>
        <v>0.5</v>
      </c>
      <c r="N18" s="379">
        <f>Соколовський!P78</f>
        <v>0</v>
      </c>
      <c r="O18" s="379">
        <f>Соколовський!Q78</f>
        <v>0</v>
      </c>
      <c r="P18" s="379">
        <f>Соколовський!R78</f>
        <v>2</v>
      </c>
      <c r="Q18" s="379">
        <f>Соколовський!S78</f>
        <v>0</v>
      </c>
      <c r="R18" s="379">
        <f>Соколовський!T78</f>
        <v>0</v>
      </c>
      <c r="S18" s="379">
        <f>Соколовський!U78</f>
        <v>29</v>
      </c>
      <c r="T18" s="379">
        <f>Соколовський!V78</f>
        <v>0</v>
      </c>
      <c r="U18" s="379">
        <f>Соколовський!W78</f>
        <v>0</v>
      </c>
      <c r="V18" s="379">
        <f>Соколовський!X78</f>
        <v>0</v>
      </c>
      <c r="W18" s="379">
        <f>Соколовський!Y78</f>
        <v>0</v>
      </c>
      <c r="X18" s="379">
        <f>Соколовський!Z78</f>
        <v>0</v>
      </c>
      <c r="Y18" s="379">
        <f>Соколовський!AA78</f>
        <v>0</v>
      </c>
      <c r="Z18" s="379">
        <f>Соколовський!AB78</f>
        <v>0</v>
      </c>
      <c r="AA18" s="379"/>
      <c r="AB18" s="379">
        <f>Соколовський!AC78</f>
        <v>144.5</v>
      </c>
      <c r="AC18" s="379"/>
    </row>
    <row r="19" spans="1:32" s="402" customFormat="1" ht="31.5" customHeight="1" x14ac:dyDescent="0.35">
      <c r="A19" s="445">
        <v>4</v>
      </c>
      <c r="B19" s="442" t="s">
        <v>42</v>
      </c>
      <c r="C19" s="436" t="s">
        <v>43</v>
      </c>
      <c r="D19" s="87" t="s">
        <v>44</v>
      </c>
      <c r="E19" s="86" t="s">
        <v>33</v>
      </c>
      <c r="F19" s="87" t="s">
        <v>34</v>
      </c>
      <c r="G19" s="138" t="s">
        <v>35</v>
      </c>
      <c r="H19" s="399"/>
      <c r="I19" s="378">
        <v>0</v>
      </c>
      <c r="J19" s="378">
        <v>32</v>
      </c>
      <c r="K19" s="378">
        <f>Савчук!M21</f>
        <v>0</v>
      </c>
      <c r="L19" s="378">
        <f>Савчук!N21</f>
        <v>0</v>
      </c>
      <c r="M19" s="378">
        <f>Савчук!O21</f>
        <v>0</v>
      </c>
      <c r="N19" s="378">
        <f>Савчук!P21</f>
        <v>0</v>
      </c>
      <c r="O19" s="378">
        <f>Савчук!Q21</f>
        <v>0</v>
      </c>
      <c r="P19" s="378">
        <f>Савчук!R21</f>
        <v>0</v>
      </c>
      <c r="Q19" s="378">
        <f>Савчук!S21</f>
        <v>0</v>
      </c>
      <c r="R19" s="378">
        <f>Савчук!T21</f>
        <v>0</v>
      </c>
      <c r="S19" s="378">
        <f>Савчук!U21</f>
        <v>0</v>
      </c>
      <c r="T19" s="378">
        <f>Савчук!V21</f>
        <v>0</v>
      </c>
      <c r="U19" s="378">
        <f>Савчук!W21</f>
        <v>0</v>
      </c>
      <c r="V19" s="378">
        <f>Савчук!X21</f>
        <v>0</v>
      </c>
      <c r="W19" s="378">
        <f>Савчук!Y21</f>
        <v>0</v>
      </c>
      <c r="X19" s="378">
        <f>Савчук!Z21</f>
        <v>0</v>
      </c>
      <c r="Y19" s="378">
        <f>Савчук!AA21</f>
        <v>0</v>
      </c>
      <c r="Z19" s="378">
        <f>Савчук!AB21</f>
        <v>0</v>
      </c>
      <c r="AA19" s="378"/>
      <c r="AB19" s="378">
        <f>Савчук!AC21</f>
        <v>32</v>
      </c>
      <c r="AC19" s="379"/>
    </row>
    <row r="20" spans="1:32" s="402" customFormat="1" ht="31.5" customHeight="1" x14ac:dyDescent="0.35">
      <c r="A20" s="430"/>
      <c r="B20" s="430"/>
      <c r="C20" s="430"/>
      <c r="D20" s="87" t="s">
        <v>45</v>
      </c>
      <c r="E20" s="86" t="s">
        <v>36</v>
      </c>
      <c r="F20" s="87" t="s">
        <v>34</v>
      </c>
      <c r="G20" s="138" t="s">
        <v>35</v>
      </c>
      <c r="H20" s="399"/>
      <c r="I20" s="378">
        <f>Савчук!K51</f>
        <v>0</v>
      </c>
      <c r="J20" s="378">
        <f>Савчук!L51</f>
        <v>0</v>
      </c>
      <c r="K20" s="378">
        <f>Савчук!M51</f>
        <v>0</v>
      </c>
      <c r="L20" s="378">
        <f>Савчук!N51</f>
        <v>0</v>
      </c>
      <c r="M20" s="378">
        <f>Савчук!O51</f>
        <v>0</v>
      </c>
      <c r="N20" s="378">
        <f>Савчук!P51</f>
        <v>0</v>
      </c>
      <c r="O20" s="378">
        <f>Савчук!Q51</f>
        <v>0</v>
      </c>
      <c r="P20" s="378">
        <f>Савчук!R51</f>
        <v>0</v>
      </c>
      <c r="Q20" s="378">
        <f>Савчук!S51</f>
        <v>0</v>
      </c>
      <c r="R20" s="378">
        <f>Савчук!T51</f>
        <v>0</v>
      </c>
      <c r="S20" s="378">
        <f>Савчук!U51</f>
        <v>0</v>
      </c>
      <c r="T20" s="378">
        <f>Савчук!V51</f>
        <v>0</v>
      </c>
      <c r="U20" s="378">
        <f>Савчук!W51</f>
        <v>0</v>
      </c>
      <c r="V20" s="378">
        <f>Савчук!X51</f>
        <v>0</v>
      </c>
      <c r="W20" s="378">
        <f>Савчук!Y51</f>
        <v>0</v>
      </c>
      <c r="X20" s="378">
        <f>Савчук!Z51</f>
        <v>0</v>
      </c>
      <c r="Y20" s="378">
        <f>Савчук!AA51</f>
        <v>0</v>
      </c>
      <c r="Z20" s="378">
        <f>Савчук!AB51</f>
        <v>0</v>
      </c>
      <c r="AA20" s="378"/>
      <c r="AB20" s="378">
        <f>Савчук!AC51</f>
        <v>0</v>
      </c>
      <c r="AC20" s="378" t="s">
        <v>46</v>
      </c>
    </row>
    <row r="21" spans="1:32" s="402" customFormat="1" ht="31.5" customHeight="1" x14ac:dyDescent="0.35">
      <c r="A21" s="431"/>
      <c r="B21" s="431"/>
      <c r="C21" s="431"/>
      <c r="D21" s="87" t="s">
        <v>47</v>
      </c>
      <c r="E21" s="386" t="s">
        <v>37</v>
      </c>
      <c r="F21" s="87"/>
      <c r="G21" s="138"/>
      <c r="H21" s="399"/>
      <c r="I21" s="379">
        <f>Савчук!K53</f>
        <v>0</v>
      </c>
      <c r="J21" s="379">
        <f>Савчук!L53</f>
        <v>32</v>
      </c>
      <c r="K21" s="379">
        <f>Савчук!M53</f>
        <v>0</v>
      </c>
      <c r="L21" s="379">
        <f>Савчук!N53</f>
        <v>0</v>
      </c>
      <c r="M21" s="379">
        <f>Савчук!O53</f>
        <v>0</v>
      </c>
      <c r="N21" s="379">
        <f>Савчук!P53</f>
        <v>0</v>
      </c>
      <c r="O21" s="379">
        <f>Савчук!Q53</f>
        <v>0</v>
      </c>
      <c r="P21" s="379">
        <f>Савчук!R53</f>
        <v>0</v>
      </c>
      <c r="Q21" s="379">
        <f>Савчук!S53</f>
        <v>0</v>
      </c>
      <c r="R21" s="379">
        <f>Савчук!T53</f>
        <v>0</v>
      </c>
      <c r="S21" s="379">
        <f>Савчук!U53</f>
        <v>0</v>
      </c>
      <c r="T21" s="379">
        <f>Савчук!V53</f>
        <v>0</v>
      </c>
      <c r="U21" s="379">
        <f>Савчук!W53</f>
        <v>0</v>
      </c>
      <c r="V21" s="379">
        <f>Савчук!X53</f>
        <v>0</v>
      </c>
      <c r="W21" s="379">
        <f>Савчук!Y53</f>
        <v>0</v>
      </c>
      <c r="X21" s="379">
        <f>Савчук!Z53</f>
        <v>0</v>
      </c>
      <c r="Y21" s="379">
        <f>Савчук!AA53</f>
        <v>0</v>
      </c>
      <c r="Z21" s="379">
        <f>Савчук!AB53</f>
        <v>0</v>
      </c>
      <c r="AA21" s="379"/>
      <c r="AB21" s="379">
        <f>Савчук!AC53</f>
        <v>32</v>
      </c>
      <c r="AC21" s="379"/>
      <c r="AD21" s="400"/>
      <c r="AE21" s="400"/>
      <c r="AF21" s="400"/>
    </row>
    <row r="22" spans="1:32" s="402" customFormat="1" ht="31.5" customHeight="1" x14ac:dyDescent="0.35">
      <c r="A22" s="443"/>
      <c r="B22" s="429" t="s">
        <v>48</v>
      </c>
      <c r="C22" s="429"/>
      <c r="D22" s="383" t="s">
        <v>49</v>
      </c>
      <c r="E22" s="88" t="s">
        <v>33</v>
      </c>
      <c r="F22" s="87" t="s">
        <v>34</v>
      </c>
      <c r="G22" s="138" t="s">
        <v>35</v>
      </c>
      <c r="H22" s="399"/>
      <c r="I22" s="379">
        <f t="shared" ref="I22:Z22" si="3">I19+I16+I13</f>
        <v>208</v>
      </c>
      <c r="J22" s="379">
        <f t="shared" si="3"/>
        <v>168</v>
      </c>
      <c r="K22" s="379">
        <f t="shared" si="3"/>
        <v>16</v>
      </c>
      <c r="L22" s="379">
        <f t="shared" si="3"/>
        <v>15</v>
      </c>
      <c r="M22" s="379">
        <f t="shared" si="3"/>
        <v>7</v>
      </c>
      <c r="N22" s="379">
        <f t="shared" si="3"/>
        <v>0</v>
      </c>
      <c r="O22" s="379">
        <f t="shared" si="3"/>
        <v>45</v>
      </c>
      <c r="P22" s="379">
        <f t="shared" si="3"/>
        <v>0</v>
      </c>
      <c r="Q22" s="379">
        <f t="shared" si="3"/>
        <v>0</v>
      </c>
      <c r="R22" s="379">
        <f t="shared" si="3"/>
        <v>0</v>
      </c>
      <c r="S22" s="379">
        <f t="shared" si="3"/>
        <v>28</v>
      </c>
      <c r="T22" s="379">
        <f t="shared" si="3"/>
        <v>0</v>
      </c>
      <c r="U22" s="379">
        <f t="shared" si="3"/>
        <v>0</v>
      </c>
      <c r="V22" s="379">
        <f t="shared" si="3"/>
        <v>0</v>
      </c>
      <c r="W22" s="379">
        <f t="shared" si="3"/>
        <v>0</v>
      </c>
      <c r="X22" s="379">
        <f t="shared" si="3"/>
        <v>0</v>
      </c>
      <c r="Y22" s="379">
        <f t="shared" si="3"/>
        <v>0</v>
      </c>
      <c r="Z22" s="379">
        <f t="shared" si="3"/>
        <v>0</v>
      </c>
      <c r="AA22" s="379"/>
      <c r="AB22" s="379">
        <f>AB19+AB16+AB13</f>
        <v>473.5</v>
      </c>
      <c r="AC22" s="379"/>
    </row>
    <row r="23" spans="1:32" s="402" customFormat="1" ht="31.5" customHeight="1" x14ac:dyDescent="0.35">
      <c r="A23" s="430"/>
      <c r="B23" s="430"/>
      <c r="C23" s="430"/>
      <c r="D23" s="383" t="s">
        <v>50</v>
      </c>
      <c r="E23" s="88" t="s">
        <v>36</v>
      </c>
      <c r="F23" s="87" t="s">
        <v>34</v>
      </c>
      <c r="G23" s="138" t="s">
        <v>35</v>
      </c>
      <c r="H23" s="399"/>
      <c r="I23" s="379">
        <f t="shared" ref="I23:Z23" si="4">I20+I17+I14</f>
        <v>102</v>
      </c>
      <c r="J23" s="379">
        <f t="shared" si="4"/>
        <v>102</v>
      </c>
      <c r="K23" s="379">
        <f t="shared" si="4"/>
        <v>54</v>
      </c>
      <c r="L23" s="379">
        <f t="shared" si="4"/>
        <v>7</v>
      </c>
      <c r="M23" s="379">
        <f t="shared" si="4"/>
        <v>4</v>
      </c>
      <c r="N23" s="379">
        <f t="shared" si="4"/>
        <v>45</v>
      </c>
      <c r="O23" s="379">
        <f t="shared" si="4"/>
        <v>0</v>
      </c>
      <c r="P23" s="379">
        <f t="shared" si="4"/>
        <v>2</v>
      </c>
      <c r="Q23" s="379">
        <f t="shared" si="4"/>
        <v>0</v>
      </c>
      <c r="R23" s="379">
        <f t="shared" si="4"/>
        <v>0</v>
      </c>
      <c r="S23" s="379">
        <f t="shared" si="4"/>
        <v>16</v>
      </c>
      <c r="T23" s="379">
        <f t="shared" si="4"/>
        <v>0</v>
      </c>
      <c r="U23" s="379">
        <f t="shared" si="4"/>
        <v>0</v>
      </c>
      <c r="V23" s="379">
        <f t="shared" si="4"/>
        <v>0</v>
      </c>
      <c r="W23" s="379">
        <f t="shared" si="4"/>
        <v>0</v>
      </c>
      <c r="X23" s="379">
        <f t="shared" si="4"/>
        <v>0</v>
      </c>
      <c r="Y23" s="379">
        <f t="shared" si="4"/>
        <v>0</v>
      </c>
      <c r="Z23" s="379">
        <f t="shared" si="4"/>
        <v>0</v>
      </c>
      <c r="AA23" s="379"/>
      <c r="AB23" s="379">
        <f>AB20+AB17+AB14</f>
        <v>302.3</v>
      </c>
      <c r="AC23" s="379"/>
    </row>
    <row r="24" spans="1:32" s="402" customFormat="1" ht="31.5" customHeight="1" x14ac:dyDescent="0.35">
      <c r="A24" s="431"/>
      <c r="B24" s="431"/>
      <c r="C24" s="431"/>
      <c r="D24" s="403" t="s">
        <v>51</v>
      </c>
      <c r="E24" s="387" t="s">
        <v>37</v>
      </c>
      <c r="F24" s="404"/>
      <c r="G24" s="405"/>
      <c r="H24" s="406"/>
      <c r="I24" s="379">
        <f t="shared" ref="I24:Z24" si="5">I21+I18+I15</f>
        <v>310</v>
      </c>
      <c r="J24" s="379">
        <f t="shared" si="5"/>
        <v>269.8</v>
      </c>
      <c r="K24" s="379">
        <f t="shared" si="5"/>
        <v>70</v>
      </c>
      <c r="L24" s="379">
        <f t="shared" si="5"/>
        <v>22</v>
      </c>
      <c r="M24" s="379">
        <f t="shared" si="5"/>
        <v>10</v>
      </c>
      <c r="N24" s="379">
        <f t="shared" si="5"/>
        <v>0</v>
      </c>
      <c r="O24" s="379">
        <f t="shared" si="5"/>
        <v>0</v>
      </c>
      <c r="P24" s="379">
        <f t="shared" si="5"/>
        <v>2</v>
      </c>
      <c r="Q24" s="379">
        <f t="shared" si="5"/>
        <v>0</v>
      </c>
      <c r="R24" s="379">
        <f t="shared" si="5"/>
        <v>0</v>
      </c>
      <c r="S24" s="379">
        <f t="shared" si="5"/>
        <v>44</v>
      </c>
      <c r="T24" s="379">
        <f t="shared" si="5"/>
        <v>0</v>
      </c>
      <c r="U24" s="379">
        <f t="shared" si="5"/>
        <v>0</v>
      </c>
      <c r="V24" s="379">
        <f t="shared" si="5"/>
        <v>0</v>
      </c>
      <c r="W24" s="379">
        <f t="shared" si="5"/>
        <v>0</v>
      </c>
      <c r="X24" s="379">
        <f t="shared" si="5"/>
        <v>0</v>
      </c>
      <c r="Y24" s="379">
        <f t="shared" si="5"/>
        <v>0</v>
      </c>
      <c r="Z24" s="379">
        <f t="shared" si="5"/>
        <v>0</v>
      </c>
      <c r="AA24" s="379"/>
      <c r="AB24" s="379">
        <f>AB21+AB18+AB15</f>
        <v>775.8</v>
      </c>
      <c r="AC24" s="379"/>
    </row>
    <row r="25" spans="1:32" s="400" customFormat="1" ht="31.5" customHeight="1" x14ac:dyDescent="0.35">
      <c r="A25" s="434">
        <v>5</v>
      </c>
      <c r="B25" s="438" t="s">
        <v>52</v>
      </c>
      <c r="C25" s="436" t="s">
        <v>53</v>
      </c>
      <c r="D25" s="398">
        <v>0.75</v>
      </c>
      <c r="E25" s="86" t="s">
        <v>33</v>
      </c>
      <c r="F25" s="87" t="s">
        <v>34</v>
      </c>
      <c r="G25" s="138" t="s">
        <v>35</v>
      </c>
      <c r="H25" s="399"/>
      <c r="I25" s="378">
        <v>56</v>
      </c>
      <c r="J25" s="378">
        <v>120</v>
      </c>
      <c r="K25" s="378">
        <f>Орлянский!M19</f>
        <v>0</v>
      </c>
      <c r="L25" s="378">
        <v>16</v>
      </c>
      <c r="M25" s="378">
        <v>4</v>
      </c>
      <c r="N25" s="378">
        <f>Орлянский!P19</f>
        <v>0</v>
      </c>
      <c r="O25" s="378">
        <f>Орлянский!Q19</f>
        <v>0</v>
      </c>
      <c r="P25" s="378">
        <f>Орлянский!R19</f>
        <v>0</v>
      </c>
      <c r="Q25" s="378">
        <f>Орлянский!S19</f>
        <v>0</v>
      </c>
      <c r="R25" s="378">
        <f>Орлянский!T19</f>
        <v>0</v>
      </c>
      <c r="S25" s="378">
        <v>14</v>
      </c>
      <c r="T25" s="378">
        <f>Орлянский!V19</f>
        <v>0</v>
      </c>
      <c r="U25" s="378">
        <f>Орлянский!W19</f>
        <v>0</v>
      </c>
      <c r="V25" s="378">
        <f>Орлянский!X19</f>
        <v>0</v>
      </c>
      <c r="W25" s="378">
        <f>Орлянский!Y19</f>
        <v>0</v>
      </c>
      <c r="X25" s="378">
        <f>Орлянский!Z19</f>
        <v>0</v>
      </c>
      <c r="Y25" s="378">
        <f>Орлянский!AA19</f>
        <v>0</v>
      </c>
      <c r="Z25" s="378">
        <f>Орлянский!AB19</f>
        <v>0</v>
      </c>
      <c r="AA25" s="378"/>
      <c r="AB25" s="378">
        <f>Орлянский!AC19</f>
        <v>209.5</v>
      </c>
      <c r="AC25" s="379"/>
    </row>
    <row r="26" spans="1:32" s="400" customFormat="1" ht="31.5" customHeight="1" x14ac:dyDescent="0.35">
      <c r="A26" s="430"/>
      <c r="B26" s="430"/>
      <c r="C26" s="430"/>
      <c r="D26" s="398">
        <v>0.75</v>
      </c>
      <c r="E26" s="86" t="s">
        <v>36</v>
      </c>
      <c r="F26" s="87" t="s">
        <v>34</v>
      </c>
      <c r="G26" s="138" t="s">
        <v>35</v>
      </c>
      <c r="H26" s="399"/>
      <c r="I26" s="378">
        <v>48</v>
      </c>
      <c r="J26" s="378">
        <v>94</v>
      </c>
      <c r="K26" s="378">
        <v>40</v>
      </c>
      <c r="L26" s="378">
        <v>16</v>
      </c>
      <c r="M26" s="378">
        <v>4</v>
      </c>
      <c r="N26" s="378">
        <f>Орлянский!P62</f>
        <v>0</v>
      </c>
      <c r="O26" s="378">
        <f>Орлянский!Q62</f>
        <v>0</v>
      </c>
      <c r="P26" s="378">
        <v>2</v>
      </c>
      <c r="Q26" s="378">
        <f>Орлянский!S62</f>
        <v>0</v>
      </c>
      <c r="R26" s="378">
        <f>Орлянский!T62</f>
        <v>0</v>
      </c>
      <c r="S26" s="378">
        <v>14</v>
      </c>
      <c r="T26" s="378">
        <f>Орлянский!V62</f>
        <v>0</v>
      </c>
      <c r="U26" s="378">
        <f>Орлянский!W62</f>
        <v>0</v>
      </c>
      <c r="V26" s="378">
        <f>Орлянский!X62</f>
        <v>0</v>
      </c>
      <c r="W26" s="378">
        <f>Орлянский!Y62</f>
        <v>0</v>
      </c>
      <c r="X26" s="378">
        <f>Орлянский!Z62</f>
        <v>0</v>
      </c>
      <c r="Y26" s="378">
        <f>Орлянский!AA62</f>
        <v>0</v>
      </c>
      <c r="Z26" s="378">
        <f>Орлянский!AB62</f>
        <v>0</v>
      </c>
      <c r="AA26" s="378"/>
      <c r="AB26" s="378">
        <f>Орлянский!AC62</f>
        <v>217.5</v>
      </c>
      <c r="AC26" s="379"/>
    </row>
    <row r="27" spans="1:32" s="400" customFormat="1" ht="31.5" customHeight="1" x14ac:dyDescent="0.35">
      <c r="A27" s="431"/>
      <c r="B27" s="431"/>
      <c r="C27" s="431"/>
      <c r="D27" s="398">
        <v>0.75</v>
      </c>
      <c r="E27" s="386" t="s">
        <v>37</v>
      </c>
      <c r="F27" s="87"/>
      <c r="G27" s="138"/>
      <c r="H27" s="399"/>
      <c r="I27" s="379">
        <f t="shared" ref="I27:Z27" si="6">SUM(I25:I26)</f>
        <v>104</v>
      </c>
      <c r="J27" s="379">
        <f t="shared" si="6"/>
        <v>214</v>
      </c>
      <c r="K27" s="379">
        <f t="shared" si="6"/>
        <v>40</v>
      </c>
      <c r="L27" s="379">
        <f t="shared" si="6"/>
        <v>32</v>
      </c>
      <c r="M27" s="379">
        <f t="shared" si="6"/>
        <v>8</v>
      </c>
      <c r="N27" s="379">
        <f t="shared" si="6"/>
        <v>0</v>
      </c>
      <c r="O27" s="379">
        <f t="shared" si="6"/>
        <v>0</v>
      </c>
      <c r="P27" s="379">
        <f t="shared" si="6"/>
        <v>2</v>
      </c>
      <c r="Q27" s="379">
        <f t="shared" si="6"/>
        <v>0</v>
      </c>
      <c r="R27" s="379">
        <f t="shared" si="6"/>
        <v>0</v>
      </c>
      <c r="S27" s="379">
        <f t="shared" si="6"/>
        <v>28</v>
      </c>
      <c r="T27" s="379">
        <f t="shared" si="6"/>
        <v>0</v>
      </c>
      <c r="U27" s="379">
        <f t="shared" si="6"/>
        <v>0</v>
      </c>
      <c r="V27" s="379">
        <f t="shared" si="6"/>
        <v>0</v>
      </c>
      <c r="W27" s="379">
        <f t="shared" si="6"/>
        <v>0</v>
      </c>
      <c r="X27" s="379">
        <f t="shared" si="6"/>
        <v>0</v>
      </c>
      <c r="Y27" s="379">
        <f t="shared" si="6"/>
        <v>0</v>
      </c>
      <c r="Z27" s="379">
        <f t="shared" si="6"/>
        <v>0</v>
      </c>
      <c r="AA27" s="379"/>
      <c r="AB27" s="379">
        <f>SUM(AB25:AB26)</f>
        <v>427</v>
      </c>
      <c r="AC27" s="379"/>
    </row>
    <row r="28" spans="1:32" s="400" customFormat="1" ht="31.5" customHeight="1" x14ac:dyDescent="0.35">
      <c r="A28" s="434">
        <v>6</v>
      </c>
      <c r="B28" s="438" t="s">
        <v>54</v>
      </c>
      <c r="C28" s="436" t="s">
        <v>55</v>
      </c>
      <c r="D28" s="398">
        <v>1</v>
      </c>
      <c r="E28" s="86" t="s">
        <v>33</v>
      </c>
      <c r="F28" s="87" t="s">
        <v>34</v>
      </c>
      <c r="G28" s="138" t="s">
        <v>35</v>
      </c>
      <c r="H28" s="399"/>
      <c r="I28" s="378">
        <v>128</v>
      </c>
      <c r="J28" s="378">
        <v>164</v>
      </c>
      <c r="K28" s="378">
        <v>24</v>
      </c>
      <c r="L28" s="378">
        <v>38</v>
      </c>
      <c r="M28" s="378">
        <v>12</v>
      </c>
      <c r="N28" s="378">
        <f>Сєтов!P19</f>
        <v>0</v>
      </c>
      <c r="O28" s="378">
        <f>Сєтов!Q19</f>
        <v>0</v>
      </c>
      <c r="P28" s="378">
        <f>Сєтов!R19</f>
        <v>0</v>
      </c>
      <c r="Q28" s="378">
        <f>Сєтов!S19</f>
        <v>0</v>
      </c>
      <c r="R28" s="378">
        <f>Сєтов!T19</f>
        <v>0</v>
      </c>
      <c r="S28" s="378">
        <v>16</v>
      </c>
      <c r="T28" s="378">
        <f>Сєтов!V19</f>
        <v>0</v>
      </c>
      <c r="U28" s="378">
        <f>Сєтов!W19</f>
        <v>0</v>
      </c>
      <c r="V28" s="378">
        <f>Сєтов!X19</f>
        <v>0</v>
      </c>
      <c r="W28" s="378">
        <f>Сєтов!Y19</f>
        <v>0</v>
      </c>
      <c r="X28" s="378">
        <f>Сєтов!Z19</f>
        <v>0</v>
      </c>
      <c r="Y28" s="378">
        <f>Сєтов!AA19</f>
        <v>0</v>
      </c>
      <c r="Z28" s="378">
        <f>Сєтов!AB19</f>
        <v>0</v>
      </c>
      <c r="AA28" s="378"/>
      <c r="AB28" s="378">
        <f>Сєтов!AC19</f>
        <v>382</v>
      </c>
      <c r="AC28" s="379"/>
    </row>
    <row r="29" spans="1:32" s="400" customFormat="1" ht="31.5" customHeight="1" x14ac:dyDescent="0.35">
      <c r="A29" s="430"/>
      <c r="B29" s="430"/>
      <c r="C29" s="430"/>
      <c r="D29" s="398">
        <v>1</v>
      </c>
      <c r="E29" s="86" t="s">
        <v>36</v>
      </c>
      <c r="F29" s="87" t="s">
        <v>34</v>
      </c>
      <c r="G29" s="138" t="s">
        <v>35</v>
      </c>
      <c r="H29" s="399"/>
      <c r="I29" s="378">
        <v>46</v>
      </c>
      <c r="J29" s="378">
        <v>32</v>
      </c>
      <c r="K29" s="378">
        <v>67</v>
      </c>
      <c r="L29" s="378">
        <f>Сєтов!N51</f>
        <v>0</v>
      </c>
      <c r="M29" s="378">
        <f>Сєтов!O51</f>
        <v>0</v>
      </c>
      <c r="N29" s="378">
        <f>Сєтов!P51</f>
        <v>0</v>
      </c>
      <c r="O29" s="378">
        <f>Сєтов!Q51</f>
        <v>0</v>
      </c>
      <c r="P29" s="378">
        <f>Сєтов!R51</f>
        <v>0</v>
      </c>
      <c r="Q29" s="378">
        <f>Сєтов!S51</f>
        <v>0</v>
      </c>
      <c r="R29" s="378">
        <f>Сєтов!T51</f>
        <v>0</v>
      </c>
      <c r="S29" s="378">
        <v>7</v>
      </c>
      <c r="T29" s="378">
        <f>Сєтов!V51</f>
        <v>0</v>
      </c>
      <c r="U29" s="378">
        <f>Сєтов!W51</f>
        <v>0</v>
      </c>
      <c r="V29" s="378">
        <f>Сєтов!X51</f>
        <v>0</v>
      </c>
      <c r="W29" s="378">
        <f>Сєтов!Y51</f>
        <v>0</v>
      </c>
      <c r="X29" s="378">
        <f>Сєтов!Z51</f>
        <v>0</v>
      </c>
      <c r="Y29" s="378">
        <f>Сєтов!AA51</f>
        <v>0</v>
      </c>
      <c r="Z29" s="378">
        <f>Сєтов!AB51</f>
        <v>0</v>
      </c>
      <c r="AA29" s="378"/>
      <c r="AB29" s="378">
        <f>Сєтов!AC51</f>
        <v>151.63999999999999</v>
      </c>
      <c r="AC29" s="379"/>
    </row>
    <row r="30" spans="1:32" s="400" customFormat="1" ht="31.5" customHeight="1" x14ac:dyDescent="0.35">
      <c r="A30" s="431"/>
      <c r="B30" s="431"/>
      <c r="C30" s="431"/>
      <c r="D30" s="398">
        <v>1</v>
      </c>
      <c r="E30" s="386" t="s">
        <v>37</v>
      </c>
      <c r="F30" s="87"/>
      <c r="G30" s="138"/>
      <c r="H30" s="399"/>
      <c r="I30" s="379">
        <f t="shared" ref="I30:R30" si="7">SUM(I28:I29)</f>
        <v>174</v>
      </c>
      <c r="J30" s="379">
        <f t="shared" si="7"/>
        <v>196</v>
      </c>
      <c r="K30" s="379">
        <f t="shared" si="7"/>
        <v>91</v>
      </c>
      <c r="L30" s="379">
        <f t="shared" si="7"/>
        <v>38</v>
      </c>
      <c r="M30" s="379">
        <f t="shared" si="7"/>
        <v>12</v>
      </c>
      <c r="N30" s="379">
        <f t="shared" si="7"/>
        <v>0</v>
      </c>
      <c r="O30" s="379">
        <f t="shared" si="7"/>
        <v>0</v>
      </c>
      <c r="P30" s="379">
        <f t="shared" si="7"/>
        <v>0</v>
      </c>
      <c r="Q30" s="379">
        <f t="shared" si="7"/>
        <v>0</v>
      </c>
      <c r="R30" s="379">
        <f t="shared" si="7"/>
        <v>0</v>
      </c>
      <c r="S30" s="379">
        <v>23</v>
      </c>
      <c r="T30" s="379">
        <f t="shared" ref="T30:Z30" si="8">SUM(T28:T29)</f>
        <v>0</v>
      </c>
      <c r="U30" s="379">
        <f t="shared" si="8"/>
        <v>0</v>
      </c>
      <c r="V30" s="379">
        <f t="shared" si="8"/>
        <v>0</v>
      </c>
      <c r="W30" s="379">
        <f t="shared" si="8"/>
        <v>0</v>
      </c>
      <c r="X30" s="379">
        <f t="shared" si="8"/>
        <v>0</v>
      </c>
      <c r="Y30" s="379">
        <f t="shared" si="8"/>
        <v>0</v>
      </c>
      <c r="Z30" s="379">
        <f t="shared" si="8"/>
        <v>0</v>
      </c>
      <c r="AA30" s="379"/>
      <c r="AB30" s="379">
        <f>SUM(AB28:AB29)</f>
        <v>533.64</v>
      </c>
      <c r="AC30" s="379"/>
    </row>
    <row r="31" spans="1:32" s="400" customFormat="1" ht="31.5" customHeight="1" x14ac:dyDescent="0.35">
      <c r="A31" s="434">
        <v>7</v>
      </c>
      <c r="B31" s="438" t="s">
        <v>56</v>
      </c>
      <c r="C31" s="436" t="s">
        <v>53</v>
      </c>
      <c r="D31" s="398">
        <v>0.5</v>
      </c>
      <c r="E31" s="86" t="s">
        <v>33</v>
      </c>
      <c r="F31" s="87" t="s">
        <v>34</v>
      </c>
      <c r="G31" s="138" t="s">
        <v>35</v>
      </c>
      <c r="H31" s="399"/>
      <c r="I31" s="378">
        <v>76</v>
      </c>
      <c r="J31" s="378">
        <v>112</v>
      </c>
      <c r="K31" s="378">
        <v>24</v>
      </c>
      <c r="L31" s="378">
        <v>2</v>
      </c>
      <c r="M31" s="378">
        <v>1</v>
      </c>
      <c r="N31" s="378">
        <f>Кушнерьов!P19</f>
        <v>0</v>
      </c>
      <c r="O31" s="378">
        <f>Кушнерьов!Q19</f>
        <v>0</v>
      </c>
      <c r="P31" s="378">
        <f>Кушнерьов!R19</f>
        <v>0</v>
      </c>
      <c r="Q31" s="378">
        <f>Кушнерьов!S19</f>
        <v>0</v>
      </c>
      <c r="R31" s="378">
        <f>Кушнерьов!T19</f>
        <v>0</v>
      </c>
      <c r="S31" s="378">
        <v>8</v>
      </c>
      <c r="T31" s="378">
        <f>Кушнерьов!V19</f>
        <v>0</v>
      </c>
      <c r="U31" s="378">
        <f>Кушнерьов!W19</f>
        <v>0</v>
      </c>
      <c r="V31" s="378">
        <f>Кушнерьов!X19</f>
        <v>0</v>
      </c>
      <c r="W31" s="378">
        <f>Кушнерьов!Y19</f>
        <v>0</v>
      </c>
      <c r="X31" s="378">
        <f>Кушнерьов!Z19</f>
        <v>0</v>
      </c>
      <c r="Y31" s="378">
        <f>Кушнерьов!AA19</f>
        <v>0</v>
      </c>
      <c r="Z31" s="378">
        <f>Кушнерьов!AB19</f>
        <v>0</v>
      </c>
      <c r="AA31" s="378"/>
      <c r="AB31" s="378">
        <f>Кушнерьов!AC19</f>
        <v>223</v>
      </c>
      <c r="AC31" s="379"/>
    </row>
    <row r="32" spans="1:32" s="400" customFormat="1" ht="31.5" customHeight="1" x14ac:dyDescent="0.35">
      <c r="A32" s="430"/>
      <c r="B32" s="430"/>
      <c r="C32" s="430"/>
      <c r="D32" s="398">
        <v>0.5</v>
      </c>
      <c r="E32" s="86" t="s">
        <v>36</v>
      </c>
      <c r="F32" s="87" t="s">
        <v>34</v>
      </c>
      <c r="G32" s="138" t="s">
        <v>35</v>
      </c>
      <c r="H32" s="399"/>
      <c r="I32" s="378">
        <v>32</v>
      </c>
      <c r="J32" s="378">
        <v>32</v>
      </c>
      <c r="K32" s="378">
        <v>8</v>
      </c>
      <c r="L32" s="378">
        <v>1</v>
      </c>
      <c r="M32" s="378">
        <v>1</v>
      </c>
      <c r="N32" s="378">
        <f>Кушнерьов!P46</f>
        <v>0</v>
      </c>
      <c r="O32" s="378">
        <f>Кушнерьов!Q46</f>
        <v>0</v>
      </c>
      <c r="P32" s="378">
        <f>Кушнерьов!R46</f>
        <v>0</v>
      </c>
      <c r="Q32" s="378">
        <f>Кушнерьов!S46</f>
        <v>0</v>
      </c>
      <c r="R32" s="378">
        <f>Кушнерьов!T46</f>
        <v>0</v>
      </c>
      <c r="S32" s="378">
        <v>1</v>
      </c>
      <c r="T32" s="378">
        <f>Кушнерьов!V46</f>
        <v>0</v>
      </c>
      <c r="U32" s="378">
        <f>Кушнерьов!W46</f>
        <v>0</v>
      </c>
      <c r="V32" s="378">
        <f>Кушнерьов!X46</f>
        <v>0</v>
      </c>
      <c r="W32" s="378">
        <f>Кушнерьов!Y46</f>
        <v>0</v>
      </c>
      <c r="X32" s="378">
        <f>Кушнерьов!Z46</f>
        <v>0</v>
      </c>
      <c r="Y32" s="378">
        <f>Кушнерьов!AA46</f>
        <v>0</v>
      </c>
      <c r="Z32" s="378">
        <f>Кушнерьов!AB46</f>
        <v>0</v>
      </c>
      <c r="AA32" s="378"/>
      <c r="AB32" s="378">
        <f>Кушнерьов!AC46</f>
        <v>74.5</v>
      </c>
      <c r="AC32" s="379"/>
    </row>
    <row r="33" spans="1:32" s="400" customFormat="1" ht="31.5" customHeight="1" x14ac:dyDescent="0.35">
      <c r="A33" s="431"/>
      <c r="B33" s="431"/>
      <c r="C33" s="431"/>
      <c r="D33" s="398">
        <v>0.5</v>
      </c>
      <c r="E33" s="386" t="s">
        <v>37</v>
      </c>
      <c r="F33" s="87"/>
      <c r="G33" s="138"/>
      <c r="H33" s="399"/>
      <c r="I33" s="379">
        <f t="shared" ref="I33:Z33" si="9">SUM(I31:I32)</f>
        <v>108</v>
      </c>
      <c r="J33" s="379">
        <f t="shared" si="9"/>
        <v>144</v>
      </c>
      <c r="K33" s="379">
        <f t="shared" si="9"/>
        <v>32</v>
      </c>
      <c r="L33" s="379">
        <f t="shared" si="9"/>
        <v>3</v>
      </c>
      <c r="M33" s="379">
        <f t="shared" si="9"/>
        <v>2</v>
      </c>
      <c r="N33" s="379">
        <f t="shared" si="9"/>
        <v>0</v>
      </c>
      <c r="O33" s="379">
        <f t="shared" si="9"/>
        <v>0</v>
      </c>
      <c r="P33" s="379">
        <f t="shared" si="9"/>
        <v>0</v>
      </c>
      <c r="Q33" s="379">
        <f t="shared" si="9"/>
        <v>0</v>
      </c>
      <c r="R33" s="379">
        <f t="shared" si="9"/>
        <v>0</v>
      </c>
      <c r="S33" s="379">
        <f t="shared" si="9"/>
        <v>9</v>
      </c>
      <c r="T33" s="379">
        <f t="shared" si="9"/>
        <v>0</v>
      </c>
      <c r="U33" s="379">
        <f t="shared" si="9"/>
        <v>0</v>
      </c>
      <c r="V33" s="379">
        <f t="shared" si="9"/>
        <v>0</v>
      </c>
      <c r="W33" s="379">
        <f t="shared" si="9"/>
        <v>0</v>
      </c>
      <c r="X33" s="379">
        <f t="shared" si="9"/>
        <v>0</v>
      </c>
      <c r="Y33" s="379">
        <f t="shared" si="9"/>
        <v>0</v>
      </c>
      <c r="Z33" s="379">
        <f t="shared" si="9"/>
        <v>0</v>
      </c>
      <c r="AA33" s="379"/>
      <c r="AB33" s="379">
        <f>SUM(AB31:AB32)</f>
        <v>297.5</v>
      </c>
      <c r="AC33" s="379"/>
    </row>
    <row r="34" spans="1:32" s="400" customFormat="1" ht="31.5" customHeight="1" x14ac:dyDescent="0.35">
      <c r="A34" s="434">
        <v>8</v>
      </c>
      <c r="B34" s="438" t="s">
        <v>57</v>
      </c>
      <c r="C34" s="436" t="s">
        <v>53</v>
      </c>
      <c r="D34" s="398">
        <v>0.25</v>
      </c>
      <c r="E34" s="86" t="s">
        <v>33</v>
      </c>
      <c r="F34" s="87" t="s">
        <v>34</v>
      </c>
      <c r="G34" s="138" t="s">
        <v>35</v>
      </c>
      <c r="H34" s="399"/>
      <c r="I34" s="378">
        <v>48</v>
      </c>
      <c r="J34" s="378">
        <v>78</v>
      </c>
      <c r="K34" s="378">
        <v>8</v>
      </c>
      <c r="L34" s="378">
        <f>Лягушин!N31</f>
        <v>0</v>
      </c>
      <c r="M34" s="378">
        <f>Лягушин!O31</f>
        <v>0</v>
      </c>
      <c r="N34" s="378">
        <f>Лягушин!P31</f>
        <v>0</v>
      </c>
      <c r="O34" s="378">
        <f>Лягушин!Q31</f>
        <v>0</v>
      </c>
      <c r="P34" s="378">
        <f>Лягушин!R31</f>
        <v>0</v>
      </c>
      <c r="Q34" s="378">
        <f>Лягушин!S31</f>
        <v>0</v>
      </c>
      <c r="R34" s="378">
        <f>Лягушин!T31</f>
        <v>0</v>
      </c>
      <c r="S34" s="378">
        <f>Лягушин!U31</f>
        <v>0</v>
      </c>
      <c r="T34" s="378">
        <f>Лягушин!V31</f>
        <v>0</v>
      </c>
      <c r="U34" s="378">
        <f>Лягушин!W31</f>
        <v>0</v>
      </c>
      <c r="V34" s="378">
        <f>Лягушин!X31</f>
        <v>0</v>
      </c>
      <c r="W34" s="378">
        <f>Лягушин!Y31</f>
        <v>0</v>
      </c>
      <c r="X34" s="378">
        <f>Лягушин!Z31</f>
        <v>0</v>
      </c>
      <c r="Y34" s="378">
        <f>Лягушин!AA31</f>
        <v>0</v>
      </c>
      <c r="Z34" s="378">
        <f>Лягушин!AB31</f>
        <v>0</v>
      </c>
      <c r="AA34" s="378"/>
      <c r="AB34" s="378">
        <f>Лягушин!AC31</f>
        <v>134</v>
      </c>
      <c r="AC34" s="379"/>
    </row>
    <row r="35" spans="1:32" s="400" customFormat="1" ht="31.5" customHeight="1" x14ac:dyDescent="0.35">
      <c r="A35" s="430"/>
      <c r="B35" s="430"/>
      <c r="C35" s="430"/>
      <c r="D35" s="398">
        <v>0.25</v>
      </c>
      <c r="E35" s="86" t="s">
        <v>36</v>
      </c>
      <c r="F35" s="87" t="s">
        <v>34</v>
      </c>
      <c r="G35" s="138" t="s">
        <v>35</v>
      </c>
      <c r="H35" s="399"/>
      <c r="I35" s="378">
        <f>Лягушин!K56</f>
        <v>0</v>
      </c>
      <c r="J35" s="378">
        <f>Лягушин!L56</f>
        <v>0</v>
      </c>
      <c r="K35" s="378">
        <f>Лягушин!M56</f>
        <v>0</v>
      </c>
      <c r="L35" s="378">
        <f>Лягушин!N56</f>
        <v>0</v>
      </c>
      <c r="M35" s="378">
        <f>Лягушин!O56</f>
        <v>0</v>
      </c>
      <c r="N35" s="378">
        <f>Лягушин!P56</f>
        <v>0</v>
      </c>
      <c r="O35" s="378">
        <f>Лягушин!Q56</f>
        <v>0</v>
      </c>
      <c r="P35" s="378">
        <f>Лягушин!R56</f>
        <v>0</v>
      </c>
      <c r="Q35" s="378">
        <f>Лягушин!S56</f>
        <v>0</v>
      </c>
      <c r="R35" s="378">
        <v>16</v>
      </c>
      <c r="S35" s="378">
        <f>Лягушин!U56</f>
        <v>0</v>
      </c>
      <c r="T35" s="378">
        <f>Лягушин!V56</f>
        <v>0</v>
      </c>
      <c r="U35" s="378">
        <f>Лягушин!W56</f>
        <v>0</v>
      </c>
      <c r="V35" s="378">
        <f>Лягушин!X56</f>
        <v>0</v>
      </c>
      <c r="W35" s="378">
        <f>Лягушин!Y56</f>
        <v>0</v>
      </c>
      <c r="X35" s="378">
        <f>Лягушин!Z56</f>
        <v>0</v>
      </c>
      <c r="Y35" s="378">
        <f>Лягушин!AA56</f>
        <v>0</v>
      </c>
      <c r="Z35" s="378">
        <f>Лягушин!AB56</f>
        <v>0</v>
      </c>
      <c r="AA35" s="378"/>
      <c r="AB35" s="378">
        <f>Лягушин!AC56</f>
        <v>16</v>
      </c>
      <c r="AC35" s="379"/>
    </row>
    <row r="36" spans="1:32" s="400" customFormat="1" ht="31.5" customHeight="1" x14ac:dyDescent="0.35">
      <c r="A36" s="431"/>
      <c r="B36" s="431"/>
      <c r="C36" s="431"/>
      <c r="D36" s="398">
        <v>0.25</v>
      </c>
      <c r="E36" s="386" t="s">
        <v>37</v>
      </c>
      <c r="F36" s="87"/>
      <c r="G36" s="138"/>
      <c r="H36" s="399"/>
      <c r="I36" s="379">
        <f t="shared" ref="I36:Z36" si="10">SUM(I34:I35)</f>
        <v>48</v>
      </c>
      <c r="J36" s="379">
        <f t="shared" si="10"/>
        <v>78</v>
      </c>
      <c r="K36" s="379">
        <f t="shared" si="10"/>
        <v>8</v>
      </c>
      <c r="L36" s="379">
        <f t="shared" si="10"/>
        <v>0</v>
      </c>
      <c r="M36" s="379">
        <f t="shared" si="10"/>
        <v>0</v>
      </c>
      <c r="N36" s="379">
        <f t="shared" si="10"/>
        <v>0</v>
      </c>
      <c r="O36" s="379">
        <f t="shared" si="10"/>
        <v>0</v>
      </c>
      <c r="P36" s="379">
        <f t="shared" si="10"/>
        <v>0</v>
      </c>
      <c r="Q36" s="379">
        <f t="shared" si="10"/>
        <v>0</v>
      </c>
      <c r="R36" s="379">
        <f t="shared" si="10"/>
        <v>16</v>
      </c>
      <c r="S36" s="379">
        <f t="shared" si="10"/>
        <v>0</v>
      </c>
      <c r="T36" s="379">
        <f t="shared" si="10"/>
        <v>0</v>
      </c>
      <c r="U36" s="379">
        <f t="shared" si="10"/>
        <v>0</v>
      </c>
      <c r="V36" s="379">
        <f t="shared" si="10"/>
        <v>0</v>
      </c>
      <c r="W36" s="379">
        <f t="shared" si="10"/>
        <v>0</v>
      </c>
      <c r="X36" s="379">
        <f t="shared" si="10"/>
        <v>0</v>
      </c>
      <c r="Y36" s="379">
        <f t="shared" si="10"/>
        <v>0</v>
      </c>
      <c r="Z36" s="379">
        <f t="shared" si="10"/>
        <v>0</v>
      </c>
      <c r="AA36" s="379"/>
      <c r="AB36" s="379">
        <f>SUM(AB34:AB35)</f>
        <v>150</v>
      </c>
      <c r="AC36" s="379"/>
    </row>
    <row r="37" spans="1:32" s="402" customFormat="1" ht="31.5" customHeight="1" x14ac:dyDescent="0.35">
      <c r="A37" s="434"/>
      <c r="B37" s="429" t="s">
        <v>58</v>
      </c>
      <c r="C37" s="436"/>
      <c r="D37" s="401">
        <v>2.5</v>
      </c>
      <c r="E37" s="86" t="s">
        <v>33</v>
      </c>
      <c r="F37" s="87" t="s">
        <v>59</v>
      </c>
      <c r="G37" s="138" t="s">
        <v>35</v>
      </c>
      <c r="H37" s="399"/>
      <c r="I37" s="379">
        <f t="shared" ref="I37:Z37" si="11">I25+I34+I28+I31</f>
        <v>308</v>
      </c>
      <c r="J37" s="379">
        <f t="shared" si="11"/>
        <v>474</v>
      </c>
      <c r="K37" s="379">
        <f t="shared" si="11"/>
        <v>56</v>
      </c>
      <c r="L37" s="379">
        <f t="shared" si="11"/>
        <v>56</v>
      </c>
      <c r="M37" s="379">
        <f t="shared" si="11"/>
        <v>17</v>
      </c>
      <c r="N37" s="379">
        <f t="shared" si="11"/>
        <v>0</v>
      </c>
      <c r="O37" s="379">
        <f t="shared" si="11"/>
        <v>0</v>
      </c>
      <c r="P37" s="379">
        <f t="shared" si="11"/>
        <v>0</v>
      </c>
      <c r="Q37" s="379">
        <f t="shared" si="11"/>
        <v>0</v>
      </c>
      <c r="R37" s="379">
        <f t="shared" si="11"/>
        <v>0</v>
      </c>
      <c r="S37" s="379">
        <f t="shared" si="11"/>
        <v>38</v>
      </c>
      <c r="T37" s="379">
        <f t="shared" si="11"/>
        <v>0</v>
      </c>
      <c r="U37" s="379">
        <f t="shared" si="11"/>
        <v>0</v>
      </c>
      <c r="V37" s="379">
        <f t="shared" si="11"/>
        <v>0</v>
      </c>
      <c r="W37" s="379">
        <f t="shared" si="11"/>
        <v>0</v>
      </c>
      <c r="X37" s="379">
        <f t="shared" si="11"/>
        <v>0</v>
      </c>
      <c r="Y37" s="379">
        <f t="shared" si="11"/>
        <v>0</v>
      </c>
      <c r="Z37" s="379">
        <f t="shared" si="11"/>
        <v>0</v>
      </c>
      <c r="AA37" s="379"/>
      <c r="AB37" s="379">
        <f>AB25+AB34+AB28+AB31</f>
        <v>948.5</v>
      </c>
      <c r="AC37" s="379"/>
    </row>
    <row r="38" spans="1:32" s="402" customFormat="1" ht="31.5" customHeight="1" x14ac:dyDescent="0.35">
      <c r="A38" s="430"/>
      <c r="B38" s="430"/>
      <c r="C38" s="430"/>
      <c r="D38" s="401">
        <v>2.5</v>
      </c>
      <c r="E38" s="86" t="s">
        <v>36</v>
      </c>
      <c r="F38" s="87" t="s">
        <v>34</v>
      </c>
      <c r="G38" s="138" t="s">
        <v>35</v>
      </c>
      <c r="H38" s="399"/>
      <c r="I38" s="379">
        <f t="shared" ref="I38:Z38" si="12">I26+I35+I29+I32</f>
        <v>126</v>
      </c>
      <c r="J38" s="379">
        <f t="shared" si="12"/>
        <v>158</v>
      </c>
      <c r="K38" s="379">
        <f t="shared" si="12"/>
        <v>115</v>
      </c>
      <c r="L38" s="379">
        <f t="shared" si="12"/>
        <v>17</v>
      </c>
      <c r="M38" s="379">
        <f t="shared" si="12"/>
        <v>5</v>
      </c>
      <c r="N38" s="379">
        <f t="shared" si="12"/>
        <v>0</v>
      </c>
      <c r="O38" s="379">
        <f t="shared" si="12"/>
        <v>0</v>
      </c>
      <c r="P38" s="379">
        <f t="shared" si="12"/>
        <v>2</v>
      </c>
      <c r="Q38" s="379">
        <f t="shared" si="12"/>
        <v>0</v>
      </c>
      <c r="R38" s="379">
        <f t="shared" si="12"/>
        <v>16</v>
      </c>
      <c r="S38" s="379">
        <f t="shared" si="12"/>
        <v>22</v>
      </c>
      <c r="T38" s="379">
        <f t="shared" si="12"/>
        <v>0</v>
      </c>
      <c r="U38" s="379">
        <f t="shared" si="12"/>
        <v>0</v>
      </c>
      <c r="V38" s="379">
        <f t="shared" si="12"/>
        <v>0</v>
      </c>
      <c r="W38" s="379">
        <f t="shared" si="12"/>
        <v>0</v>
      </c>
      <c r="X38" s="379">
        <f t="shared" si="12"/>
        <v>0</v>
      </c>
      <c r="Y38" s="379">
        <f t="shared" si="12"/>
        <v>0</v>
      </c>
      <c r="Z38" s="379">
        <f t="shared" si="12"/>
        <v>0</v>
      </c>
      <c r="AA38" s="379"/>
      <c r="AB38" s="379">
        <f>AB26+AB35+AB29+AB32</f>
        <v>459.64</v>
      </c>
      <c r="AC38" s="379"/>
    </row>
    <row r="39" spans="1:32" s="402" customFormat="1" ht="31.5" customHeight="1" x14ac:dyDescent="0.35">
      <c r="A39" s="431"/>
      <c r="B39" s="431"/>
      <c r="C39" s="431"/>
      <c r="D39" s="401">
        <v>2.5</v>
      </c>
      <c r="E39" s="386" t="s">
        <v>37</v>
      </c>
      <c r="F39" s="87"/>
      <c r="G39" s="138"/>
      <c r="H39" s="399"/>
      <c r="I39" s="379">
        <f t="shared" ref="I39:Z39" si="13">I27+I36+I30+I33</f>
        <v>434</v>
      </c>
      <c r="J39" s="379">
        <f t="shared" si="13"/>
        <v>632</v>
      </c>
      <c r="K39" s="379">
        <f t="shared" si="13"/>
        <v>171</v>
      </c>
      <c r="L39" s="379">
        <f t="shared" si="13"/>
        <v>73</v>
      </c>
      <c r="M39" s="379">
        <f t="shared" si="13"/>
        <v>22</v>
      </c>
      <c r="N39" s="379">
        <f t="shared" si="13"/>
        <v>0</v>
      </c>
      <c r="O39" s="379">
        <f t="shared" si="13"/>
        <v>0</v>
      </c>
      <c r="P39" s="379">
        <f t="shared" si="13"/>
        <v>2</v>
      </c>
      <c r="Q39" s="379">
        <f t="shared" si="13"/>
        <v>0</v>
      </c>
      <c r="R39" s="379">
        <f t="shared" si="13"/>
        <v>16</v>
      </c>
      <c r="S39" s="379">
        <f t="shared" si="13"/>
        <v>60</v>
      </c>
      <c r="T39" s="379">
        <f t="shared" si="13"/>
        <v>0</v>
      </c>
      <c r="U39" s="379">
        <f t="shared" si="13"/>
        <v>0</v>
      </c>
      <c r="V39" s="379">
        <f t="shared" si="13"/>
        <v>0</v>
      </c>
      <c r="W39" s="379">
        <f t="shared" si="13"/>
        <v>0</v>
      </c>
      <c r="X39" s="379">
        <f t="shared" si="13"/>
        <v>0</v>
      </c>
      <c r="Y39" s="379">
        <f t="shared" si="13"/>
        <v>0</v>
      </c>
      <c r="Z39" s="379">
        <f t="shared" si="13"/>
        <v>0</v>
      </c>
      <c r="AA39" s="379"/>
      <c r="AB39" s="379">
        <f>AB27+AB36+AB30+AB33</f>
        <v>1408.1399999999999</v>
      </c>
      <c r="AC39" s="379"/>
    </row>
    <row r="40" spans="1:32" s="392" customFormat="1" ht="31.5" customHeight="1" x14ac:dyDescent="0.45">
      <c r="A40" s="443"/>
      <c r="B40" s="433" t="s">
        <v>60</v>
      </c>
      <c r="C40" s="433"/>
      <c r="D40" s="407" t="e">
        <f>D10+D22+D37</f>
        <v>#VALUE!</v>
      </c>
      <c r="E40" s="88" t="s">
        <v>33</v>
      </c>
      <c r="F40" s="87" t="s">
        <v>34</v>
      </c>
      <c r="G40" s="138" t="s">
        <v>35</v>
      </c>
      <c r="H40" s="406"/>
      <c r="I40" s="379">
        <f t="shared" ref="I40:Z40" si="14">I10+I22+I37</f>
        <v>548</v>
      </c>
      <c r="J40" s="379">
        <f t="shared" si="14"/>
        <v>664</v>
      </c>
      <c r="K40" s="379">
        <f t="shared" si="14"/>
        <v>72</v>
      </c>
      <c r="L40" s="379">
        <f t="shared" si="14"/>
        <v>74</v>
      </c>
      <c r="M40" s="379">
        <f t="shared" si="14"/>
        <v>27</v>
      </c>
      <c r="N40" s="379">
        <f t="shared" si="14"/>
        <v>0</v>
      </c>
      <c r="O40" s="379">
        <f t="shared" si="14"/>
        <v>45</v>
      </c>
      <c r="P40" s="379">
        <f t="shared" si="14"/>
        <v>0</v>
      </c>
      <c r="Q40" s="379">
        <f t="shared" si="14"/>
        <v>0</v>
      </c>
      <c r="R40" s="379">
        <f t="shared" si="14"/>
        <v>0</v>
      </c>
      <c r="S40" s="379">
        <f t="shared" si="14"/>
        <v>71</v>
      </c>
      <c r="T40" s="379">
        <f t="shared" si="14"/>
        <v>0</v>
      </c>
      <c r="U40" s="379">
        <f t="shared" si="14"/>
        <v>0</v>
      </c>
      <c r="V40" s="379">
        <f t="shared" si="14"/>
        <v>0</v>
      </c>
      <c r="W40" s="379">
        <f t="shared" si="14"/>
        <v>0</v>
      </c>
      <c r="X40" s="379">
        <f t="shared" si="14"/>
        <v>0</v>
      </c>
      <c r="Y40" s="379">
        <f t="shared" si="14"/>
        <v>0</v>
      </c>
      <c r="Z40" s="379">
        <f t="shared" si="14"/>
        <v>0</v>
      </c>
      <c r="AA40" s="379"/>
      <c r="AB40" s="379">
        <f>AB10+AB22+AB37</f>
        <v>1486.5</v>
      </c>
      <c r="AC40" s="379"/>
      <c r="AD40" s="379"/>
    </row>
    <row r="41" spans="1:32" s="392" customFormat="1" ht="31.5" customHeight="1" x14ac:dyDescent="0.45">
      <c r="A41" s="430"/>
      <c r="B41" s="430"/>
      <c r="C41" s="430"/>
      <c r="D41" s="407" t="e">
        <f>D10+D23+D37</f>
        <v>#VALUE!</v>
      </c>
      <c r="E41" s="88" t="s">
        <v>36</v>
      </c>
      <c r="F41" s="87" t="s">
        <v>34</v>
      </c>
      <c r="G41" s="138" t="s">
        <v>35</v>
      </c>
      <c r="H41" s="406"/>
      <c r="I41" s="379">
        <f t="shared" ref="I41:Z41" si="15">I11+I23+I38</f>
        <v>360</v>
      </c>
      <c r="J41" s="379">
        <f t="shared" si="15"/>
        <v>374</v>
      </c>
      <c r="K41" s="379">
        <f t="shared" si="15"/>
        <v>185</v>
      </c>
      <c r="L41" s="379">
        <f t="shared" si="15"/>
        <v>28</v>
      </c>
      <c r="M41" s="379">
        <f t="shared" si="15"/>
        <v>12</v>
      </c>
      <c r="N41" s="379">
        <f t="shared" si="15"/>
        <v>45</v>
      </c>
      <c r="O41" s="379">
        <f t="shared" si="15"/>
        <v>0</v>
      </c>
      <c r="P41" s="379">
        <f t="shared" si="15"/>
        <v>7</v>
      </c>
      <c r="Q41" s="379">
        <f t="shared" si="15"/>
        <v>0</v>
      </c>
      <c r="R41" s="379">
        <f t="shared" si="15"/>
        <v>16</v>
      </c>
      <c r="S41" s="379">
        <f t="shared" si="15"/>
        <v>43</v>
      </c>
      <c r="T41" s="379">
        <f t="shared" si="15"/>
        <v>0</v>
      </c>
      <c r="U41" s="379">
        <f t="shared" si="15"/>
        <v>0</v>
      </c>
      <c r="V41" s="379">
        <f t="shared" si="15"/>
        <v>0</v>
      </c>
      <c r="W41" s="379">
        <f t="shared" si="15"/>
        <v>0</v>
      </c>
      <c r="X41" s="379">
        <f t="shared" si="15"/>
        <v>0</v>
      </c>
      <c r="Y41" s="379">
        <f t="shared" si="15"/>
        <v>0</v>
      </c>
      <c r="Z41" s="379">
        <f t="shared" si="15"/>
        <v>0</v>
      </c>
      <c r="AA41" s="379"/>
      <c r="AB41" s="379">
        <f>AB11+AB23+AB38</f>
        <v>1038.94</v>
      </c>
      <c r="AC41" s="380"/>
    </row>
    <row r="42" spans="1:32" s="392" customFormat="1" ht="31.5" customHeight="1" x14ac:dyDescent="0.45">
      <c r="A42" s="431"/>
      <c r="B42" s="431"/>
      <c r="C42" s="431"/>
      <c r="D42" s="407">
        <v>4.5250000000000004</v>
      </c>
      <c r="E42" s="387" t="s">
        <v>37</v>
      </c>
      <c r="F42" s="404"/>
      <c r="G42" s="405"/>
      <c r="H42" s="406"/>
      <c r="I42" s="379">
        <f t="shared" ref="I42:Z42" si="16">I12+I24+I39</f>
        <v>908</v>
      </c>
      <c r="J42" s="379">
        <f t="shared" si="16"/>
        <v>1037.8</v>
      </c>
      <c r="K42" s="379">
        <f t="shared" si="16"/>
        <v>257</v>
      </c>
      <c r="L42" s="379">
        <f t="shared" si="16"/>
        <v>102</v>
      </c>
      <c r="M42" s="379">
        <f t="shared" si="16"/>
        <v>38</v>
      </c>
      <c r="N42" s="379">
        <f t="shared" si="16"/>
        <v>0</v>
      </c>
      <c r="O42" s="379">
        <f t="shared" si="16"/>
        <v>0</v>
      </c>
      <c r="P42" s="379">
        <f t="shared" si="16"/>
        <v>7</v>
      </c>
      <c r="Q42" s="379">
        <f t="shared" si="16"/>
        <v>0</v>
      </c>
      <c r="R42" s="379">
        <f t="shared" si="16"/>
        <v>16</v>
      </c>
      <c r="S42" s="379">
        <f t="shared" si="16"/>
        <v>114</v>
      </c>
      <c r="T42" s="379">
        <f t="shared" si="16"/>
        <v>0</v>
      </c>
      <c r="U42" s="379">
        <f t="shared" si="16"/>
        <v>0</v>
      </c>
      <c r="V42" s="379">
        <f t="shared" si="16"/>
        <v>0</v>
      </c>
      <c r="W42" s="379">
        <f t="shared" si="16"/>
        <v>0</v>
      </c>
      <c r="X42" s="379">
        <f t="shared" si="16"/>
        <v>0</v>
      </c>
      <c r="Y42" s="379">
        <f t="shared" si="16"/>
        <v>0</v>
      </c>
      <c r="Z42" s="379">
        <f t="shared" si="16"/>
        <v>0</v>
      </c>
      <c r="AA42" s="379"/>
      <c r="AB42" s="379">
        <f>AB12+AB24+AB39</f>
        <v>2525.4399999999996</v>
      </c>
      <c r="AC42" s="380"/>
    </row>
    <row r="43" spans="1:32" s="392" customFormat="1" x14ac:dyDescent="0.45"/>
    <row r="44" spans="1:32" s="409" customFormat="1" ht="14" customHeight="1" x14ac:dyDescent="0.4">
      <c r="A44" s="408" t="s">
        <v>61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408"/>
      <c r="AB44" s="408"/>
      <c r="AC44" s="408"/>
      <c r="AD44" s="408"/>
      <c r="AE44" s="216"/>
      <c r="AF44" s="216"/>
    </row>
    <row r="45" spans="1:32" s="409" customFormat="1" ht="14" customHeight="1" x14ac:dyDescent="0.4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  <c r="AA45" s="408"/>
      <c r="AB45" s="408"/>
      <c r="AC45" s="408"/>
      <c r="AD45" s="408"/>
      <c r="AE45" s="408"/>
      <c r="AF45" s="408"/>
    </row>
    <row r="46" spans="1:32" s="409" customFormat="1" ht="14" customHeight="1" x14ac:dyDescent="0.4">
      <c r="A46" s="40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10" t="s">
        <v>62</v>
      </c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408"/>
      <c r="AA46" s="408"/>
      <c r="AB46" s="408"/>
      <c r="AC46" s="408"/>
      <c r="AD46" s="408"/>
      <c r="AE46" s="408"/>
      <c r="AF46" s="408"/>
    </row>
    <row r="47" spans="1:32" s="409" customFormat="1" ht="14" customHeight="1" x14ac:dyDescent="0.4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Q47" s="408"/>
      <c r="S47" s="408"/>
      <c r="U47" s="410"/>
      <c r="V47" s="410"/>
      <c r="W47" s="410"/>
      <c r="X47" s="410"/>
      <c r="Y47" s="410"/>
      <c r="Z47" s="410"/>
      <c r="AA47" s="410"/>
      <c r="AB47" s="410"/>
      <c r="AC47" s="410"/>
      <c r="AD47" s="410"/>
      <c r="AE47" s="410"/>
      <c r="AF47" s="408"/>
    </row>
    <row r="48" spans="1:32" s="409" customFormat="1" ht="15" hidden="1" customHeight="1" x14ac:dyDescent="0.4">
      <c r="A48" s="408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11"/>
      <c r="U48" s="411"/>
      <c r="V48" s="411"/>
      <c r="W48" s="411"/>
      <c r="X48" s="411"/>
      <c r="Y48" s="412" t="s">
        <v>63</v>
      </c>
      <c r="Z48" s="412"/>
      <c r="AA48" s="412"/>
      <c r="AB48" s="412"/>
      <c r="AC48" s="411"/>
      <c r="AD48" s="411"/>
      <c r="AE48" s="411"/>
      <c r="AF48" s="408"/>
    </row>
    <row r="49" spans="1:32" s="409" customFormat="1" ht="14" customHeight="1" x14ac:dyDescent="0.4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13" t="s">
        <v>64</v>
      </c>
      <c r="Q49" s="413"/>
      <c r="R49" s="413"/>
      <c r="S49" s="413"/>
      <c r="T49" s="413"/>
      <c r="U49" s="413"/>
      <c r="V49" s="413"/>
      <c r="AD49" s="413"/>
      <c r="AE49" s="414"/>
      <c r="AF49" s="408"/>
    </row>
    <row r="50" spans="1:32" s="392" customFormat="1" x14ac:dyDescent="0.45">
      <c r="A50" s="388"/>
      <c r="B50" s="388"/>
      <c r="C50" s="388"/>
      <c r="D50" s="388"/>
      <c r="E50" s="389"/>
      <c r="F50" s="390"/>
      <c r="G50" s="390"/>
      <c r="H50" s="388"/>
      <c r="I50" s="388"/>
      <c r="J50" s="388"/>
      <c r="K50" s="388"/>
      <c r="L50" s="388"/>
      <c r="M50" s="388"/>
      <c r="N50" s="388"/>
      <c r="O50" s="388"/>
      <c r="P50" s="415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</row>
    <row r="51" spans="1:32" s="392" customFormat="1" x14ac:dyDescent="0.45">
      <c r="A51" s="388"/>
      <c r="B51" s="388"/>
      <c r="C51" s="388"/>
      <c r="D51" s="388"/>
      <c r="E51" s="389"/>
      <c r="F51" s="390"/>
      <c r="G51" s="390"/>
      <c r="H51" s="388"/>
      <c r="I51" s="388"/>
      <c r="J51" s="388"/>
      <c r="K51" s="388"/>
      <c r="L51" s="388"/>
      <c r="M51" s="388"/>
      <c r="N51" s="388"/>
      <c r="O51" s="388"/>
      <c r="P51" s="388"/>
      <c r="Q51" s="388"/>
      <c r="R51" s="388"/>
      <c r="S51" s="388"/>
      <c r="T51" s="388"/>
      <c r="U51" s="388"/>
      <c r="V51" s="388"/>
      <c r="W51" s="388"/>
      <c r="X51" s="388"/>
      <c r="Y51" s="388"/>
      <c r="Z51" s="388"/>
      <c r="AA51" s="388"/>
      <c r="AB51" s="388"/>
      <c r="AC51" s="391"/>
    </row>
    <row r="52" spans="1:32" s="392" customFormat="1" x14ac:dyDescent="0.45">
      <c r="A52" s="388"/>
      <c r="B52" s="388"/>
      <c r="C52" s="388"/>
      <c r="D52" s="388"/>
      <c r="E52" s="389"/>
      <c r="F52" s="390"/>
      <c r="G52" s="390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88"/>
      <c r="AC52" s="391"/>
    </row>
    <row r="53" spans="1:32" s="385" customFormat="1" x14ac:dyDescent="0.45">
      <c r="A53" s="417"/>
      <c r="B53" s="417"/>
      <c r="C53" s="417"/>
      <c r="D53" s="417"/>
      <c r="E53" s="418"/>
      <c r="F53" s="419"/>
      <c r="G53" s="419"/>
      <c r="H53" s="417"/>
      <c r="I53" s="417"/>
      <c r="J53" s="417"/>
      <c r="K53" s="417"/>
      <c r="L53" s="417"/>
      <c r="M53" s="417"/>
      <c r="N53" s="417"/>
      <c r="O53" s="417"/>
      <c r="P53" s="417"/>
      <c r="Q53" s="417"/>
      <c r="R53" s="417"/>
      <c r="S53" s="417"/>
      <c r="T53" s="417"/>
      <c r="U53" s="417"/>
      <c r="V53" s="417"/>
      <c r="W53" s="417"/>
      <c r="X53" s="417"/>
      <c r="Y53" s="417"/>
      <c r="Z53" s="417"/>
      <c r="AA53" s="417"/>
      <c r="AB53" s="417"/>
      <c r="AC53" s="420"/>
    </row>
    <row r="54" spans="1:32" s="385" customFormat="1" x14ac:dyDescent="0.45">
      <c r="A54" s="417"/>
      <c r="B54" s="417"/>
      <c r="C54" s="417"/>
      <c r="D54" s="417"/>
      <c r="E54" s="418"/>
      <c r="F54" s="419"/>
      <c r="G54" s="419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7"/>
      <c r="AA54" s="417"/>
      <c r="AB54" s="417"/>
      <c r="AC54" s="420"/>
    </row>
    <row r="55" spans="1:32" s="385" customFormat="1" x14ac:dyDescent="0.45">
      <c r="A55" s="417"/>
      <c r="B55" s="417"/>
      <c r="C55" s="417"/>
      <c r="D55" s="417"/>
      <c r="E55" s="418"/>
      <c r="F55" s="419"/>
      <c r="G55" s="419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20"/>
    </row>
    <row r="56" spans="1:32" s="385" customFormat="1" x14ac:dyDescent="0.45">
      <c r="A56" s="417"/>
      <c r="B56" s="417"/>
      <c r="C56" s="417"/>
      <c r="D56" s="417"/>
      <c r="E56" s="418"/>
      <c r="F56" s="419"/>
      <c r="G56" s="419"/>
      <c r="H56" s="417"/>
      <c r="I56" s="417"/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20"/>
    </row>
    <row r="57" spans="1:32" s="385" customFormat="1" x14ac:dyDescent="0.45">
      <c r="A57" s="417"/>
      <c r="B57" s="417"/>
      <c r="C57" s="417"/>
      <c r="D57" s="417"/>
      <c r="E57" s="418"/>
      <c r="F57" s="419"/>
      <c r="G57" s="419"/>
      <c r="H57" s="417"/>
      <c r="I57" s="417"/>
      <c r="J57" s="417"/>
      <c r="K57" s="417"/>
      <c r="L57" s="417"/>
      <c r="M57" s="417"/>
      <c r="N57" s="417"/>
      <c r="O57" s="417"/>
      <c r="P57" s="417"/>
      <c r="Q57" s="417"/>
      <c r="R57" s="417"/>
      <c r="S57" s="417"/>
      <c r="T57" s="417"/>
      <c r="U57" s="417"/>
      <c r="V57" s="417"/>
      <c r="W57" s="417"/>
      <c r="X57" s="417"/>
      <c r="Y57" s="417"/>
      <c r="Z57" s="417"/>
      <c r="AA57" s="417"/>
      <c r="AB57" s="417"/>
      <c r="AC57" s="420"/>
    </row>
    <row r="58" spans="1:32" s="385" customFormat="1" x14ac:dyDescent="0.45">
      <c r="A58" s="417"/>
      <c r="B58" s="417"/>
      <c r="C58" s="417"/>
      <c r="D58" s="417"/>
      <c r="E58" s="418"/>
      <c r="F58" s="419"/>
      <c r="G58" s="419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7"/>
      <c r="T58" s="417"/>
      <c r="U58" s="417"/>
      <c r="V58" s="417"/>
      <c r="W58" s="417"/>
      <c r="X58" s="417"/>
      <c r="Y58" s="417"/>
      <c r="Z58" s="417"/>
      <c r="AA58" s="417"/>
      <c r="AB58" s="417"/>
      <c r="AC58" s="420"/>
    </row>
    <row r="59" spans="1:32" s="385" customFormat="1" x14ac:dyDescent="0.45">
      <c r="A59" s="417"/>
      <c r="B59" s="417"/>
      <c r="C59" s="417"/>
      <c r="D59" s="417"/>
      <c r="E59" s="418"/>
      <c r="F59" s="419"/>
      <c r="G59" s="419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7"/>
      <c r="W59" s="417"/>
      <c r="X59" s="417"/>
      <c r="Y59" s="417"/>
      <c r="Z59" s="417"/>
      <c r="AA59" s="417"/>
      <c r="AB59" s="417"/>
      <c r="AC59" s="420"/>
    </row>
    <row r="60" spans="1:32" s="385" customFormat="1" x14ac:dyDescent="0.45">
      <c r="A60" s="417"/>
      <c r="B60" s="417"/>
      <c r="C60" s="417"/>
      <c r="D60" s="417"/>
      <c r="E60" s="418"/>
      <c r="F60" s="419"/>
      <c r="G60" s="419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20"/>
    </row>
    <row r="61" spans="1:32" s="385" customFormat="1" x14ac:dyDescent="0.45">
      <c r="A61" s="417"/>
      <c r="B61" s="417"/>
      <c r="C61" s="417"/>
      <c r="D61" s="417"/>
      <c r="E61" s="418"/>
      <c r="F61" s="419"/>
      <c r="G61" s="419"/>
      <c r="H61" s="417"/>
      <c r="I61" s="417"/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20"/>
    </row>
    <row r="62" spans="1:32" s="385" customFormat="1" x14ac:dyDescent="0.45">
      <c r="A62" s="417"/>
      <c r="B62" s="417"/>
      <c r="C62" s="417"/>
      <c r="D62" s="417"/>
      <c r="E62" s="418"/>
      <c r="F62" s="419"/>
      <c r="G62" s="419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417"/>
      <c r="AB62" s="417"/>
      <c r="AC62" s="420"/>
    </row>
    <row r="63" spans="1:32" s="385" customFormat="1" x14ac:dyDescent="0.45">
      <c r="A63" s="417"/>
      <c r="B63" s="417"/>
      <c r="C63" s="417"/>
      <c r="D63" s="417"/>
      <c r="E63" s="418"/>
      <c r="F63" s="419"/>
      <c r="G63" s="419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20"/>
    </row>
    <row r="64" spans="1:32" s="385" customFormat="1" x14ac:dyDescent="0.45">
      <c r="A64" s="417"/>
      <c r="B64" s="417"/>
      <c r="C64" s="417"/>
      <c r="D64" s="417"/>
      <c r="E64" s="418"/>
      <c r="F64" s="419"/>
      <c r="G64" s="419"/>
      <c r="H64" s="417"/>
      <c r="I64" s="417"/>
      <c r="J64" s="417"/>
      <c r="K64" s="417"/>
      <c r="L64" s="417"/>
      <c r="M64" s="417"/>
      <c r="N64" s="417"/>
      <c r="O64" s="417"/>
      <c r="P64" s="417"/>
      <c r="Q64" s="417"/>
      <c r="R64" s="417"/>
      <c r="S64" s="417"/>
      <c r="T64" s="417"/>
      <c r="U64" s="417"/>
      <c r="V64" s="417"/>
      <c r="W64" s="417"/>
      <c r="X64" s="417"/>
      <c r="Y64" s="417"/>
      <c r="Z64" s="417"/>
      <c r="AA64" s="417"/>
      <c r="AB64" s="417"/>
      <c r="AC64" s="420"/>
    </row>
    <row r="65" spans="1:29" s="385" customFormat="1" x14ac:dyDescent="0.45">
      <c r="A65" s="417"/>
      <c r="B65" s="417"/>
      <c r="C65" s="417"/>
      <c r="D65" s="417"/>
      <c r="E65" s="418"/>
      <c r="F65" s="419"/>
      <c r="G65" s="419"/>
      <c r="H65" s="417"/>
      <c r="I65" s="417"/>
      <c r="J65" s="417"/>
      <c r="K65" s="417"/>
      <c r="L65" s="417"/>
      <c r="M65" s="417"/>
      <c r="N65" s="417"/>
      <c r="O65" s="417"/>
      <c r="P65" s="417"/>
      <c r="Q65" s="417"/>
      <c r="R65" s="417"/>
      <c r="S65" s="417"/>
      <c r="T65" s="417"/>
      <c r="U65" s="417"/>
      <c r="V65" s="417"/>
      <c r="W65" s="417"/>
      <c r="X65" s="417"/>
      <c r="Y65" s="417"/>
      <c r="Z65" s="417"/>
      <c r="AA65" s="417"/>
      <c r="AB65" s="417"/>
      <c r="AC65" s="420"/>
    </row>
    <row r="66" spans="1:29" s="385" customFormat="1" x14ac:dyDescent="0.45">
      <c r="A66" s="417"/>
      <c r="B66" s="417"/>
      <c r="C66" s="417"/>
      <c r="D66" s="417"/>
      <c r="E66" s="418"/>
      <c r="F66" s="419"/>
      <c r="G66" s="419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417"/>
      <c r="AB66" s="417"/>
      <c r="AC66" s="420"/>
    </row>
    <row r="67" spans="1:29" s="385" customFormat="1" x14ac:dyDescent="0.45">
      <c r="A67" s="417"/>
      <c r="B67" s="417"/>
      <c r="C67" s="417"/>
      <c r="D67" s="417"/>
      <c r="E67" s="418"/>
      <c r="F67" s="419"/>
      <c r="G67" s="419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20"/>
    </row>
    <row r="68" spans="1:29" s="385" customFormat="1" x14ac:dyDescent="0.45">
      <c r="A68" s="417"/>
      <c r="B68" s="417"/>
      <c r="C68" s="417"/>
      <c r="D68" s="417"/>
      <c r="E68" s="418"/>
      <c r="F68" s="419"/>
      <c r="G68" s="419"/>
      <c r="H68" s="417"/>
      <c r="I68" s="417"/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20"/>
    </row>
    <row r="69" spans="1:29" s="385" customFormat="1" x14ac:dyDescent="0.45">
      <c r="A69" s="417"/>
      <c r="B69" s="417"/>
      <c r="C69" s="417"/>
      <c r="D69" s="417"/>
      <c r="E69" s="418"/>
      <c r="F69" s="419"/>
      <c r="G69" s="419"/>
      <c r="H69" s="417"/>
      <c r="I69" s="417"/>
      <c r="J69" s="417"/>
      <c r="K69" s="417"/>
      <c r="L69" s="417"/>
      <c r="M69" s="417"/>
      <c r="N69" s="417"/>
      <c r="O69" s="417"/>
      <c r="P69" s="417"/>
      <c r="Q69" s="417"/>
      <c r="R69" s="417"/>
      <c r="S69" s="417"/>
      <c r="T69" s="417"/>
      <c r="U69" s="417"/>
      <c r="V69" s="417"/>
      <c r="W69" s="417"/>
      <c r="X69" s="417"/>
      <c r="Y69" s="417"/>
      <c r="Z69" s="417"/>
      <c r="AA69" s="417"/>
      <c r="AB69" s="417"/>
      <c r="AC69" s="420"/>
    </row>
    <row r="70" spans="1:29" s="385" customFormat="1" x14ac:dyDescent="0.45">
      <c r="A70" s="417"/>
      <c r="B70" s="417"/>
      <c r="C70" s="417"/>
      <c r="D70" s="417"/>
      <c r="E70" s="418"/>
      <c r="F70" s="419"/>
      <c r="G70" s="419"/>
      <c r="H70" s="417"/>
      <c r="I70" s="417"/>
      <c r="J70" s="417"/>
      <c r="K70" s="417"/>
      <c r="L70" s="417"/>
      <c r="M70" s="417"/>
      <c r="N70" s="417"/>
      <c r="O70" s="417"/>
      <c r="P70" s="417"/>
      <c r="Q70" s="417"/>
      <c r="R70" s="417"/>
      <c r="S70" s="417"/>
      <c r="T70" s="417"/>
      <c r="U70" s="417"/>
      <c r="V70" s="417"/>
      <c r="W70" s="417"/>
      <c r="X70" s="417"/>
      <c r="Y70" s="417"/>
      <c r="Z70" s="417"/>
      <c r="AA70" s="417"/>
      <c r="AB70" s="417"/>
      <c r="AC70" s="420"/>
    </row>
    <row r="71" spans="1:29" s="385" customFormat="1" x14ac:dyDescent="0.45">
      <c r="A71" s="417"/>
      <c r="B71" s="417"/>
      <c r="C71" s="417"/>
      <c r="D71" s="417"/>
      <c r="E71" s="418"/>
      <c r="F71" s="419"/>
      <c r="G71" s="419"/>
      <c r="H71" s="417"/>
      <c r="I71" s="417"/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20"/>
    </row>
    <row r="72" spans="1:29" s="385" customFormat="1" x14ac:dyDescent="0.45">
      <c r="A72" s="417"/>
      <c r="B72" s="417"/>
      <c r="C72" s="417"/>
      <c r="D72" s="417"/>
      <c r="E72" s="418"/>
      <c r="F72" s="419"/>
      <c r="G72" s="419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7"/>
      <c r="X72" s="417"/>
      <c r="Y72" s="417"/>
      <c r="Z72" s="417"/>
      <c r="AA72" s="417"/>
      <c r="AB72" s="417"/>
      <c r="AC72" s="420"/>
    </row>
    <row r="73" spans="1:29" s="385" customFormat="1" x14ac:dyDescent="0.45">
      <c r="A73" s="417"/>
      <c r="B73" s="417"/>
      <c r="C73" s="417"/>
      <c r="D73" s="417"/>
      <c r="E73" s="418"/>
      <c r="F73" s="419"/>
      <c r="G73" s="419"/>
      <c r="H73" s="417"/>
      <c r="I73" s="417"/>
      <c r="J73" s="417"/>
      <c r="K73" s="417"/>
      <c r="L73" s="417"/>
      <c r="M73" s="417"/>
      <c r="N73" s="417"/>
      <c r="O73" s="417"/>
      <c r="P73" s="417"/>
      <c r="Q73" s="417"/>
      <c r="R73" s="417"/>
      <c r="S73" s="417"/>
      <c r="T73" s="417"/>
      <c r="U73" s="417"/>
      <c r="V73" s="417"/>
      <c r="W73" s="417"/>
      <c r="X73" s="417"/>
      <c r="Y73" s="417"/>
      <c r="Z73" s="417"/>
      <c r="AA73" s="417"/>
      <c r="AB73" s="417"/>
      <c r="AC73" s="420"/>
    </row>
    <row r="74" spans="1:29" s="385" customFormat="1" x14ac:dyDescent="0.45">
      <c r="A74" s="417"/>
      <c r="B74" s="417"/>
      <c r="C74" s="417"/>
      <c r="D74" s="417"/>
      <c r="E74" s="418"/>
      <c r="F74" s="419"/>
      <c r="G74" s="419"/>
      <c r="H74" s="417"/>
      <c r="I74" s="417"/>
      <c r="J74" s="417"/>
      <c r="K74" s="417"/>
      <c r="L74" s="417"/>
      <c r="M74" s="417"/>
      <c r="N74" s="417"/>
      <c r="O74" s="417"/>
      <c r="P74" s="417"/>
      <c r="Q74" s="417"/>
      <c r="R74" s="417"/>
      <c r="S74" s="417"/>
      <c r="T74" s="417"/>
      <c r="U74" s="417"/>
      <c r="V74" s="417"/>
      <c r="W74" s="417"/>
      <c r="X74" s="417"/>
      <c r="Y74" s="417"/>
      <c r="Z74" s="417"/>
      <c r="AA74" s="417"/>
      <c r="AB74" s="417"/>
      <c r="AC74" s="420"/>
    </row>
    <row r="75" spans="1:29" s="385" customFormat="1" x14ac:dyDescent="0.45">
      <c r="A75" s="417"/>
      <c r="B75" s="417"/>
      <c r="C75" s="417"/>
      <c r="D75" s="417"/>
      <c r="E75" s="418"/>
      <c r="F75" s="419"/>
      <c r="G75" s="419"/>
      <c r="H75" s="417"/>
      <c r="I75" s="417"/>
      <c r="J75" s="417"/>
      <c r="K75" s="417"/>
      <c r="L75" s="417"/>
      <c r="M75" s="417"/>
      <c r="N75" s="417"/>
      <c r="O75" s="417"/>
      <c r="P75" s="417"/>
      <c r="Q75" s="417"/>
      <c r="R75" s="417"/>
      <c r="S75" s="417"/>
      <c r="T75" s="417"/>
      <c r="U75" s="417"/>
      <c r="V75" s="417"/>
      <c r="W75" s="417"/>
      <c r="X75" s="417"/>
      <c r="Y75" s="417"/>
      <c r="Z75" s="417"/>
      <c r="AA75" s="417"/>
      <c r="AB75" s="417"/>
      <c r="AC75" s="420"/>
    </row>
    <row r="76" spans="1:29" s="385" customFormat="1" x14ac:dyDescent="0.45">
      <c r="A76" s="417"/>
      <c r="B76" s="417"/>
      <c r="C76" s="417"/>
      <c r="D76" s="417"/>
      <c r="E76" s="418"/>
      <c r="F76" s="419"/>
      <c r="G76" s="419"/>
      <c r="H76" s="417"/>
      <c r="I76" s="417"/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20"/>
    </row>
    <row r="77" spans="1:29" s="385" customFormat="1" x14ac:dyDescent="0.45">
      <c r="A77" s="417"/>
      <c r="B77" s="417"/>
      <c r="C77" s="417"/>
      <c r="D77" s="417"/>
      <c r="E77" s="418"/>
      <c r="F77" s="419"/>
      <c r="G77" s="419"/>
      <c r="H77" s="417"/>
      <c r="I77" s="417"/>
      <c r="J77" s="417"/>
      <c r="K77" s="417"/>
      <c r="L77" s="417"/>
      <c r="M77" s="417"/>
      <c r="N77" s="417"/>
      <c r="O77" s="417"/>
      <c r="P77" s="417"/>
      <c r="Q77" s="417"/>
      <c r="R77" s="417"/>
      <c r="S77" s="417"/>
      <c r="T77" s="417"/>
      <c r="U77" s="417"/>
      <c r="V77" s="417"/>
      <c r="W77" s="417"/>
      <c r="X77" s="417"/>
      <c r="Y77" s="417"/>
      <c r="Z77" s="417"/>
      <c r="AA77" s="417"/>
      <c r="AB77" s="417"/>
      <c r="AC77" s="420"/>
    </row>
    <row r="78" spans="1:29" s="385" customFormat="1" x14ac:dyDescent="0.45">
      <c r="A78" s="417"/>
      <c r="B78" s="417"/>
      <c r="C78" s="417"/>
      <c r="D78" s="417"/>
      <c r="E78" s="418"/>
      <c r="F78" s="419"/>
      <c r="G78" s="419"/>
      <c r="H78" s="417"/>
      <c r="I78" s="417"/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20"/>
    </row>
    <row r="79" spans="1:29" s="385" customFormat="1" x14ac:dyDescent="0.45">
      <c r="A79" s="417"/>
      <c r="B79" s="417"/>
      <c r="C79" s="417"/>
      <c r="D79" s="417"/>
      <c r="E79" s="418"/>
      <c r="F79" s="419"/>
      <c r="G79" s="419"/>
      <c r="H79" s="417"/>
      <c r="I79" s="417"/>
      <c r="J79" s="417"/>
      <c r="K79" s="417"/>
      <c r="L79" s="417"/>
      <c r="M79" s="417"/>
      <c r="N79" s="417"/>
      <c r="O79" s="417"/>
      <c r="P79" s="417"/>
      <c r="Q79" s="417"/>
      <c r="R79" s="417"/>
      <c r="S79" s="417"/>
      <c r="T79" s="417"/>
      <c r="U79" s="417"/>
      <c r="V79" s="417"/>
      <c r="W79" s="417"/>
      <c r="X79" s="417"/>
      <c r="Y79" s="417"/>
      <c r="Z79" s="417"/>
      <c r="AA79" s="417"/>
      <c r="AB79" s="417"/>
      <c r="AC79" s="420"/>
    </row>
    <row r="80" spans="1:29" s="385" customFormat="1" x14ac:dyDescent="0.45">
      <c r="A80" s="417"/>
      <c r="B80" s="417"/>
      <c r="C80" s="417"/>
      <c r="D80" s="417"/>
      <c r="E80" s="418"/>
      <c r="F80" s="419"/>
      <c r="G80" s="419"/>
      <c r="H80" s="417"/>
      <c r="I80" s="417"/>
      <c r="J80" s="417"/>
      <c r="K80" s="417"/>
      <c r="L80" s="417"/>
      <c r="M80" s="417"/>
      <c r="N80" s="417"/>
      <c r="O80" s="417"/>
      <c r="P80" s="417"/>
      <c r="Q80" s="417"/>
      <c r="R80" s="417"/>
      <c r="S80" s="417"/>
      <c r="T80" s="417"/>
      <c r="U80" s="417"/>
      <c r="V80" s="417"/>
      <c r="W80" s="417"/>
      <c r="X80" s="417"/>
      <c r="Y80" s="417"/>
      <c r="Z80" s="417"/>
      <c r="AA80" s="417"/>
      <c r="AB80" s="417"/>
      <c r="AC80" s="420"/>
    </row>
  </sheetData>
  <mergeCells count="47">
    <mergeCell ref="A19:A21"/>
    <mergeCell ref="A40:A42"/>
    <mergeCell ref="A31:A33"/>
    <mergeCell ref="C4:C5"/>
    <mergeCell ref="B40:B42"/>
    <mergeCell ref="B34:B36"/>
    <mergeCell ref="A34:A36"/>
    <mergeCell ref="C34:C36"/>
    <mergeCell ref="A28:A30"/>
    <mergeCell ref="C28:C30"/>
    <mergeCell ref="B37:B39"/>
    <mergeCell ref="C37:C39"/>
    <mergeCell ref="B25:B27"/>
    <mergeCell ref="B31:B33"/>
    <mergeCell ref="B28:B30"/>
    <mergeCell ref="I4:AC4"/>
    <mergeCell ref="A4:A5"/>
    <mergeCell ref="G4:G5"/>
    <mergeCell ref="B19:B21"/>
    <mergeCell ref="C22:C24"/>
    <mergeCell ref="C19:C21"/>
    <mergeCell ref="B7:B9"/>
    <mergeCell ref="B16:B18"/>
    <mergeCell ref="B22:B24"/>
    <mergeCell ref="E4:E5"/>
    <mergeCell ref="A22:A24"/>
    <mergeCell ref="A13:A15"/>
    <mergeCell ref="C13:C15"/>
    <mergeCell ref="C7:C9"/>
    <mergeCell ref="A10:A12"/>
    <mergeCell ref="D4:D5"/>
    <mergeCell ref="A3:AC3"/>
    <mergeCell ref="C10:C12"/>
    <mergeCell ref="A2:AC2"/>
    <mergeCell ref="C40:C42"/>
    <mergeCell ref="A7:A9"/>
    <mergeCell ref="B4:B5"/>
    <mergeCell ref="C31:C33"/>
    <mergeCell ref="A16:A18"/>
    <mergeCell ref="B10:B12"/>
    <mergeCell ref="F4:F5"/>
    <mergeCell ref="C16:C18"/>
    <mergeCell ref="B13:B15"/>
    <mergeCell ref="H4:H5"/>
    <mergeCell ref="C25:C27"/>
    <mergeCell ref="A25:A27"/>
    <mergeCell ref="A37:A39"/>
  </mergeCells>
  <printOptions horizontalCentered="1"/>
  <pageMargins left="0.19685039370078741" right="0.19685039370078741" top="0.19685039370078741" bottom="0.19685039370078741" header="0.31496062992125978" footer="0.31496062992125978"/>
  <pageSetup paperSize="9" scale="31" fitToHeight="0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T389"/>
  <sheetViews>
    <sheetView workbookViewId="0"/>
  </sheetViews>
  <sheetFormatPr defaultRowHeight="12.75" x14ac:dyDescent="0.35"/>
  <sheetData>
    <row r="1" spans="1:72" x14ac:dyDescent="0.3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</row>
    <row r="2" spans="1:72" x14ac:dyDescent="0.35">
      <c r="A2" t="s">
        <v>226</v>
      </c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I2">
        <v>0.65</v>
      </c>
      <c r="J2">
        <v>32</v>
      </c>
      <c r="K2">
        <v>22</v>
      </c>
      <c r="L2">
        <v>0</v>
      </c>
      <c r="M2">
        <v>3</v>
      </c>
      <c r="N2">
        <v>2.5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64.5</v>
      </c>
      <c r="AD2">
        <v>0.65</v>
      </c>
      <c r="AE2">
        <v>132</v>
      </c>
      <c r="AF2">
        <v>114</v>
      </c>
      <c r="AG2">
        <v>16</v>
      </c>
      <c r="AH2">
        <v>4</v>
      </c>
      <c r="AI2">
        <v>3</v>
      </c>
      <c r="AJ2">
        <v>0</v>
      </c>
      <c r="AK2">
        <v>0</v>
      </c>
      <c r="AL2">
        <v>3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277</v>
      </c>
      <c r="AY2">
        <v>0.65</v>
      </c>
      <c r="AZ2">
        <v>164</v>
      </c>
      <c r="BA2">
        <v>136</v>
      </c>
      <c r="BB2">
        <v>16</v>
      </c>
      <c r="BC2">
        <v>7</v>
      </c>
      <c r="BD2">
        <v>5.5</v>
      </c>
      <c r="BE2">
        <v>0</v>
      </c>
      <c r="BF2">
        <v>0</v>
      </c>
      <c r="BG2">
        <v>3</v>
      </c>
      <c r="BH2">
        <v>0</v>
      </c>
      <c r="BI2">
        <v>0</v>
      </c>
      <c r="BJ2">
        <v>10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341.5</v>
      </c>
    </row>
    <row r="3" spans="1:72" x14ac:dyDescent="0.35">
      <c r="A3" t="s">
        <v>226</v>
      </c>
      <c r="B3" t="s">
        <v>227</v>
      </c>
      <c r="C3" t="s">
        <v>233</v>
      </c>
      <c r="D3" t="s">
        <v>234</v>
      </c>
      <c r="E3" t="s">
        <v>235</v>
      </c>
      <c r="F3" t="s">
        <v>236</v>
      </c>
      <c r="G3" t="s">
        <v>237</v>
      </c>
      <c r="I3">
        <v>1</v>
      </c>
      <c r="J3">
        <v>208</v>
      </c>
      <c r="K3">
        <v>104</v>
      </c>
      <c r="L3">
        <v>16</v>
      </c>
      <c r="M3">
        <v>14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v>11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359</v>
      </c>
      <c r="AD3">
        <v>1</v>
      </c>
      <c r="AE3">
        <v>102</v>
      </c>
      <c r="AF3">
        <v>69.8</v>
      </c>
      <c r="AG3">
        <v>54</v>
      </c>
      <c r="AH3">
        <v>7</v>
      </c>
      <c r="AI3">
        <v>3.5</v>
      </c>
      <c r="AJ3">
        <v>0</v>
      </c>
      <c r="AK3">
        <v>0</v>
      </c>
      <c r="AL3">
        <v>0</v>
      </c>
      <c r="AM3">
        <v>0</v>
      </c>
      <c r="AN3">
        <v>0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240.3</v>
      </c>
      <c r="AY3">
        <v>1</v>
      </c>
      <c r="AZ3">
        <v>310</v>
      </c>
      <c r="BA3">
        <v>173.8</v>
      </c>
      <c r="BB3">
        <v>70</v>
      </c>
      <c r="BC3">
        <v>21</v>
      </c>
      <c r="BD3">
        <v>9.5</v>
      </c>
      <c r="BE3">
        <v>0</v>
      </c>
      <c r="BF3">
        <v>0</v>
      </c>
      <c r="BG3">
        <v>0</v>
      </c>
      <c r="BH3">
        <v>0</v>
      </c>
      <c r="BI3">
        <v>0</v>
      </c>
      <c r="BJ3">
        <v>15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599.29999999999995</v>
      </c>
    </row>
    <row r="4" spans="1:72" x14ac:dyDescent="0.35">
      <c r="A4" t="s">
        <v>226</v>
      </c>
      <c r="B4" t="s">
        <v>227</v>
      </c>
      <c r="C4" t="s">
        <v>238</v>
      </c>
      <c r="D4" t="s">
        <v>239</v>
      </c>
      <c r="E4" t="s">
        <v>240</v>
      </c>
      <c r="F4" t="s">
        <v>236</v>
      </c>
      <c r="G4" t="s">
        <v>237</v>
      </c>
      <c r="I4">
        <v>0.25</v>
      </c>
      <c r="J4">
        <v>32</v>
      </c>
      <c r="K4">
        <v>32</v>
      </c>
      <c r="L4">
        <v>0</v>
      </c>
      <c r="M4">
        <v>1</v>
      </c>
      <c r="N4">
        <v>0.5</v>
      </c>
      <c r="O4">
        <v>0</v>
      </c>
      <c r="P4">
        <v>0</v>
      </c>
      <c r="Q4">
        <v>0</v>
      </c>
      <c r="R4">
        <v>0</v>
      </c>
      <c r="S4">
        <v>0</v>
      </c>
      <c r="T4">
        <v>17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82.5</v>
      </c>
      <c r="AD4">
        <v>0.25</v>
      </c>
      <c r="AE4">
        <v>15.999999999999989</v>
      </c>
      <c r="AF4">
        <v>32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v>0</v>
      </c>
      <c r="AN4">
        <v>0</v>
      </c>
      <c r="AO4">
        <v>12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61.999999999999993</v>
      </c>
      <c r="AY4">
        <v>0.25</v>
      </c>
      <c r="AZ4">
        <v>47.999999999999993</v>
      </c>
      <c r="BA4">
        <v>64</v>
      </c>
      <c r="BB4">
        <v>0</v>
      </c>
      <c r="BC4">
        <v>1</v>
      </c>
      <c r="BD4">
        <v>0.5</v>
      </c>
      <c r="BE4">
        <v>0</v>
      </c>
      <c r="BF4">
        <v>0</v>
      </c>
      <c r="BG4">
        <v>2</v>
      </c>
      <c r="BH4">
        <v>0</v>
      </c>
      <c r="BI4">
        <v>0</v>
      </c>
      <c r="BJ4">
        <v>29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144.5</v>
      </c>
    </row>
    <row r="5" spans="1:72" x14ac:dyDescent="0.35">
      <c r="A5" t="s">
        <v>226</v>
      </c>
      <c r="B5" t="s">
        <v>227</v>
      </c>
      <c r="C5" t="s">
        <v>241</v>
      </c>
      <c r="D5" t="s">
        <v>242</v>
      </c>
      <c r="E5" t="s">
        <v>243</v>
      </c>
      <c r="F5" t="s">
        <v>236</v>
      </c>
      <c r="G5" t="s">
        <v>244</v>
      </c>
      <c r="I5">
        <v>0.25</v>
      </c>
      <c r="J5">
        <v>0</v>
      </c>
      <c r="K5">
        <v>32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0.125</v>
      </c>
      <c r="AZ5">
        <v>0</v>
      </c>
      <c r="BA5">
        <v>32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32</v>
      </c>
    </row>
    <row r="6" spans="1:72" x14ac:dyDescent="0.35">
      <c r="A6" t="s">
        <v>226</v>
      </c>
      <c r="B6" t="s">
        <v>227</v>
      </c>
      <c r="C6" t="s">
        <v>245</v>
      </c>
      <c r="D6" t="s">
        <v>246</v>
      </c>
      <c r="E6" t="s">
        <v>247</v>
      </c>
      <c r="F6" t="s">
        <v>248</v>
      </c>
      <c r="G6" t="s">
        <v>55</v>
      </c>
      <c r="I6">
        <v>0.75</v>
      </c>
      <c r="J6">
        <v>56</v>
      </c>
      <c r="K6">
        <v>120</v>
      </c>
      <c r="L6">
        <v>0</v>
      </c>
      <c r="M6">
        <v>16</v>
      </c>
      <c r="N6">
        <v>3.5</v>
      </c>
      <c r="O6">
        <v>0</v>
      </c>
      <c r="P6">
        <v>0</v>
      </c>
      <c r="Q6">
        <v>0</v>
      </c>
      <c r="R6">
        <v>0</v>
      </c>
      <c r="S6">
        <v>0</v>
      </c>
      <c r="T6">
        <v>14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209.5</v>
      </c>
      <c r="AD6">
        <v>0.75</v>
      </c>
      <c r="AE6">
        <v>48</v>
      </c>
      <c r="AF6">
        <v>94</v>
      </c>
      <c r="AG6">
        <v>40</v>
      </c>
      <c r="AH6">
        <v>16</v>
      </c>
      <c r="AI6">
        <v>3.5</v>
      </c>
      <c r="AJ6">
        <v>0</v>
      </c>
      <c r="AK6">
        <v>0</v>
      </c>
      <c r="AL6">
        <v>2</v>
      </c>
      <c r="AM6">
        <v>0</v>
      </c>
      <c r="AN6">
        <v>0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217.5</v>
      </c>
      <c r="AY6">
        <v>0.75</v>
      </c>
      <c r="AZ6">
        <v>104</v>
      </c>
      <c r="BA6">
        <v>214</v>
      </c>
      <c r="BB6">
        <v>40</v>
      </c>
      <c r="BC6">
        <v>32</v>
      </c>
      <c r="BD6">
        <v>7</v>
      </c>
      <c r="BE6">
        <v>0</v>
      </c>
      <c r="BF6">
        <v>0</v>
      </c>
      <c r="BG6">
        <v>2</v>
      </c>
      <c r="BH6">
        <v>0</v>
      </c>
      <c r="BI6">
        <v>0</v>
      </c>
      <c r="BJ6">
        <v>28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427</v>
      </c>
    </row>
    <row r="7" spans="1:72" x14ac:dyDescent="0.35">
      <c r="A7" t="s">
        <v>226</v>
      </c>
      <c r="B7" t="s">
        <v>227</v>
      </c>
      <c r="C7" t="s">
        <v>249</v>
      </c>
      <c r="D7" t="s">
        <v>250</v>
      </c>
      <c r="E7" t="s">
        <v>251</v>
      </c>
      <c r="F7" t="s">
        <v>248</v>
      </c>
      <c r="G7" t="s">
        <v>252</v>
      </c>
      <c r="I7">
        <v>1</v>
      </c>
      <c r="J7">
        <v>128</v>
      </c>
      <c r="K7">
        <v>164</v>
      </c>
      <c r="L7">
        <v>24</v>
      </c>
      <c r="M7">
        <v>38</v>
      </c>
      <c r="N7">
        <v>12</v>
      </c>
      <c r="O7">
        <v>0</v>
      </c>
      <c r="P7">
        <v>0</v>
      </c>
      <c r="Q7">
        <v>0</v>
      </c>
      <c r="R7">
        <v>0</v>
      </c>
      <c r="S7">
        <v>0</v>
      </c>
      <c r="T7">
        <v>16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382</v>
      </c>
      <c r="AD7">
        <v>1</v>
      </c>
      <c r="AE7">
        <v>46</v>
      </c>
      <c r="AF7">
        <v>32</v>
      </c>
      <c r="AG7">
        <v>66.64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151.63999999999999</v>
      </c>
      <c r="AY7">
        <v>1</v>
      </c>
      <c r="AZ7">
        <v>174</v>
      </c>
      <c r="BA7">
        <v>196</v>
      </c>
      <c r="BB7">
        <v>90.64</v>
      </c>
      <c r="BC7">
        <v>38</v>
      </c>
      <c r="BD7">
        <v>12</v>
      </c>
      <c r="BE7">
        <v>0</v>
      </c>
      <c r="BF7">
        <v>0</v>
      </c>
      <c r="BG7">
        <v>0</v>
      </c>
      <c r="BH7">
        <v>0</v>
      </c>
      <c r="BI7">
        <v>0</v>
      </c>
      <c r="BJ7">
        <v>23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533.64</v>
      </c>
    </row>
    <row r="8" spans="1:72" x14ac:dyDescent="0.35">
      <c r="A8" t="s">
        <v>226</v>
      </c>
      <c r="B8" t="s">
        <v>227</v>
      </c>
      <c r="C8" t="s">
        <v>238</v>
      </c>
      <c r="D8" t="s">
        <v>253</v>
      </c>
      <c r="E8" t="s">
        <v>254</v>
      </c>
      <c r="F8" t="s">
        <v>248</v>
      </c>
      <c r="G8" t="s">
        <v>55</v>
      </c>
      <c r="I8">
        <v>0.5</v>
      </c>
      <c r="J8">
        <v>76</v>
      </c>
      <c r="K8">
        <v>112</v>
      </c>
      <c r="L8">
        <v>24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223</v>
      </c>
      <c r="AD8">
        <v>0.5</v>
      </c>
      <c r="AE8">
        <v>32</v>
      </c>
      <c r="AF8">
        <v>32</v>
      </c>
      <c r="AG8">
        <v>8</v>
      </c>
      <c r="AH8">
        <v>1</v>
      </c>
      <c r="AI8">
        <v>0.5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74.5</v>
      </c>
      <c r="AY8">
        <v>0.5</v>
      </c>
      <c r="AZ8">
        <v>108</v>
      </c>
      <c r="BA8">
        <v>144</v>
      </c>
      <c r="BB8">
        <v>32</v>
      </c>
      <c r="BC8">
        <v>3</v>
      </c>
      <c r="BD8">
        <v>1.5</v>
      </c>
      <c r="BE8">
        <v>0</v>
      </c>
      <c r="BF8">
        <v>0</v>
      </c>
      <c r="BG8">
        <v>0</v>
      </c>
      <c r="BH8">
        <v>0</v>
      </c>
      <c r="BI8">
        <v>0</v>
      </c>
      <c r="BJ8">
        <v>9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297.5</v>
      </c>
    </row>
    <row r="9" spans="1:72" x14ac:dyDescent="0.35">
      <c r="A9" t="s">
        <v>226</v>
      </c>
      <c r="B9" t="s">
        <v>227</v>
      </c>
      <c r="C9" t="s">
        <v>233</v>
      </c>
      <c r="D9" t="s">
        <v>255</v>
      </c>
      <c r="E9" t="s">
        <v>256</v>
      </c>
      <c r="F9" t="s">
        <v>248</v>
      </c>
      <c r="G9" t="s">
        <v>55</v>
      </c>
      <c r="I9">
        <v>0.25</v>
      </c>
      <c r="J9">
        <v>48</v>
      </c>
      <c r="K9">
        <v>78</v>
      </c>
      <c r="L9">
        <v>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134</v>
      </c>
      <c r="AD9">
        <v>0.25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16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16</v>
      </c>
      <c r="AY9">
        <v>0.25</v>
      </c>
      <c r="AZ9">
        <v>48</v>
      </c>
      <c r="BA9">
        <v>78</v>
      </c>
      <c r="BB9">
        <v>8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150</v>
      </c>
    </row>
    <row r="10" spans="1:72" x14ac:dyDescent="0.35">
      <c r="A10" t="s">
        <v>257</v>
      </c>
      <c r="B10" t="s">
        <v>227</v>
      </c>
      <c r="C10" t="s">
        <v>258</v>
      </c>
      <c r="D10" t="s">
        <v>259</v>
      </c>
      <c r="E10" t="s">
        <v>260</v>
      </c>
      <c r="F10" t="s">
        <v>261</v>
      </c>
      <c r="G10" t="s">
        <v>262</v>
      </c>
      <c r="I10">
        <v>1</v>
      </c>
      <c r="J10">
        <v>106</v>
      </c>
      <c r="K10">
        <v>110</v>
      </c>
      <c r="L10">
        <v>0</v>
      </c>
      <c r="M10">
        <v>2</v>
      </c>
      <c r="N10">
        <v>1</v>
      </c>
      <c r="O10">
        <v>3</v>
      </c>
      <c r="P10">
        <v>24.5</v>
      </c>
      <c r="Q10">
        <v>0</v>
      </c>
      <c r="R10">
        <v>3</v>
      </c>
      <c r="S10">
        <v>0</v>
      </c>
      <c r="T10">
        <v>22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271.5</v>
      </c>
      <c r="AD10">
        <v>1</v>
      </c>
      <c r="AE10">
        <v>92</v>
      </c>
      <c r="AF10">
        <v>132</v>
      </c>
      <c r="AG10">
        <v>0</v>
      </c>
      <c r="AH10">
        <v>27</v>
      </c>
      <c r="AI10">
        <v>10.25</v>
      </c>
      <c r="AJ10">
        <v>0</v>
      </c>
      <c r="AK10">
        <v>8.5</v>
      </c>
      <c r="AL10">
        <v>5</v>
      </c>
      <c r="AM10">
        <v>2</v>
      </c>
      <c r="AN10">
        <v>0</v>
      </c>
      <c r="AO10">
        <v>10</v>
      </c>
      <c r="AP10">
        <v>0</v>
      </c>
      <c r="AQ10">
        <v>16.309999999999999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303.06</v>
      </c>
      <c r="AY10">
        <v>1</v>
      </c>
      <c r="AZ10">
        <v>198</v>
      </c>
      <c r="BA10">
        <v>242</v>
      </c>
      <c r="BB10">
        <v>0</v>
      </c>
      <c r="BC10">
        <v>29</v>
      </c>
      <c r="BD10">
        <v>11.25</v>
      </c>
      <c r="BE10">
        <v>3</v>
      </c>
      <c r="BF10">
        <v>33</v>
      </c>
      <c r="BG10">
        <v>5</v>
      </c>
      <c r="BH10">
        <v>5</v>
      </c>
      <c r="BI10">
        <v>0</v>
      </c>
      <c r="BJ10">
        <v>32</v>
      </c>
      <c r="BK10">
        <v>0</v>
      </c>
      <c r="BL10">
        <v>16.309999999999999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574.55999999999995</v>
      </c>
    </row>
    <row r="11" spans="1:72" x14ac:dyDescent="0.35">
      <c r="A11" t="s">
        <v>257</v>
      </c>
      <c r="B11" t="s">
        <v>227</v>
      </c>
      <c r="C11" t="s">
        <v>263</v>
      </c>
      <c r="D11" t="s">
        <v>264</v>
      </c>
      <c r="E11" t="s">
        <v>265</v>
      </c>
      <c r="F11" t="s">
        <v>231</v>
      </c>
      <c r="G11" t="s">
        <v>266</v>
      </c>
      <c r="I11">
        <v>1</v>
      </c>
      <c r="J11">
        <v>40</v>
      </c>
      <c r="K11">
        <v>78</v>
      </c>
      <c r="L11">
        <v>0</v>
      </c>
      <c r="M11">
        <v>0</v>
      </c>
      <c r="N11">
        <v>0</v>
      </c>
      <c r="O11">
        <v>2</v>
      </c>
      <c r="P11">
        <v>15.8</v>
      </c>
      <c r="Q11">
        <v>0</v>
      </c>
      <c r="R11">
        <v>9</v>
      </c>
      <c r="S11">
        <v>0</v>
      </c>
      <c r="T11">
        <v>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154.80000000000001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40</v>
      </c>
      <c r="BA11">
        <v>78</v>
      </c>
      <c r="BB11">
        <v>0</v>
      </c>
      <c r="BC11">
        <v>0</v>
      </c>
      <c r="BD11">
        <v>0</v>
      </c>
      <c r="BE11">
        <v>2</v>
      </c>
      <c r="BF11">
        <v>15.8</v>
      </c>
      <c r="BG11">
        <v>0</v>
      </c>
      <c r="BH11">
        <v>9</v>
      </c>
      <c r="BI11">
        <v>0</v>
      </c>
      <c r="BJ11">
        <v>10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154.80000000000001</v>
      </c>
      <c r="BT11" t="s">
        <v>267</v>
      </c>
    </row>
    <row r="12" spans="1:72" x14ac:dyDescent="0.35">
      <c r="A12" t="s">
        <v>257</v>
      </c>
      <c r="B12" t="s">
        <v>227</v>
      </c>
      <c r="C12" t="s">
        <v>268</v>
      </c>
      <c r="D12" t="s">
        <v>269</v>
      </c>
      <c r="E12" t="s">
        <v>270</v>
      </c>
      <c r="F12" t="s">
        <v>236</v>
      </c>
      <c r="G12" t="s">
        <v>262</v>
      </c>
      <c r="H12" t="s">
        <v>271</v>
      </c>
      <c r="I12">
        <v>0.5</v>
      </c>
      <c r="J12">
        <v>14</v>
      </c>
      <c r="K12">
        <v>48</v>
      </c>
      <c r="L12">
        <v>0</v>
      </c>
      <c r="M12">
        <v>30</v>
      </c>
      <c r="N12">
        <v>4</v>
      </c>
      <c r="O12">
        <v>0</v>
      </c>
      <c r="P12">
        <v>10.5</v>
      </c>
      <c r="Q12">
        <v>0</v>
      </c>
      <c r="R12">
        <v>3</v>
      </c>
      <c r="S12">
        <v>0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113.5</v>
      </c>
      <c r="AD12">
        <v>0.6</v>
      </c>
      <c r="AE12">
        <v>43</v>
      </c>
      <c r="AF12">
        <v>91</v>
      </c>
      <c r="AG12">
        <v>0</v>
      </c>
      <c r="AH12">
        <v>8</v>
      </c>
      <c r="AI12">
        <v>2.5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</v>
      </c>
      <c r="AP12">
        <v>0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155.5</v>
      </c>
      <c r="AY12">
        <v>0.56499999999999995</v>
      </c>
      <c r="AZ12">
        <v>57</v>
      </c>
      <c r="BA12">
        <v>139</v>
      </c>
      <c r="BB12">
        <v>0</v>
      </c>
      <c r="BC12">
        <v>38</v>
      </c>
      <c r="BD12">
        <v>6.5</v>
      </c>
      <c r="BE12">
        <v>0</v>
      </c>
      <c r="BF12">
        <v>10.5</v>
      </c>
      <c r="BG12">
        <v>0</v>
      </c>
      <c r="BH12">
        <v>3</v>
      </c>
      <c r="BI12">
        <v>0</v>
      </c>
      <c r="BJ12">
        <v>11</v>
      </c>
      <c r="BK12">
        <v>0</v>
      </c>
      <c r="BL12">
        <v>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269</v>
      </c>
    </row>
    <row r="13" spans="1:72" x14ac:dyDescent="0.35">
      <c r="A13" t="s">
        <v>257</v>
      </c>
      <c r="B13" t="s">
        <v>227</v>
      </c>
      <c r="C13" t="s">
        <v>272</v>
      </c>
      <c r="D13" t="s">
        <v>273</v>
      </c>
      <c r="E13" t="s">
        <v>274</v>
      </c>
      <c r="F13" t="s">
        <v>248</v>
      </c>
      <c r="G13" t="s">
        <v>275</v>
      </c>
      <c r="I13">
        <v>1</v>
      </c>
      <c r="J13">
        <v>68</v>
      </c>
      <c r="K13">
        <v>92</v>
      </c>
      <c r="L13">
        <v>0</v>
      </c>
      <c r="M13">
        <v>11</v>
      </c>
      <c r="N13">
        <v>4</v>
      </c>
      <c r="O13">
        <v>0</v>
      </c>
      <c r="P13">
        <v>14</v>
      </c>
      <c r="Q13">
        <v>0</v>
      </c>
      <c r="R13">
        <v>3</v>
      </c>
      <c r="S13">
        <v>0</v>
      </c>
      <c r="T13">
        <v>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201</v>
      </c>
      <c r="AD13">
        <v>1</v>
      </c>
      <c r="AE13">
        <v>39</v>
      </c>
      <c r="AF13">
        <v>140</v>
      </c>
      <c r="AG13">
        <v>0</v>
      </c>
      <c r="AH13">
        <v>0</v>
      </c>
      <c r="AI13">
        <v>0</v>
      </c>
      <c r="AJ13">
        <v>0</v>
      </c>
      <c r="AK13">
        <v>14.5</v>
      </c>
      <c r="AL13">
        <v>0</v>
      </c>
      <c r="AM13">
        <v>14</v>
      </c>
      <c r="AN13">
        <v>40</v>
      </c>
      <c r="AO13">
        <v>14</v>
      </c>
      <c r="AP13">
        <v>0</v>
      </c>
      <c r="AQ13">
        <v>28.56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290.06</v>
      </c>
      <c r="AY13">
        <v>1</v>
      </c>
      <c r="AZ13">
        <v>107</v>
      </c>
      <c r="BA13">
        <v>232</v>
      </c>
      <c r="BB13">
        <v>0</v>
      </c>
      <c r="BC13">
        <v>11</v>
      </c>
      <c r="BD13">
        <v>4</v>
      </c>
      <c r="BE13">
        <v>0</v>
      </c>
      <c r="BF13">
        <v>28.5</v>
      </c>
      <c r="BG13">
        <v>0</v>
      </c>
      <c r="BH13">
        <v>17</v>
      </c>
      <c r="BI13">
        <v>40</v>
      </c>
      <c r="BJ13">
        <v>23</v>
      </c>
      <c r="BK13">
        <v>0</v>
      </c>
      <c r="BL13">
        <v>28.56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491.06</v>
      </c>
    </row>
    <row r="14" spans="1:72" x14ac:dyDescent="0.35">
      <c r="A14" t="s">
        <v>257</v>
      </c>
      <c r="B14" t="s">
        <v>227</v>
      </c>
      <c r="C14" t="s">
        <v>276</v>
      </c>
      <c r="D14" t="s">
        <v>277</v>
      </c>
      <c r="E14" t="s">
        <v>260</v>
      </c>
      <c r="F14" t="s">
        <v>248</v>
      </c>
      <c r="G14" t="s">
        <v>278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58</v>
      </c>
      <c r="AF14">
        <v>98</v>
      </c>
      <c r="AG14">
        <v>0</v>
      </c>
      <c r="AH14">
        <v>4</v>
      </c>
      <c r="AI14">
        <v>1.5</v>
      </c>
      <c r="AJ14">
        <v>0</v>
      </c>
      <c r="AK14">
        <v>14.5</v>
      </c>
      <c r="AL14">
        <v>3</v>
      </c>
      <c r="AM14">
        <v>6</v>
      </c>
      <c r="AN14">
        <v>80</v>
      </c>
      <c r="AO14">
        <v>12</v>
      </c>
      <c r="AP14">
        <v>0</v>
      </c>
      <c r="AQ14">
        <v>20.5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297.5</v>
      </c>
      <c r="AY14">
        <v>0.5</v>
      </c>
      <c r="AZ14">
        <v>58</v>
      </c>
      <c r="BA14">
        <v>98</v>
      </c>
      <c r="BB14">
        <v>0</v>
      </c>
      <c r="BC14">
        <v>4</v>
      </c>
      <c r="BD14">
        <v>1.5</v>
      </c>
      <c r="BE14">
        <v>0</v>
      </c>
      <c r="BF14">
        <v>14.5</v>
      </c>
      <c r="BG14">
        <v>3</v>
      </c>
      <c r="BH14">
        <v>6</v>
      </c>
      <c r="BI14">
        <v>80</v>
      </c>
      <c r="BJ14">
        <v>12</v>
      </c>
      <c r="BK14">
        <v>0</v>
      </c>
      <c r="BL14">
        <v>20.5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297.5</v>
      </c>
    </row>
    <row r="15" spans="1:72" x14ac:dyDescent="0.35">
      <c r="A15" t="s">
        <v>257</v>
      </c>
      <c r="B15" t="s">
        <v>227</v>
      </c>
      <c r="C15" t="s">
        <v>258</v>
      </c>
      <c r="D15" t="s">
        <v>279</v>
      </c>
      <c r="E15" t="s">
        <v>280</v>
      </c>
      <c r="F15" t="s">
        <v>248</v>
      </c>
      <c r="G15" t="s">
        <v>275</v>
      </c>
      <c r="I15">
        <v>1</v>
      </c>
      <c r="J15">
        <v>64</v>
      </c>
      <c r="K15">
        <v>222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320</v>
      </c>
      <c r="AD15">
        <v>1</v>
      </c>
      <c r="AE15">
        <v>76</v>
      </c>
      <c r="AF15">
        <v>156</v>
      </c>
      <c r="AG15">
        <v>0</v>
      </c>
      <c r="AH15">
        <v>0</v>
      </c>
      <c r="AI15">
        <v>0</v>
      </c>
      <c r="AJ15">
        <v>0</v>
      </c>
      <c r="AK15">
        <v>3</v>
      </c>
      <c r="AL15">
        <v>0</v>
      </c>
      <c r="AM15">
        <v>8</v>
      </c>
      <c r="AN15">
        <v>0</v>
      </c>
      <c r="AO15">
        <v>17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260</v>
      </c>
      <c r="AY15">
        <v>1</v>
      </c>
      <c r="AZ15">
        <v>140</v>
      </c>
      <c r="BA15">
        <v>378</v>
      </c>
      <c r="BB15">
        <v>0</v>
      </c>
      <c r="BC15">
        <v>0</v>
      </c>
      <c r="BD15">
        <v>0</v>
      </c>
      <c r="BE15">
        <v>0</v>
      </c>
      <c r="BF15">
        <v>3</v>
      </c>
      <c r="BG15">
        <v>0</v>
      </c>
      <c r="BH15">
        <v>8</v>
      </c>
      <c r="BI15">
        <v>0</v>
      </c>
      <c r="BJ15">
        <v>51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580</v>
      </c>
    </row>
    <row r="16" spans="1:72" x14ac:dyDescent="0.35">
      <c r="A16" t="s">
        <v>257</v>
      </c>
      <c r="B16" t="s">
        <v>227</v>
      </c>
      <c r="C16" t="s">
        <v>281</v>
      </c>
      <c r="D16" t="s">
        <v>282</v>
      </c>
      <c r="E16" t="s">
        <v>283</v>
      </c>
      <c r="F16" t="s">
        <v>248</v>
      </c>
      <c r="G16" t="s">
        <v>275</v>
      </c>
      <c r="I16">
        <v>1</v>
      </c>
      <c r="J16">
        <v>98</v>
      </c>
      <c r="K16">
        <v>270</v>
      </c>
      <c r="L16">
        <v>0</v>
      </c>
      <c r="M16">
        <v>5</v>
      </c>
      <c r="N16">
        <v>2</v>
      </c>
      <c r="O16">
        <v>4</v>
      </c>
      <c r="P16">
        <v>0</v>
      </c>
      <c r="Q16">
        <v>0</v>
      </c>
      <c r="R16">
        <v>0</v>
      </c>
      <c r="S16">
        <v>0</v>
      </c>
      <c r="T16">
        <v>41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420</v>
      </c>
      <c r="AD16">
        <v>1</v>
      </c>
      <c r="AE16">
        <v>59</v>
      </c>
      <c r="AF16">
        <v>39</v>
      </c>
      <c r="AG16">
        <v>0</v>
      </c>
      <c r="AH16">
        <v>4</v>
      </c>
      <c r="AI16">
        <v>1.25</v>
      </c>
      <c r="AJ16">
        <v>9.5</v>
      </c>
      <c r="AK16">
        <v>3</v>
      </c>
      <c r="AL16">
        <v>5.5</v>
      </c>
      <c r="AM16">
        <v>2</v>
      </c>
      <c r="AN16">
        <v>0</v>
      </c>
      <c r="AO16">
        <v>24</v>
      </c>
      <c r="AP16">
        <v>0</v>
      </c>
      <c r="AQ16">
        <v>27.94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175.19</v>
      </c>
      <c r="AY16">
        <v>1</v>
      </c>
      <c r="AZ16">
        <v>157</v>
      </c>
      <c r="BA16">
        <v>309</v>
      </c>
      <c r="BB16">
        <v>0</v>
      </c>
      <c r="BC16">
        <v>9</v>
      </c>
      <c r="BD16">
        <v>3.25</v>
      </c>
      <c r="BE16">
        <v>13.5</v>
      </c>
      <c r="BF16">
        <v>3</v>
      </c>
      <c r="BG16">
        <v>5.5</v>
      </c>
      <c r="BH16">
        <v>2</v>
      </c>
      <c r="BI16">
        <v>0</v>
      </c>
      <c r="BJ16">
        <v>65</v>
      </c>
      <c r="BK16">
        <v>0</v>
      </c>
      <c r="BL16">
        <v>27.94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595.19000000000005</v>
      </c>
    </row>
    <row r="17" spans="1:71" x14ac:dyDescent="0.35">
      <c r="A17" t="s">
        <v>257</v>
      </c>
      <c r="B17" t="s">
        <v>227</v>
      </c>
      <c r="C17" t="s">
        <v>263</v>
      </c>
      <c r="D17" t="s">
        <v>284</v>
      </c>
      <c r="E17" t="s">
        <v>285</v>
      </c>
      <c r="F17" t="s">
        <v>248</v>
      </c>
      <c r="G17" t="s">
        <v>286</v>
      </c>
      <c r="I17">
        <v>1</v>
      </c>
      <c r="J17">
        <v>66</v>
      </c>
      <c r="K17">
        <v>202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23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292</v>
      </c>
      <c r="AD17">
        <v>1</v>
      </c>
      <c r="AE17">
        <v>100</v>
      </c>
      <c r="AF17">
        <v>144</v>
      </c>
      <c r="AG17">
        <v>0</v>
      </c>
      <c r="AH17">
        <v>1</v>
      </c>
      <c r="AI17">
        <v>0.5</v>
      </c>
      <c r="AJ17">
        <v>0</v>
      </c>
      <c r="AK17">
        <v>6</v>
      </c>
      <c r="AL17">
        <v>0</v>
      </c>
      <c r="AM17">
        <v>4</v>
      </c>
      <c r="AN17">
        <v>0</v>
      </c>
      <c r="AO17">
        <v>12</v>
      </c>
      <c r="AP17">
        <v>0</v>
      </c>
      <c r="AQ17">
        <v>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273.5</v>
      </c>
      <c r="AY17">
        <v>1</v>
      </c>
      <c r="AZ17">
        <v>166</v>
      </c>
      <c r="BA17">
        <v>346</v>
      </c>
      <c r="BB17">
        <v>0</v>
      </c>
      <c r="BC17">
        <v>1</v>
      </c>
      <c r="BD17">
        <v>0.5</v>
      </c>
      <c r="BE17">
        <v>1</v>
      </c>
      <c r="BF17">
        <v>6</v>
      </c>
      <c r="BG17">
        <v>0</v>
      </c>
      <c r="BH17">
        <v>4</v>
      </c>
      <c r="BI17">
        <v>0</v>
      </c>
      <c r="BJ17">
        <v>35</v>
      </c>
      <c r="BK17">
        <v>0</v>
      </c>
      <c r="BL17">
        <v>6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565.5</v>
      </c>
    </row>
    <row r="18" spans="1:71" x14ac:dyDescent="0.35">
      <c r="A18" t="s">
        <v>257</v>
      </c>
      <c r="B18" t="s">
        <v>227</v>
      </c>
      <c r="C18" t="s">
        <v>287</v>
      </c>
      <c r="D18" t="s">
        <v>288</v>
      </c>
      <c r="E18" t="s">
        <v>289</v>
      </c>
      <c r="F18" t="s">
        <v>248</v>
      </c>
      <c r="G18" t="s">
        <v>275</v>
      </c>
      <c r="I18">
        <v>1</v>
      </c>
      <c r="J18">
        <v>83</v>
      </c>
      <c r="K18">
        <v>258</v>
      </c>
      <c r="L18">
        <v>0</v>
      </c>
      <c r="M18">
        <v>10</v>
      </c>
      <c r="N18">
        <v>5</v>
      </c>
      <c r="O18">
        <v>0</v>
      </c>
      <c r="P18">
        <v>8</v>
      </c>
      <c r="Q18">
        <v>0</v>
      </c>
      <c r="R18">
        <v>3</v>
      </c>
      <c r="S18">
        <v>0</v>
      </c>
      <c r="T18">
        <v>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399</v>
      </c>
      <c r="AD18">
        <v>1</v>
      </c>
      <c r="AE18">
        <v>43</v>
      </c>
      <c r="AF18">
        <v>78</v>
      </c>
      <c r="AG18">
        <v>0</v>
      </c>
      <c r="AH18">
        <v>12</v>
      </c>
      <c r="AI18">
        <v>5</v>
      </c>
      <c r="AJ18">
        <v>0</v>
      </c>
      <c r="AK18">
        <v>0</v>
      </c>
      <c r="AL18">
        <v>8.5</v>
      </c>
      <c r="AM18">
        <v>0</v>
      </c>
      <c r="AN18">
        <v>0</v>
      </c>
      <c r="AO18">
        <v>7</v>
      </c>
      <c r="AP18">
        <v>0</v>
      </c>
      <c r="AQ18">
        <v>20.25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173.75</v>
      </c>
      <c r="AY18">
        <v>1</v>
      </c>
      <c r="AZ18">
        <v>126</v>
      </c>
      <c r="BA18">
        <v>336</v>
      </c>
      <c r="BB18">
        <v>0</v>
      </c>
      <c r="BC18">
        <v>22</v>
      </c>
      <c r="BD18">
        <v>10</v>
      </c>
      <c r="BE18">
        <v>0</v>
      </c>
      <c r="BF18">
        <v>8</v>
      </c>
      <c r="BG18">
        <v>8.5</v>
      </c>
      <c r="BH18">
        <v>3</v>
      </c>
      <c r="BI18">
        <v>0</v>
      </c>
      <c r="BJ18">
        <v>39</v>
      </c>
      <c r="BK18">
        <v>0</v>
      </c>
      <c r="BL18">
        <v>20.25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572.75</v>
      </c>
    </row>
    <row r="19" spans="1:71" x14ac:dyDescent="0.35">
      <c r="A19" t="s">
        <v>257</v>
      </c>
      <c r="B19" t="s">
        <v>227</v>
      </c>
      <c r="C19" t="s">
        <v>276</v>
      </c>
      <c r="D19" t="s">
        <v>277</v>
      </c>
      <c r="E19" t="s">
        <v>260</v>
      </c>
      <c r="F19" t="s">
        <v>248</v>
      </c>
      <c r="G19" t="s">
        <v>278</v>
      </c>
      <c r="H19" t="s">
        <v>271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0.25</v>
      </c>
      <c r="AE19">
        <v>30</v>
      </c>
      <c r="AF19">
        <v>10</v>
      </c>
      <c r="AG19">
        <v>0</v>
      </c>
      <c r="AH19">
        <v>15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55</v>
      </c>
      <c r="AY19">
        <v>0.125</v>
      </c>
      <c r="AZ19">
        <v>30</v>
      </c>
      <c r="BA19">
        <v>10</v>
      </c>
      <c r="BB19">
        <v>0</v>
      </c>
      <c r="BC19">
        <v>15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55</v>
      </c>
    </row>
    <row r="20" spans="1:71" x14ac:dyDescent="0.35">
      <c r="A20" t="s">
        <v>257</v>
      </c>
      <c r="B20" t="s">
        <v>227</v>
      </c>
      <c r="C20" t="s">
        <v>268</v>
      </c>
      <c r="D20" t="s">
        <v>290</v>
      </c>
      <c r="E20" t="s">
        <v>274</v>
      </c>
      <c r="F20" t="s">
        <v>248</v>
      </c>
      <c r="G20" t="s">
        <v>275</v>
      </c>
      <c r="H20" t="s">
        <v>271</v>
      </c>
      <c r="I20">
        <v>0.25</v>
      </c>
      <c r="J20">
        <v>0</v>
      </c>
      <c r="K20">
        <v>32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35</v>
      </c>
      <c r="AD20">
        <v>0.25</v>
      </c>
      <c r="AE20">
        <v>16</v>
      </c>
      <c r="AF20">
        <v>80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104</v>
      </c>
      <c r="AY20">
        <v>0.25</v>
      </c>
      <c r="AZ20">
        <v>16</v>
      </c>
      <c r="BA20">
        <v>112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139</v>
      </c>
    </row>
    <row r="21" spans="1:71" x14ac:dyDescent="0.35">
      <c r="A21" t="s">
        <v>257</v>
      </c>
      <c r="B21" t="s">
        <v>227</v>
      </c>
      <c r="C21" t="s">
        <v>263</v>
      </c>
      <c r="D21" t="s">
        <v>284</v>
      </c>
      <c r="E21" t="s">
        <v>285</v>
      </c>
      <c r="F21" t="s">
        <v>248</v>
      </c>
      <c r="G21" t="s">
        <v>286</v>
      </c>
      <c r="H21" t="s">
        <v>271</v>
      </c>
      <c r="I21">
        <v>0.5</v>
      </c>
      <c r="J21">
        <v>2</v>
      </c>
      <c r="K21">
        <v>16</v>
      </c>
      <c r="L21">
        <v>0</v>
      </c>
      <c r="M21">
        <v>5</v>
      </c>
      <c r="N21">
        <v>2</v>
      </c>
      <c r="O21">
        <v>0</v>
      </c>
      <c r="P21">
        <v>2.6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27.6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0.06</v>
      </c>
      <c r="AZ21">
        <v>2</v>
      </c>
      <c r="BA21">
        <v>16</v>
      </c>
      <c r="BB21">
        <v>0</v>
      </c>
      <c r="BC21">
        <v>5</v>
      </c>
      <c r="BD21">
        <v>2</v>
      </c>
      <c r="BE21">
        <v>0</v>
      </c>
      <c r="BF21">
        <v>2.6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27.6</v>
      </c>
    </row>
    <row r="22" spans="1:71" x14ac:dyDescent="0.35">
      <c r="A22" t="s">
        <v>257</v>
      </c>
      <c r="B22" t="s">
        <v>227</v>
      </c>
      <c r="C22" t="s">
        <v>287</v>
      </c>
      <c r="D22" t="s">
        <v>288</v>
      </c>
      <c r="E22" t="s">
        <v>289</v>
      </c>
      <c r="F22" t="s">
        <v>248</v>
      </c>
      <c r="G22" t="s">
        <v>275</v>
      </c>
      <c r="H22" t="s">
        <v>271</v>
      </c>
      <c r="I22">
        <v>0.5</v>
      </c>
      <c r="J22">
        <v>1</v>
      </c>
      <c r="K22">
        <v>6</v>
      </c>
      <c r="L22">
        <v>0</v>
      </c>
      <c r="M22">
        <v>11</v>
      </c>
      <c r="N22">
        <v>2.5</v>
      </c>
      <c r="O22">
        <v>0</v>
      </c>
      <c r="P22">
        <v>8.6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29.1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0.06</v>
      </c>
      <c r="AZ22">
        <v>1</v>
      </c>
      <c r="BA22">
        <v>6</v>
      </c>
      <c r="BB22">
        <v>0</v>
      </c>
      <c r="BC22">
        <v>11</v>
      </c>
      <c r="BD22">
        <v>2.5</v>
      </c>
      <c r="BE22">
        <v>0</v>
      </c>
      <c r="BF22">
        <v>8.6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29.1</v>
      </c>
    </row>
    <row r="23" spans="1:71" x14ac:dyDescent="0.35">
      <c r="A23" t="s">
        <v>257</v>
      </c>
      <c r="B23" t="s">
        <v>227</v>
      </c>
      <c r="C23" t="s">
        <v>291</v>
      </c>
      <c r="D23" t="s">
        <v>292</v>
      </c>
      <c r="E23" t="s">
        <v>285</v>
      </c>
      <c r="F23" t="s">
        <v>293</v>
      </c>
      <c r="G23" t="s">
        <v>294</v>
      </c>
      <c r="H23" t="s">
        <v>271</v>
      </c>
      <c r="I23">
        <v>0.25</v>
      </c>
      <c r="J23">
        <v>0</v>
      </c>
      <c r="K23">
        <v>52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52</v>
      </c>
      <c r="AD23">
        <v>0.25</v>
      </c>
      <c r="AE23">
        <v>0</v>
      </c>
      <c r="AF23">
        <v>38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16</v>
      </c>
      <c r="AN23">
        <v>0</v>
      </c>
      <c r="AO23">
        <v>0</v>
      </c>
      <c r="AP23">
        <v>0</v>
      </c>
      <c r="AQ23">
        <v>25.94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79.94</v>
      </c>
      <c r="AY23">
        <v>0.25</v>
      </c>
      <c r="AZ23">
        <v>0</v>
      </c>
      <c r="BA23">
        <v>90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16</v>
      </c>
      <c r="BI23">
        <v>0</v>
      </c>
      <c r="BJ23">
        <v>0</v>
      </c>
      <c r="BK23">
        <v>0</v>
      </c>
      <c r="BL23">
        <v>25.94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131.94</v>
      </c>
    </row>
    <row r="24" spans="1:71" x14ac:dyDescent="0.35">
      <c r="A24" t="s">
        <v>295</v>
      </c>
      <c r="B24" t="s">
        <v>227</v>
      </c>
      <c r="C24" t="s">
        <v>296</v>
      </c>
      <c r="D24" t="s">
        <v>297</v>
      </c>
      <c r="E24" t="s">
        <v>298</v>
      </c>
      <c r="F24" t="s">
        <v>261</v>
      </c>
      <c r="G24" t="s">
        <v>299</v>
      </c>
      <c r="I24">
        <v>1</v>
      </c>
      <c r="J24">
        <v>84</v>
      </c>
      <c r="K24">
        <v>166</v>
      </c>
      <c r="L24">
        <v>0</v>
      </c>
      <c r="M24">
        <v>15</v>
      </c>
      <c r="N24">
        <v>3.5</v>
      </c>
      <c r="O24">
        <v>0</v>
      </c>
      <c r="P24">
        <v>66</v>
      </c>
      <c r="Q24">
        <v>0</v>
      </c>
      <c r="R24">
        <v>0</v>
      </c>
      <c r="S24">
        <v>0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344.5</v>
      </c>
      <c r="AD24">
        <v>1</v>
      </c>
      <c r="AE24">
        <v>70</v>
      </c>
      <c r="AF24">
        <v>106</v>
      </c>
      <c r="AG24">
        <v>0</v>
      </c>
      <c r="AH24">
        <v>14</v>
      </c>
      <c r="AI24">
        <v>4.5</v>
      </c>
      <c r="AJ24">
        <v>0</v>
      </c>
      <c r="AK24">
        <v>2.5</v>
      </c>
      <c r="AL24">
        <v>18</v>
      </c>
      <c r="AM24">
        <v>0</v>
      </c>
      <c r="AN24">
        <v>0</v>
      </c>
      <c r="AO24">
        <v>6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221</v>
      </c>
      <c r="AY24">
        <v>1</v>
      </c>
      <c r="AZ24">
        <v>154</v>
      </c>
      <c r="BA24">
        <v>272</v>
      </c>
      <c r="BB24">
        <v>0</v>
      </c>
      <c r="BC24">
        <v>29</v>
      </c>
      <c r="BD24">
        <v>8</v>
      </c>
      <c r="BE24">
        <v>0</v>
      </c>
      <c r="BF24">
        <v>68.5</v>
      </c>
      <c r="BG24">
        <v>18</v>
      </c>
      <c r="BH24">
        <v>0</v>
      </c>
      <c r="BI24">
        <v>0</v>
      </c>
      <c r="BJ24">
        <v>16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565.5</v>
      </c>
    </row>
    <row r="25" spans="1:71" x14ac:dyDescent="0.35">
      <c r="A25" t="s">
        <v>295</v>
      </c>
      <c r="B25" t="s">
        <v>227</v>
      </c>
      <c r="C25" t="s">
        <v>287</v>
      </c>
      <c r="D25" t="s">
        <v>288</v>
      </c>
      <c r="E25" t="s">
        <v>300</v>
      </c>
      <c r="F25" t="s">
        <v>231</v>
      </c>
      <c r="G25" t="s">
        <v>301</v>
      </c>
      <c r="I25">
        <v>1</v>
      </c>
      <c r="J25">
        <v>60</v>
      </c>
      <c r="K25">
        <v>82</v>
      </c>
      <c r="L25">
        <v>0</v>
      </c>
      <c r="M25">
        <v>4</v>
      </c>
      <c r="N25">
        <v>2</v>
      </c>
      <c r="O25">
        <v>0</v>
      </c>
      <c r="P25">
        <v>66</v>
      </c>
      <c r="Q25">
        <v>6</v>
      </c>
      <c r="R25">
        <v>54</v>
      </c>
      <c r="S25">
        <v>0</v>
      </c>
      <c r="T25">
        <v>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282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0.5</v>
      </c>
      <c r="AZ25">
        <v>60</v>
      </c>
      <c r="BA25">
        <v>82</v>
      </c>
      <c r="BB25">
        <v>0</v>
      </c>
      <c r="BC25">
        <v>4</v>
      </c>
      <c r="BD25">
        <v>2</v>
      </c>
      <c r="BE25">
        <v>0</v>
      </c>
      <c r="BF25">
        <v>66</v>
      </c>
      <c r="BG25">
        <v>6</v>
      </c>
      <c r="BH25">
        <v>54</v>
      </c>
      <c r="BI25">
        <v>0</v>
      </c>
      <c r="BJ25">
        <v>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282</v>
      </c>
    </row>
    <row r="26" spans="1:71" x14ac:dyDescent="0.35">
      <c r="A26" t="s">
        <v>295</v>
      </c>
      <c r="B26" t="s">
        <v>227</v>
      </c>
      <c r="C26" t="s">
        <v>302</v>
      </c>
      <c r="D26" t="s">
        <v>303</v>
      </c>
      <c r="E26" t="s">
        <v>304</v>
      </c>
      <c r="F26" t="s">
        <v>236</v>
      </c>
      <c r="G26" t="s">
        <v>305</v>
      </c>
      <c r="I26">
        <v>1</v>
      </c>
      <c r="J26">
        <v>92.009999999999991</v>
      </c>
      <c r="K26">
        <v>126</v>
      </c>
      <c r="L26">
        <v>0</v>
      </c>
      <c r="M26">
        <v>19.5</v>
      </c>
      <c r="N26">
        <v>6.5</v>
      </c>
      <c r="O26">
        <v>0</v>
      </c>
      <c r="P26">
        <v>21</v>
      </c>
      <c r="Q26">
        <v>6</v>
      </c>
      <c r="R26">
        <v>0</v>
      </c>
      <c r="S26">
        <v>0</v>
      </c>
      <c r="T26">
        <v>11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282.01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92.009999999999991</v>
      </c>
      <c r="BA26">
        <v>126</v>
      </c>
      <c r="BB26">
        <v>0</v>
      </c>
      <c r="BC26">
        <v>19.5</v>
      </c>
      <c r="BD26">
        <v>6.5</v>
      </c>
      <c r="BE26">
        <v>0</v>
      </c>
      <c r="BF26">
        <v>21</v>
      </c>
      <c r="BG26">
        <v>6</v>
      </c>
      <c r="BH26">
        <v>0</v>
      </c>
      <c r="BI26">
        <v>0</v>
      </c>
      <c r="BJ26">
        <v>11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282.01</v>
      </c>
    </row>
    <row r="27" spans="1:71" x14ac:dyDescent="0.35">
      <c r="A27" t="s">
        <v>295</v>
      </c>
      <c r="B27" t="s">
        <v>227</v>
      </c>
      <c r="C27" t="s">
        <v>306</v>
      </c>
      <c r="D27" t="s">
        <v>307</v>
      </c>
      <c r="E27" t="s">
        <v>235</v>
      </c>
      <c r="F27" t="s">
        <v>236</v>
      </c>
      <c r="G27" t="s">
        <v>308</v>
      </c>
      <c r="I27">
        <v>1</v>
      </c>
      <c r="J27">
        <v>130</v>
      </c>
      <c r="K27">
        <v>108</v>
      </c>
      <c r="L27">
        <v>0</v>
      </c>
      <c r="M27">
        <v>8</v>
      </c>
      <c r="N27">
        <v>3.5</v>
      </c>
      <c r="O27">
        <v>1.5</v>
      </c>
      <c r="P27">
        <v>45</v>
      </c>
      <c r="Q27">
        <v>6</v>
      </c>
      <c r="R27">
        <v>0</v>
      </c>
      <c r="S27">
        <v>0</v>
      </c>
      <c r="T27">
        <v>17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319</v>
      </c>
      <c r="AD27">
        <v>1</v>
      </c>
      <c r="AE27">
        <v>112</v>
      </c>
      <c r="AF27">
        <v>71.902000000000001</v>
      </c>
      <c r="AG27">
        <v>32</v>
      </c>
      <c r="AH27">
        <v>9</v>
      </c>
      <c r="AI27">
        <v>4.5</v>
      </c>
      <c r="AJ27">
        <v>0.5</v>
      </c>
      <c r="AK27">
        <v>2.5</v>
      </c>
      <c r="AL27">
        <v>17</v>
      </c>
      <c r="AM27">
        <v>0</v>
      </c>
      <c r="AN27">
        <v>0</v>
      </c>
      <c r="AO27">
        <v>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258.40199999999999</v>
      </c>
      <c r="AY27">
        <v>1</v>
      </c>
      <c r="AZ27">
        <v>242</v>
      </c>
      <c r="BA27">
        <v>179.90199999999999</v>
      </c>
      <c r="BB27">
        <v>32</v>
      </c>
      <c r="BC27">
        <v>17</v>
      </c>
      <c r="BD27">
        <v>8</v>
      </c>
      <c r="BE27">
        <v>2</v>
      </c>
      <c r="BF27">
        <v>47.5</v>
      </c>
      <c r="BG27">
        <v>23</v>
      </c>
      <c r="BH27">
        <v>0</v>
      </c>
      <c r="BI27">
        <v>0</v>
      </c>
      <c r="BJ27">
        <v>26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577.40200000000004</v>
      </c>
    </row>
    <row r="28" spans="1:71" x14ac:dyDescent="0.35">
      <c r="A28" t="s">
        <v>295</v>
      </c>
      <c r="B28" t="s">
        <v>227</v>
      </c>
      <c r="C28" t="s">
        <v>309</v>
      </c>
      <c r="D28" t="s">
        <v>310</v>
      </c>
      <c r="E28" t="s">
        <v>311</v>
      </c>
      <c r="F28" t="s">
        <v>236</v>
      </c>
      <c r="G28" t="s">
        <v>312</v>
      </c>
      <c r="I28">
        <v>0.5</v>
      </c>
      <c r="J28">
        <v>56</v>
      </c>
      <c r="K28">
        <v>56</v>
      </c>
      <c r="L28">
        <v>0</v>
      </c>
      <c r="M28">
        <v>16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138</v>
      </c>
      <c r="AD28">
        <v>0</v>
      </c>
      <c r="AE28">
        <v>60</v>
      </c>
      <c r="AF28">
        <v>48</v>
      </c>
      <c r="AG28">
        <v>0</v>
      </c>
      <c r="AH28">
        <v>2</v>
      </c>
      <c r="AI28">
        <v>1</v>
      </c>
      <c r="AJ28">
        <v>0</v>
      </c>
      <c r="AK28">
        <v>21</v>
      </c>
      <c r="AL28">
        <v>0</v>
      </c>
      <c r="AM28">
        <v>0</v>
      </c>
      <c r="AN28">
        <v>0</v>
      </c>
      <c r="AO28">
        <v>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136</v>
      </c>
      <c r="AY28">
        <v>0</v>
      </c>
      <c r="AZ28">
        <v>116</v>
      </c>
      <c r="BA28">
        <v>104</v>
      </c>
      <c r="BB28">
        <v>0</v>
      </c>
      <c r="BC28">
        <v>18</v>
      </c>
      <c r="BD28">
        <v>5</v>
      </c>
      <c r="BE28">
        <v>0</v>
      </c>
      <c r="BF28">
        <v>21</v>
      </c>
      <c r="BG28">
        <v>0</v>
      </c>
      <c r="BH28">
        <v>0</v>
      </c>
      <c r="BI28">
        <v>0</v>
      </c>
      <c r="BJ28">
        <v>10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274</v>
      </c>
    </row>
    <row r="29" spans="1:71" x14ac:dyDescent="0.35">
      <c r="A29" t="s">
        <v>295</v>
      </c>
      <c r="B29" t="s">
        <v>227</v>
      </c>
      <c r="C29" t="s">
        <v>296</v>
      </c>
      <c r="D29" t="s">
        <v>313</v>
      </c>
      <c r="E29" t="s">
        <v>314</v>
      </c>
      <c r="F29" t="s">
        <v>236</v>
      </c>
      <c r="G29" t="s">
        <v>312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0.5</v>
      </c>
      <c r="AE29">
        <v>56</v>
      </c>
      <c r="AF29">
        <v>56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</v>
      </c>
      <c r="AM29">
        <v>0</v>
      </c>
      <c r="AN29">
        <v>0</v>
      </c>
      <c r="AO29">
        <v>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122</v>
      </c>
      <c r="AY29">
        <v>0.25</v>
      </c>
      <c r="AZ29">
        <v>56</v>
      </c>
      <c r="BA29">
        <v>56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</v>
      </c>
      <c r="BH29">
        <v>0</v>
      </c>
      <c r="BI29">
        <v>0</v>
      </c>
      <c r="BJ29">
        <v>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122</v>
      </c>
    </row>
    <row r="30" spans="1:71" x14ac:dyDescent="0.35">
      <c r="A30" t="s">
        <v>295</v>
      </c>
      <c r="B30" t="s">
        <v>227</v>
      </c>
      <c r="C30" t="s">
        <v>315</v>
      </c>
      <c r="D30" t="s">
        <v>316</v>
      </c>
      <c r="E30" t="s">
        <v>304</v>
      </c>
      <c r="F30" t="s">
        <v>248</v>
      </c>
      <c r="G30" t="s">
        <v>317</v>
      </c>
      <c r="I30">
        <v>1</v>
      </c>
      <c r="J30">
        <v>74</v>
      </c>
      <c r="K30">
        <v>40</v>
      </c>
      <c r="L30">
        <v>60</v>
      </c>
      <c r="M30">
        <v>4</v>
      </c>
      <c r="N30">
        <v>2</v>
      </c>
      <c r="O30">
        <v>0.5</v>
      </c>
      <c r="P30">
        <v>0</v>
      </c>
      <c r="Q30">
        <v>0</v>
      </c>
      <c r="R30">
        <v>0</v>
      </c>
      <c r="S30">
        <v>0</v>
      </c>
      <c r="T30">
        <v>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187.5</v>
      </c>
      <c r="AD30">
        <v>1</v>
      </c>
      <c r="AE30">
        <v>56</v>
      </c>
      <c r="AF30">
        <v>86</v>
      </c>
      <c r="AG30">
        <v>58</v>
      </c>
      <c r="AH30">
        <v>15</v>
      </c>
      <c r="AI30">
        <v>4</v>
      </c>
      <c r="AJ30">
        <v>1</v>
      </c>
      <c r="AK30">
        <v>10.5</v>
      </c>
      <c r="AL30">
        <v>0</v>
      </c>
      <c r="AM30">
        <v>0</v>
      </c>
      <c r="AN30">
        <v>160</v>
      </c>
      <c r="AO30">
        <v>18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408.5</v>
      </c>
      <c r="AY30">
        <v>1</v>
      </c>
      <c r="AZ30">
        <v>130</v>
      </c>
      <c r="BA30">
        <v>126</v>
      </c>
      <c r="BB30">
        <v>118</v>
      </c>
      <c r="BC30">
        <v>19</v>
      </c>
      <c r="BD30">
        <v>6</v>
      </c>
      <c r="BE30">
        <v>1.5</v>
      </c>
      <c r="BF30">
        <v>10.5</v>
      </c>
      <c r="BG30">
        <v>0</v>
      </c>
      <c r="BH30">
        <v>0</v>
      </c>
      <c r="BI30">
        <v>160</v>
      </c>
      <c r="BJ30">
        <v>25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596</v>
      </c>
    </row>
    <row r="31" spans="1:71" x14ac:dyDescent="0.35">
      <c r="A31" t="s">
        <v>295</v>
      </c>
      <c r="B31" t="s">
        <v>227</v>
      </c>
      <c r="C31" t="s">
        <v>287</v>
      </c>
      <c r="D31" t="s">
        <v>318</v>
      </c>
      <c r="E31" t="s">
        <v>319</v>
      </c>
      <c r="F31" t="s">
        <v>248</v>
      </c>
      <c r="G31" t="s">
        <v>317</v>
      </c>
      <c r="I31">
        <v>0.5</v>
      </c>
      <c r="J31">
        <v>40</v>
      </c>
      <c r="K31">
        <v>72</v>
      </c>
      <c r="L31">
        <v>0</v>
      </c>
      <c r="M31">
        <v>14</v>
      </c>
      <c r="N31">
        <v>3</v>
      </c>
      <c r="O31">
        <v>0</v>
      </c>
      <c r="P31">
        <v>42</v>
      </c>
      <c r="Q31">
        <v>0</v>
      </c>
      <c r="R31">
        <v>0</v>
      </c>
      <c r="S31">
        <v>0</v>
      </c>
      <c r="T31">
        <v>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178</v>
      </c>
      <c r="AD31">
        <v>0.5</v>
      </c>
      <c r="AE31">
        <v>48</v>
      </c>
      <c r="AF31">
        <v>40</v>
      </c>
      <c r="AG31">
        <v>0</v>
      </c>
      <c r="AH31">
        <v>2</v>
      </c>
      <c r="AI31">
        <v>1</v>
      </c>
      <c r="AJ31">
        <v>0</v>
      </c>
      <c r="AK31">
        <v>13</v>
      </c>
      <c r="AL31">
        <v>10.5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115.5</v>
      </c>
      <c r="AY31">
        <v>0.5</v>
      </c>
      <c r="AZ31">
        <v>88</v>
      </c>
      <c r="BA31">
        <v>112</v>
      </c>
      <c r="BB31">
        <v>0</v>
      </c>
      <c r="BC31">
        <v>16</v>
      </c>
      <c r="BD31">
        <v>4</v>
      </c>
      <c r="BE31">
        <v>0</v>
      </c>
      <c r="BF31">
        <v>55</v>
      </c>
      <c r="BG31">
        <v>10.5</v>
      </c>
      <c r="BH31">
        <v>0</v>
      </c>
      <c r="BI31">
        <v>0</v>
      </c>
      <c r="BJ31">
        <v>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293.5</v>
      </c>
    </row>
    <row r="32" spans="1:71" x14ac:dyDescent="0.35">
      <c r="A32" t="s">
        <v>295</v>
      </c>
      <c r="B32" t="s">
        <v>227</v>
      </c>
      <c r="C32" t="s">
        <v>320</v>
      </c>
      <c r="D32" t="s">
        <v>321</v>
      </c>
      <c r="E32" t="s">
        <v>260</v>
      </c>
      <c r="F32" t="s">
        <v>248</v>
      </c>
      <c r="G32" t="s">
        <v>322</v>
      </c>
      <c r="I32">
        <v>1</v>
      </c>
      <c r="J32">
        <v>31.99</v>
      </c>
      <c r="K32">
        <v>0</v>
      </c>
      <c r="L32">
        <v>160</v>
      </c>
      <c r="M32">
        <v>18</v>
      </c>
      <c r="N32">
        <v>5</v>
      </c>
      <c r="O32">
        <v>0</v>
      </c>
      <c r="P32">
        <v>42</v>
      </c>
      <c r="Q32">
        <v>0</v>
      </c>
      <c r="R32">
        <v>0</v>
      </c>
      <c r="S32">
        <v>0</v>
      </c>
      <c r="T32">
        <v>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264.99</v>
      </c>
      <c r="AD32">
        <v>1</v>
      </c>
      <c r="AE32">
        <v>52</v>
      </c>
      <c r="AF32">
        <v>0</v>
      </c>
      <c r="AG32">
        <v>156</v>
      </c>
      <c r="AH32">
        <v>20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235</v>
      </c>
      <c r="AY32">
        <v>1</v>
      </c>
      <c r="AZ32">
        <v>83.99</v>
      </c>
      <c r="BA32">
        <v>0</v>
      </c>
      <c r="BB32">
        <v>316</v>
      </c>
      <c r="BC32">
        <v>38</v>
      </c>
      <c r="BD32">
        <v>9</v>
      </c>
      <c r="BE32">
        <v>0</v>
      </c>
      <c r="BF32">
        <v>42</v>
      </c>
      <c r="BG32">
        <v>0</v>
      </c>
      <c r="BH32">
        <v>0</v>
      </c>
      <c r="BI32">
        <v>0</v>
      </c>
      <c r="BJ32">
        <v>11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499.99</v>
      </c>
    </row>
    <row r="33" spans="1:71" x14ac:dyDescent="0.35">
      <c r="A33" t="s">
        <v>295</v>
      </c>
      <c r="B33" t="s">
        <v>227</v>
      </c>
      <c r="C33" t="s">
        <v>323</v>
      </c>
      <c r="D33" t="s">
        <v>324</v>
      </c>
      <c r="E33" t="s">
        <v>260</v>
      </c>
      <c r="F33" t="s">
        <v>248</v>
      </c>
      <c r="G33" t="s">
        <v>325</v>
      </c>
      <c r="I33">
        <v>0.5</v>
      </c>
      <c r="J33">
        <v>54</v>
      </c>
      <c r="K33">
        <v>42</v>
      </c>
      <c r="L33">
        <v>0</v>
      </c>
      <c r="M33">
        <v>10</v>
      </c>
      <c r="N33">
        <v>4.5</v>
      </c>
      <c r="O33">
        <v>0</v>
      </c>
      <c r="P33">
        <v>21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136.5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0.25</v>
      </c>
      <c r="AZ33">
        <v>54</v>
      </c>
      <c r="BA33">
        <v>42</v>
      </c>
      <c r="BB33">
        <v>0</v>
      </c>
      <c r="BC33">
        <v>10</v>
      </c>
      <c r="BD33">
        <v>4.5</v>
      </c>
      <c r="BE33">
        <v>0</v>
      </c>
      <c r="BF33">
        <v>21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136.5</v>
      </c>
    </row>
    <row r="34" spans="1:71" x14ac:dyDescent="0.35">
      <c r="A34" t="s">
        <v>295</v>
      </c>
      <c r="B34" t="s">
        <v>227</v>
      </c>
      <c r="C34" t="s">
        <v>291</v>
      </c>
      <c r="D34" t="s">
        <v>326</v>
      </c>
      <c r="E34" t="s">
        <v>327</v>
      </c>
      <c r="F34" t="s">
        <v>248</v>
      </c>
      <c r="G34" t="s">
        <v>328</v>
      </c>
      <c r="I34">
        <v>0.5</v>
      </c>
      <c r="J34">
        <v>49.997</v>
      </c>
      <c r="K34">
        <v>74</v>
      </c>
      <c r="L34">
        <v>0</v>
      </c>
      <c r="M34">
        <v>16</v>
      </c>
      <c r="N34">
        <v>5</v>
      </c>
      <c r="O34">
        <v>2.5</v>
      </c>
      <c r="P34">
        <v>21</v>
      </c>
      <c r="Q34">
        <v>0</v>
      </c>
      <c r="R34">
        <v>0</v>
      </c>
      <c r="S34">
        <v>0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174.49700000000001</v>
      </c>
      <c r="AD34">
        <v>0.5</v>
      </c>
      <c r="AE34">
        <v>56</v>
      </c>
      <c r="AF34">
        <v>60</v>
      </c>
      <c r="AG34">
        <v>0</v>
      </c>
      <c r="AH34">
        <v>4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125</v>
      </c>
      <c r="AY34">
        <v>0.5</v>
      </c>
      <c r="AZ34">
        <v>105.997</v>
      </c>
      <c r="BA34">
        <v>134</v>
      </c>
      <c r="BB34">
        <v>0</v>
      </c>
      <c r="BC34">
        <v>20</v>
      </c>
      <c r="BD34">
        <v>7</v>
      </c>
      <c r="BE34">
        <v>2.5</v>
      </c>
      <c r="BF34">
        <v>21</v>
      </c>
      <c r="BG34">
        <v>0</v>
      </c>
      <c r="BH34">
        <v>0</v>
      </c>
      <c r="BI34">
        <v>0</v>
      </c>
      <c r="BJ34">
        <v>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299.49700000000001</v>
      </c>
    </row>
    <row r="35" spans="1:71" x14ac:dyDescent="0.35">
      <c r="A35" t="s">
        <v>295</v>
      </c>
      <c r="B35" t="s">
        <v>227</v>
      </c>
      <c r="C35" t="s">
        <v>329</v>
      </c>
      <c r="D35" t="s">
        <v>330</v>
      </c>
      <c r="E35" t="s">
        <v>230</v>
      </c>
      <c r="F35" t="s">
        <v>248</v>
      </c>
      <c r="G35" t="s">
        <v>322</v>
      </c>
      <c r="I35">
        <v>0.25</v>
      </c>
      <c r="J35">
        <v>40</v>
      </c>
      <c r="K35">
        <v>32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72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0.124</v>
      </c>
      <c r="AZ35">
        <v>40</v>
      </c>
      <c r="BA35">
        <v>32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72</v>
      </c>
    </row>
    <row r="36" spans="1:71" x14ac:dyDescent="0.35">
      <c r="A36" t="s">
        <v>295</v>
      </c>
      <c r="B36" t="s">
        <v>227</v>
      </c>
      <c r="C36" t="s">
        <v>331</v>
      </c>
      <c r="D36" t="s">
        <v>332</v>
      </c>
      <c r="E36" t="s">
        <v>260</v>
      </c>
      <c r="F36" t="s">
        <v>248</v>
      </c>
      <c r="G36" t="s">
        <v>333</v>
      </c>
      <c r="I36">
        <v>0.3</v>
      </c>
      <c r="J36">
        <v>40</v>
      </c>
      <c r="K36">
        <v>32</v>
      </c>
      <c r="L36">
        <v>0</v>
      </c>
      <c r="M36">
        <v>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76</v>
      </c>
      <c r="AD36">
        <v>0.3</v>
      </c>
      <c r="AE36">
        <v>28</v>
      </c>
      <c r="AF36">
        <v>10</v>
      </c>
      <c r="AG36">
        <v>48</v>
      </c>
      <c r="AH36">
        <v>14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100</v>
      </c>
      <c r="AY36">
        <v>0.3</v>
      </c>
      <c r="AZ36">
        <v>68</v>
      </c>
      <c r="BA36">
        <v>42</v>
      </c>
      <c r="BB36">
        <v>48</v>
      </c>
      <c r="BC36">
        <v>18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176</v>
      </c>
    </row>
    <row r="37" spans="1:71" x14ac:dyDescent="0.35">
      <c r="A37" t="s">
        <v>295</v>
      </c>
      <c r="B37" t="s">
        <v>227</v>
      </c>
      <c r="C37" t="s">
        <v>320</v>
      </c>
      <c r="D37" t="s">
        <v>334</v>
      </c>
      <c r="E37" t="s">
        <v>335</v>
      </c>
      <c r="F37" t="s">
        <v>293</v>
      </c>
      <c r="G37" t="s">
        <v>294</v>
      </c>
      <c r="I37">
        <v>1</v>
      </c>
      <c r="J37">
        <v>78</v>
      </c>
      <c r="K37">
        <v>122</v>
      </c>
      <c r="L37">
        <v>32</v>
      </c>
      <c r="M37">
        <v>4</v>
      </c>
      <c r="N37">
        <v>2</v>
      </c>
      <c r="O37">
        <v>1</v>
      </c>
      <c r="P37">
        <v>0</v>
      </c>
      <c r="Q37">
        <v>0</v>
      </c>
      <c r="R37">
        <v>0</v>
      </c>
      <c r="S37">
        <v>0</v>
      </c>
      <c r="T37">
        <v>14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253</v>
      </c>
      <c r="AD37">
        <v>1</v>
      </c>
      <c r="AE37">
        <v>128.1</v>
      </c>
      <c r="AF37">
        <v>169.88399999999999</v>
      </c>
      <c r="AG37">
        <v>0</v>
      </c>
      <c r="AH37">
        <v>12</v>
      </c>
      <c r="AI37">
        <v>4.5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329.48399999999998</v>
      </c>
      <c r="AY37">
        <v>1</v>
      </c>
      <c r="AZ37">
        <v>206.1</v>
      </c>
      <c r="BA37">
        <v>291.88400000000001</v>
      </c>
      <c r="BB37">
        <v>32</v>
      </c>
      <c r="BC37">
        <v>16</v>
      </c>
      <c r="BD37">
        <v>6.5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28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582.48399999999992</v>
      </c>
    </row>
    <row r="38" spans="1:71" x14ac:dyDescent="0.35">
      <c r="A38" t="s">
        <v>295</v>
      </c>
      <c r="B38" t="s">
        <v>227</v>
      </c>
      <c r="C38" t="s">
        <v>336</v>
      </c>
      <c r="D38" t="s">
        <v>337</v>
      </c>
      <c r="E38" t="s">
        <v>338</v>
      </c>
      <c r="F38" t="s">
        <v>293</v>
      </c>
      <c r="G38" t="s">
        <v>339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72</v>
      </c>
      <c r="AF38">
        <v>32</v>
      </c>
      <c r="AG38">
        <v>160</v>
      </c>
      <c r="AH38">
        <v>20</v>
      </c>
      <c r="AI38">
        <v>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300</v>
      </c>
      <c r="AY38">
        <v>0.5</v>
      </c>
      <c r="AZ38">
        <v>72</v>
      </c>
      <c r="BA38">
        <v>32</v>
      </c>
      <c r="BB38">
        <v>160</v>
      </c>
      <c r="BC38">
        <v>20</v>
      </c>
      <c r="BD38">
        <v>6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300</v>
      </c>
    </row>
    <row r="39" spans="1:71" x14ac:dyDescent="0.35">
      <c r="A39" t="s">
        <v>295</v>
      </c>
      <c r="B39" t="s">
        <v>227</v>
      </c>
      <c r="C39" t="s">
        <v>340</v>
      </c>
      <c r="D39" t="s">
        <v>341</v>
      </c>
      <c r="E39" t="s">
        <v>304</v>
      </c>
      <c r="F39" t="s">
        <v>293</v>
      </c>
      <c r="G39" t="s">
        <v>342</v>
      </c>
      <c r="I39">
        <v>1</v>
      </c>
      <c r="J39">
        <v>88</v>
      </c>
      <c r="K39">
        <v>136</v>
      </c>
      <c r="L39">
        <v>0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14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244</v>
      </c>
      <c r="AD39">
        <v>1</v>
      </c>
      <c r="AE39">
        <v>108</v>
      </c>
      <c r="AF39">
        <v>44</v>
      </c>
      <c r="AG39">
        <v>84</v>
      </c>
      <c r="AH39">
        <v>15</v>
      </c>
      <c r="AI39">
        <v>4</v>
      </c>
      <c r="AJ39">
        <v>0</v>
      </c>
      <c r="AK39">
        <v>0</v>
      </c>
      <c r="AL39">
        <v>0</v>
      </c>
      <c r="AM39">
        <v>90</v>
      </c>
      <c r="AN39">
        <v>0</v>
      </c>
      <c r="AO39">
        <v>10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355</v>
      </c>
      <c r="AY39">
        <v>1</v>
      </c>
      <c r="AZ39">
        <v>196</v>
      </c>
      <c r="BA39">
        <v>180</v>
      </c>
      <c r="BB39">
        <v>84</v>
      </c>
      <c r="BC39">
        <v>19</v>
      </c>
      <c r="BD39">
        <v>6</v>
      </c>
      <c r="BE39">
        <v>0</v>
      </c>
      <c r="BF39">
        <v>0</v>
      </c>
      <c r="BG39">
        <v>0</v>
      </c>
      <c r="BH39">
        <v>90</v>
      </c>
      <c r="BI39">
        <v>0</v>
      </c>
      <c r="BJ39">
        <v>24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599</v>
      </c>
    </row>
    <row r="40" spans="1:71" x14ac:dyDescent="0.35">
      <c r="A40" t="s">
        <v>295</v>
      </c>
      <c r="B40" t="s">
        <v>227</v>
      </c>
      <c r="C40" t="s">
        <v>287</v>
      </c>
      <c r="D40" t="s">
        <v>343</v>
      </c>
      <c r="E40" t="s">
        <v>285</v>
      </c>
      <c r="F40" t="s">
        <v>293</v>
      </c>
      <c r="G40" t="s">
        <v>344</v>
      </c>
      <c r="I40">
        <v>0.25</v>
      </c>
      <c r="J40">
        <v>24</v>
      </c>
      <c r="K40">
        <v>16</v>
      </c>
      <c r="L40">
        <v>0</v>
      </c>
      <c r="M40">
        <v>2</v>
      </c>
      <c r="N40">
        <v>1.5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45.5</v>
      </c>
      <c r="AD40">
        <v>0.25</v>
      </c>
      <c r="AE40">
        <v>36</v>
      </c>
      <c r="AF40">
        <v>16</v>
      </c>
      <c r="AG40">
        <v>0</v>
      </c>
      <c r="AH40">
        <v>10</v>
      </c>
      <c r="AI40">
        <v>4</v>
      </c>
      <c r="AJ40">
        <v>0</v>
      </c>
      <c r="AK40">
        <v>0</v>
      </c>
      <c r="AL40">
        <v>0</v>
      </c>
      <c r="AM40">
        <v>16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85</v>
      </c>
      <c r="AY40">
        <v>0.25</v>
      </c>
      <c r="AZ40">
        <v>60</v>
      </c>
      <c r="BA40">
        <v>32</v>
      </c>
      <c r="BB40">
        <v>0</v>
      </c>
      <c r="BC40">
        <v>12</v>
      </c>
      <c r="BD40">
        <v>5.5</v>
      </c>
      <c r="BE40">
        <v>0</v>
      </c>
      <c r="BF40">
        <v>0</v>
      </c>
      <c r="BG40">
        <v>0</v>
      </c>
      <c r="BH40">
        <v>16</v>
      </c>
      <c r="BI40">
        <v>0</v>
      </c>
      <c r="BJ40">
        <v>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130.5</v>
      </c>
    </row>
    <row r="41" spans="1:71" x14ac:dyDescent="0.35">
      <c r="A41" t="s">
        <v>295</v>
      </c>
      <c r="B41" t="s">
        <v>227</v>
      </c>
      <c r="C41" t="s">
        <v>345</v>
      </c>
      <c r="D41" t="s">
        <v>346</v>
      </c>
      <c r="E41" t="s">
        <v>347</v>
      </c>
      <c r="F41" t="s">
        <v>293</v>
      </c>
      <c r="G41" t="s">
        <v>348</v>
      </c>
      <c r="I41">
        <v>0.5</v>
      </c>
      <c r="J41">
        <v>52</v>
      </c>
      <c r="K41">
        <v>136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201</v>
      </c>
      <c r="AD41">
        <v>0.5</v>
      </c>
      <c r="AE41">
        <v>24</v>
      </c>
      <c r="AF41">
        <v>16</v>
      </c>
      <c r="AG41">
        <v>0</v>
      </c>
      <c r="AH41">
        <v>4</v>
      </c>
      <c r="AI41">
        <v>2</v>
      </c>
      <c r="AJ41">
        <v>0</v>
      </c>
      <c r="AK41">
        <v>0</v>
      </c>
      <c r="AL41">
        <v>0</v>
      </c>
      <c r="AM41">
        <v>22.5</v>
      </c>
      <c r="AN41">
        <v>0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71.5</v>
      </c>
      <c r="AY41">
        <v>0.5</v>
      </c>
      <c r="AZ41">
        <v>76</v>
      </c>
      <c r="BA41">
        <v>152</v>
      </c>
      <c r="BB41">
        <v>0</v>
      </c>
      <c r="BC41">
        <v>4</v>
      </c>
      <c r="BD41">
        <v>2</v>
      </c>
      <c r="BE41">
        <v>0</v>
      </c>
      <c r="BF41">
        <v>0</v>
      </c>
      <c r="BG41">
        <v>0</v>
      </c>
      <c r="BH41">
        <v>22.5</v>
      </c>
      <c r="BI41">
        <v>0</v>
      </c>
      <c r="BJ41">
        <v>16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272.5</v>
      </c>
    </row>
    <row r="42" spans="1:71" x14ac:dyDescent="0.35">
      <c r="A42" t="s">
        <v>295</v>
      </c>
      <c r="B42" t="s">
        <v>227</v>
      </c>
      <c r="C42" t="s">
        <v>296</v>
      </c>
      <c r="D42" t="s">
        <v>349</v>
      </c>
      <c r="E42" t="s">
        <v>350</v>
      </c>
      <c r="F42" t="s">
        <v>293</v>
      </c>
      <c r="G42" t="s">
        <v>271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0.5</v>
      </c>
      <c r="AE42">
        <v>68</v>
      </c>
      <c r="AF42">
        <v>68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141</v>
      </c>
      <c r="AY42">
        <v>0.25</v>
      </c>
      <c r="AZ42">
        <v>68</v>
      </c>
      <c r="BA42">
        <v>68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141</v>
      </c>
    </row>
    <row r="43" spans="1:71" x14ac:dyDescent="0.35">
      <c r="A43" t="s">
        <v>295</v>
      </c>
      <c r="B43" t="s">
        <v>227</v>
      </c>
      <c r="C43" t="s">
        <v>258</v>
      </c>
      <c r="D43" t="s">
        <v>351</v>
      </c>
      <c r="E43" t="s">
        <v>352</v>
      </c>
      <c r="F43" t="s">
        <v>293</v>
      </c>
      <c r="G43" t="s">
        <v>271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0.4</v>
      </c>
      <c r="AE43">
        <v>24</v>
      </c>
      <c r="AF43">
        <v>16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43</v>
      </c>
      <c r="AN43">
        <v>14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102</v>
      </c>
      <c r="AY43">
        <v>0.2</v>
      </c>
      <c r="AZ43">
        <v>24</v>
      </c>
      <c r="BA43">
        <v>16</v>
      </c>
      <c r="BB43">
        <v>0</v>
      </c>
      <c r="BC43">
        <v>3</v>
      </c>
      <c r="BD43">
        <v>1</v>
      </c>
      <c r="BE43">
        <v>0</v>
      </c>
      <c r="BF43">
        <v>0</v>
      </c>
      <c r="BG43">
        <v>0</v>
      </c>
      <c r="BH43">
        <v>43</v>
      </c>
      <c r="BI43">
        <v>14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102</v>
      </c>
    </row>
    <row r="44" spans="1:71" x14ac:dyDescent="0.35">
      <c r="A44" t="s">
        <v>353</v>
      </c>
      <c r="B44" t="s">
        <v>227</v>
      </c>
      <c r="C44" t="s">
        <v>354</v>
      </c>
      <c r="D44" t="s">
        <v>355</v>
      </c>
      <c r="E44" t="s">
        <v>314</v>
      </c>
      <c r="F44" t="s">
        <v>231</v>
      </c>
      <c r="G44" t="s">
        <v>356</v>
      </c>
      <c r="I44">
        <v>1</v>
      </c>
      <c r="J44">
        <v>128</v>
      </c>
      <c r="K44">
        <v>32</v>
      </c>
      <c r="L44">
        <v>32</v>
      </c>
      <c r="M44">
        <v>7</v>
      </c>
      <c r="N44">
        <v>3</v>
      </c>
      <c r="O44">
        <v>0</v>
      </c>
      <c r="P44">
        <v>24</v>
      </c>
      <c r="Q44">
        <v>3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234</v>
      </c>
      <c r="AD44">
        <v>1</v>
      </c>
      <c r="AE44">
        <v>134</v>
      </c>
      <c r="AF44">
        <v>36</v>
      </c>
      <c r="AG44">
        <v>40</v>
      </c>
      <c r="AH44">
        <v>31</v>
      </c>
      <c r="AI44">
        <v>19</v>
      </c>
      <c r="AJ44">
        <v>0</v>
      </c>
      <c r="AK44">
        <v>13</v>
      </c>
      <c r="AL44">
        <v>0</v>
      </c>
      <c r="AM44">
        <v>28</v>
      </c>
      <c r="AN44">
        <v>30</v>
      </c>
      <c r="AO44">
        <v>14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345</v>
      </c>
      <c r="AY44">
        <v>1</v>
      </c>
      <c r="AZ44">
        <v>262</v>
      </c>
      <c r="BA44">
        <v>68</v>
      </c>
      <c r="BB44">
        <v>72</v>
      </c>
      <c r="BC44">
        <v>38</v>
      </c>
      <c r="BD44">
        <v>22</v>
      </c>
      <c r="BE44">
        <v>0</v>
      </c>
      <c r="BF44">
        <v>37</v>
      </c>
      <c r="BG44">
        <v>3</v>
      </c>
      <c r="BH44">
        <v>28</v>
      </c>
      <c r="BI44">
        <v>30</v>
      </c>
      <c r="BJ44">
        <v>19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579</v>
      </c>
    </row>
    <row r="45" spans="1:71" x14ac:dyDescent="0.35">
      <c r="A45" t="s">
        <v>353</v>
      </c>
      <c r="B45" t="s">
        <v>227</v>
      </c>
      <c r="C45" t="s">
        <v>320</v>
      </c>
      <c r="D45" t="s">
        <v>357</v>
      </c>
      <c r="E45" t="s">
        <v>285</v>
      </c>
      <c r="F45" t="s">
        <v>236</v>
      </c>
      <c r="G45" t="s">
        <v>356</v>
      </c>
      <c r="H45" t="s">
        <v>271</v>
      </c>
      <c r="I45">
        <v>0.5</v>
      </c>
      <c r="J45">
        <v>100</v>
      </c>
      <c r="K45">
        <v>38</v>
      </c>
      <c r="L45">
        <v>16</v>
      </c>
      <c r="M45">
        <v>4</v>
      </c>
      <c r="N45">
        <v>2</v>
      </c>
      <c r="O45">
        <v>0</v>
      </c>
      <c r="P45">
        <v>13</v>
      </c>
      <c r="Q45">
        <v>2</v>
      </c>
      <c r="R45">
        <v>0</v>
      </c>
      <c r="S45">
        <v>0</v>
      </c>
      <c r="T45">
        <v>10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185</v>
      </c>
      <c r="AD45">
        <v>0.5</v>
      </c>
      <c r="AE45">
        <v>96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13</v>
      </c>
      <c r="AL45">
        <v>0</v>
      </c>
      <c r="AM45">
        <v>0</v>
      </c>
      <c r="AN45">
        <v>0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112</v>
      </c>
      <c r="AY45">
        <v>0.5</v>
      </c>
      <c r="AZ45">
        <v>196</v>
      </c>
      <c r="BA45">
        <v>38</v>
      </c>
      <c r="BB45">
        <v>16</v>
      </c>
      <c r="BC45">
        <v>4</v>
      </c>
      <c r="BD45">
        <v>2</v>
      </c>
      <c r="BE45">
        <v>0</v>
      </c>
      <c r="BF45">
        <v>26</v>
      </c>
      <c r="BG45">
        <v>2</v>
      </c>
      <c r="BH45">
        <v>0</v>
      </c>
      <c r="BI45">
        <v>0</v>
      </c>
      <c r="BJ45">
        <v>13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297</v>
      </c>
    </row>
    <row r="46" spans="1:71" x14ac:dyDescent="0.35">
      <c r="A46" t="s">
        <v>353</v>
      </c>
      <c r="B46" t="s">
        <v>227</v>
      </c>
      <c r="C46" t="s">
        <v>358</v>
      </c>
      <c r="D46" t="s">
        <v>359</v>
      </c>
      <c r="E46" t="s">
        <v>314</v>
      </c>
      <c r="F46" t="s">
        <v>248</v>
      </c>
      <c r="G46" t="s">
        <v>360</v>
      </c>
      <c r="I46">
        <v>1</v>
      </c>
      <c r="J46">
        <v>88</v>
      </c>
      <c r="K46">
        <v>0</v>
      </c>
      <c r="L46">
        <v>142</v>
      </c>
      <c r="M46">
        <v>5</v>
      </c>
      <c r="N46">
        <v>2</v>
      </c>
      <c r="O46">
        <v>0</v>
      </c>
      <c r="P46">
        <v>1</v>
      </c>
      <c r="Q46">
        <v>2</v>
      </c>
      <c r="R46">
        <v>9</v>
      </c>
      <c r="S46">
        <v>0</v>
      </c>
      <c r="T46">
        <v>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256</v>
      </c>
      <c r="AD46">
        <v>1</v>
      </c>
      <c r="AE46">
        <v>104</v>
      </c>
      <c r="AF46">
        <v>34</v>
      </c>
      <c r="AG46">
        <v>30</v>
      </c>
      <c r="AH46">
        <v>6</v>
      </c>
      <c r="AI46">
        <v>3</v>
      </c>
      <c r="AJ46">
        <v>0</v>
      </c>
      <c r="AK46">
        <v>16</v>
      </c>
      <c r="AL46">
        <v>0</v>
      </c>
      <c r="AM46">
        <v>4</v>
      </c>
      <c r="AN46">
        <v>23</v>
      </c>
      <c r="AO46">
        <v>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224</v>
      </c>
      <c r="AY46">
        <v>1</v>
      </c>
      <c r="AZ46">
        <v>192</v>
      </c>
      <c r="BA46">
        <v>34</v>
      </c>
      <c r="BB46">
        <v>172</v>
      </c>
      <c r="BC46">
        <v>11</v>
      </c>
      <c r="BD46">
        <v>5</v>
      </c>
      <c r="BE46">
        <v>0</v>
      </c>
      <c r="BF46">
        <v>17</v>
      </c>
      <c r="BG46">
        <v>2</v>
      </c>
      <c r="BH46">
        <v>13</v>
      </c>
      <c r="BI46">
        <v>23</v>
      </c>
      <c r="BJ46">
        <v>11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480</v>
      </c>
    </row>
    <row r="47" spans="1:71" x14ac:dyDescent="0.35">
      <c r="A47" t="s">
        <v>353</v>
      </c>
      <c r="B47" t="s">
        <v>227</v>
      </c>
      <c r="C47" t="s">
        <v>361</v>
      </c>
      <c r="D47" t="s">
        <v>362</v>
      </c>
      <c r="E47" t="s">
        <v>363</v>
      </c>
      <c r="F47" t="s">
        <v>248</v>
      </c>
      <c r="G47" t="s">
        <v>364</v>
      </c>
      <c r="I47">
        <v>0.5</v>
      </c>
      <c r="J47">
        <v>14</v>
      </c>
      <c r="K47">
        <v>140</v>
      </c>
      <c r="L47">
        <v>10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172</v>
      </c>
      <c r="AD47">
        <v>0.5</v>
      </c>
      <c r="AE47">
        <v>18</v>
      </c>
      <c r="AF47">
        <v>28</v>
      </c>
      <c r="AG47">
        <v>54</v>
      </c>
      <c r="AH47">
        <v>1</v>
      </c>
      <c r="AI47">
        <v>1</v>
      </c>
      <c r="AJ47">
        <v>0</v>
      </c>
      <c r="AK47">
        <v>6</v>
      </c>
      <c r="AL47">
        <v>0</v>
      </c>
      <c r="AM47">
        <v>0</v>
      </c>
      <c r="AN47">
        <v>0</v>
      </c>
      <c r="AO47">
        <v>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118</v>
      </c>
      <c r="AY47">
        <v>0.5</v>
      </c>
      <c r="AZ47">
        <v>32</v>
      </c>
      <c r="BA47">
        <v>168</v>
      </c>
      <c r="BB47">
        <v>64</v>
      </c>
      <c r="BC47">
        <v>2</v>
      </c>
      <c r="BD47">
        <v>1</v>
      </c>
      <c r="BE47">
        <v>0</v>
      </c>
      <c r="BF47">
        <v>6</v>
      </c>
      <c r="BG47">
        <v>0</v>
      </c>
      <c r="BH47">
        <v>0</v>
      </c>
      <c r="BI47">
        <v>0</v>
      </c>
      <c r="BJ47">
        <v>17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290</v>
      </c>
    </row>
    <row r="48" spans="1:71" x14ac:dyDescent="0.35">
      <c r="A48" t="s">
        <v>353</v>
      </c>
      <c r="B48" t="s">
        <v>227</v>
      </c>
      <c r="C48" t="s">
        <v>320</v>
      </c>
      <c r="D48" t="s">
        <v>365</v>
      </c>
      <c r="E48" t="s">
        <v>366</v>
      </c>
      <c r="F48" t="s">
        <v>248</v>
      </c>
      <c r="G48" t="s">
        <v>367</v>
      </c>
      <c r="I48">
        <v>0.5</v>
      </c>
      <c r="J48">
        <v>28</v>
      </c>
      <c r="K48">
        <v>28</v>
      </c>
      <c r="L48">
        <v>64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127</v>
      </c>
      <c r="AD48">
        <v>0.5</v>
      </c>
      <c r="AE48">
        <v>0</v>
      </c>
      <c r="AF48">
        <v>112</v>
      </c>
      <c r="AG48">
        <v>28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164</v>
      </c>
      <c r="AY48">
        <v>0.5</v>
      </c>
      <c r="AZ48">
        <v>28</v>
      </c>
      <c r="BA48">
        <v>140</v>
      </c>
      <c r="BB48">
        <v>92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16</v>
      </c>
      <c r="BJ48">
        <v>15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291</v>
      </c>
    </row>
    <row r="49" spans="1:71" x14ac:dyDescent="0.35">
      <c r="A49" t="s">
        <v>353</v>
      </c>
      <c r="B49" t="s">
        <v>227</v>
      </c>
      <c r="C49" t="s">
        <v>320</v>
      </c>
      <c r="D49" t="s">
        <v>368</v>
      </c>
      <c r="E49" t="s">
        <v>300</v>
      </c>
      <c r="F49" t="s">
        <v>248</v>
      </c>
      <c r="G49" t="s">
        <v>364</v>
      </c>
      <c r="I49">
        <v>1</v>
      </c>
      <c r="J49">
        <v>110</v>
      </c>
      <c r="K49">
        <v>24</v>
      </c>
      <c r="L49">
        <v>66</v>
      </c>
      <c r="M49">
        <v>6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13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223</v>
      </c>
      <c r="AD49">
        <v>1</v>
      </c>
      <c r="AE49">
        <v>128</v>
      </c>
      <c r="AF49">
        <v>102</v>
      </c>
      <c r="AG49">
        <v>82</v>
      </c>
      <c r="AH49">
        <v>13</v>
      </c>
      <c r="AI49">
        <v>7</v>
      </c>
      <c r="AJ49">
        <v>4</v>
      </c>
      <c r="AK49">
        <v>6</v>
      </c>
      <c r="AL49">
        <v>0</v>
      </c>
      <c r="AM49">
        <v>0</v>
      </c>
      <c r="AN49">
        <v>0</v>
      </c>
      <c r="AO49">
        <v>11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353</v>
      </c>
      <c r="AY49">
        <v>1</v>
      </c>
      <c r="AZ49">
        <v>238</v>
      </c>
      <c r="BA49">
        <v>126</v>
      </c>
      <c r="BB49">
        <v>148</v>
      </c>
      <c r="BC49">
        <v>19</v>
      </c>
      <c r="BD49">
        <v>11</v>
      </c>
      <c r="BE49">
        <v>4</v>
      </c>
      <c r="BF49">
        <v>6</v>
      </c>
      <c r="BG49">
        <v>0</v>
      </c>
      <c r="BH49">
        <v>0</v>
      </c>
      <c r="BI49">
        <v>0</v>
      </c>
      <c r="BJ49">
        <v>24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576</v>
      </c>
    </row>
    <row r="50" spans="1:71" x14ac:dyDescent="0.35">
      <c r="A50" t="s">
        <v>353</v>
      </c>
      <c r="B50" t="s">
        <v>227</v>
      </c>
      <c r="C50" t="s">
        <v>361</v>
      </c>
      <c r="D50" t="s">
        <v>362</v>
      </c>
      <c r="E50" t="s">
        <v>363</v>
      </c>
      <c r="F50" t="s">
        <v>248</v>
      </c>
      <c r="G50" t="s">
        <v>364</v>
      </c>
      <c r="H50" t="s">
        <v>271</v>
      </c>
      <c r="I50">
        <v>0.25</v>
      </c>
      <c r="J50">
        <v>36</v>
      </c>
      <c r="K50">
        <v>30</v>
      </c>
      <c r="L50">
        <v>0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71</v>
      </c>
      <c r="AD50">
        <v>0.25</v>
      </c>
      <c r="AE50">
        <v>0</v>
      </c>
      <c r="AF50">
        <v>16</v>
      </c>
      <c r="AG50">
        <v>42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61</v>
      </c>
      <c r="AY50">
        <v>0.25</v>
      </c>
      <c r="AZ50">
        <v>36</v>
      </c>
      <c r="BA50">
        <v>46</v>
      </c>
      <c r="BB50">
        <v>42</v>
      </c>
      <c r="BC50">
        <v>2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132</v>
      </c>
    </row>
    <row r="51" spans="1:71" x14ac:dyDescent="0.35">
      <c r="A51" t="s">
        <v>353</v>
      </c>
      <c r="B51" t="s">
        <v>227</v>
      </c>
      <c r="C51" t="s">
        <v>320</v>
      </c>
      <c r="D51" t="s">
        <v>365</v>
      </c>
      <c r="E51" t="s">
        <v>366</v>
      </c>
      <c r="F51" t="s">
        <v>248</v>
      </c>
      <c r="G51" t="s">
        <v>364</v>
      </c>
      <c r="H51" t="s">
        <v>271</v>
      </c>
      <c r="I51">
        <v>0.5</v>
      </c>
      <c r="J51">
        <v>24</v>
      </c>
      <c r="K51">
        <v>0</v>
      </c>
      <c r="L51">
        <v>80</v>
      </c>
      <c r="M51">
        <v>18</v>
      </c>
      <c r="N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132</v>
      </c>
      <c r="AD51">
        <v>0.5</v>
      </c>
      <c r="AE51">
        <v>26</v>
      </c>
      <c r="AF51">
        <v>18</v>
      </c>
      <c r="AG51">
        <v>96</v>
      </c>
      <c r="AH51">
        <v>3</v>
      </c>
      <c r="AI51">
        <v>1</v>
      </c>
      <c r="AJ51">
        <v>0</v>
      </c>
      <c r="AK51">
        <v>9</v>
      </c>
      <c r="AL51">
        <v>0</v>
      </c>
      <c r="AM51">
        <v>6</v>
      </c>
      <c r="AN51">
        <v>0</v>
      </c>
      <c r="AO51">
        <v>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166</v>
      </c>
      <c r="AY51">
        <v>0.5</v>
      </c>
      <c r="AZ51">
        <v>50</v>
      </c>
      <c r="BA51">
        <v>18</v>
      </c>
      <c r="BB51">
        <v>176</v>
      </c>
      <c r="BC51">
        <v>21</v>
      </c>
      <c r="BD51">
        <v>6</v>
      </c>
      <c r="BE51">
        <v>0</v>
      </c>
      <c r="BF51">
        <v>9</v>
      </c>
      <c r="BG51">
        <v>0</v>
      </c>
      <c r="BH51">
        <v>6</v>
      </c>
      <c r="BI51">
        <v>0</v>
      </c>
      <c r="BJ51">
        <v>12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298</v>
      </c>
    </row>
    <row r="52" spans="1:71" x14ac:dyDescent="0.35">
      <c r="A52" t="s">
        <v>369</v>
      </c>
      <c r="B52" t="s">
        <v>227</v>
      </c>
      <c r="C52" t="s">
        <v>287</v>
      </c>
      <c r="D52" t="s">
        <v>370</v>
      </c>
      <c r="E52" t="s">
        <v>265</v>
      </c>
      <c r="F52" t="s">
        <v>231</v>
      </c>
      <c r="G52" t="s">
        <v>371</v>
      </c>
      <c r="I52">
        <v>1</v>
      </c>
      <c r="J52">
        <v>152</v>
      </c>
      <c r="K52">
        <v>104</v>
      </c>
      <c r="L52">
        <v>64</v>
      </c>
      <c r="M52">
        <v>24</v>
      </c>
      <c r="N52">
        <v>9</v>
      </c>
      <c r="O52">
        <v>0</v>
      </c>
      <c r="P52">
        <v>30</v>
      </c>
      <c r="Q52">
        <v>0</v>
      </c>
      <c r="R52">
        <v>0</v>
      </c>
      <c r="S52">
        <v>0</v>
      </c>
      <c r="T52">
        <v>12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395</v>
      </c>
      <c r="AD52">
        <v>1</v>
      </c>
      <c r="AE52">
        <v>32</v>
      </c>
      <c r="AF52">
        <v>32</v>
      </c>
      <c r="AG52">
        <v>0</v>
      </c>
      <c r="AH52">
        <v>10</v>
      </c>
      <c r="AI52">
        <v>2</v>
      </c>
      <c r="AJ52">
        <v>0</v>
      </c>
      <c r="AK52">
        <v>45</v>
      </c>
      <c r="AL52">
        <v>0</v>
      </c>
      <c r="AM52">
        <v>0</v>
      </c>
      <c r="AN52">
        <v>0</v>
      </c>
      <c r="AO52">
        <v>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125</v>
      </c>
      <c r="AY52">
        <v>1</v>
      </c>
      <c r="AZ52">
        <v>184</v>
      </c>
      <c r="BA52">
        <v>136</v>
      </c>
      <c r="BB52">
        <v>64</v>
      </c>
      <c r="BC52">
        <v>34</v>
      </c>
      <c r="BD52">
        <v>11</v>
      </c>
      <c r="BE52">
        <v>0</v>
      </c>
      <c r="BF52">
        <v>75</v>
      </c>
      <c r="BG52">
        <v>0</v>
      </c>
      <c r="BH52">
        <v>0</v>
      </c>
      <c r="BI52">
        <v>0</v>
      </c>
      <c r="BJ52">
        <v>16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520</v>
      </c>
    </row>
    <row r="53" spans="1:71" x14ac:dyDescent="0.35">
      <c r="A53" t="s">
        <v>369</v>
      </c>
      <c r="B53" t="s">
        <v>227</v>
      </c>
      <c r="C53" t="s">
        <v>287</v>
      </c>
      <c r="D53" t="s">
        <v>372</v>
      </c>
      <c r="E53" t="s">
        <v>300</v>
      </c>
      <c r="F53" t="s">
        <v>236</v>
      </c>
      <c r="G53" t="s">
        <v>373</v>
      </c>
      <c r="H53" t="s">
        <v>271</v>
      </c>
      <c r="I53">
        <v>0.25</v>
      </c>
      <c r="J53">
        <v>48</v>
      </c>
      <c r="K53">
        <v>16</v>
      </c>
      <c r="L53">
        <v>0</v>
      </c>
      <c r="M53">
        <v>4</v>
      </c>
      <c r="N53">
        <v>2</v>
      </c>
      <c r="O53">
        <v>0</v>
      </c>
      <c r="P53">
        <v>7</v>
      </c>
      <c r="Q53">
        <v>0</v>
      </c>
      <c r="R53">
        <v>0</v>
      </c>
      <c r="S53">
        <v>0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81</v>
      </c>
      <c r="AD53">
        <v>0.25</v>
      </c>
      <c r="AE53">
        <v>24</v>
      </c>
      <c r="AF53">
        <v>24</v>
      </c>
      <c r="AG53">
        <v>0</v>
      </c>
      <c r="AH53">
        <v>8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64</v>
      </c>
      <c r="AY53">
        <v>0.25</v>
      </c>
      <c r="AZ53">
        <v>72</v>
      </c>
      <c r="BA53">
        <v>40</v>
      </c>
      <c r="BB53">
        <v>0</v>
      </c>
      <c r="BC53">
        <v>12</v>
      </c>
      <c r="BD53">
        <v>6</v>
      </c>
      <c r="BE53">
        <v>0</v>
      </c>
      <c r="BF53">
        <v>7</v>
      </c>
      <c r="BG53">
        <v>0</v>
      </c>
      <c r="BH53">
        <v>0</v>
      </c>
      <c r="BI53">
        <v>0</v>
      </c>
      <c r="BJ53">
        <v>8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145</v>
      </c>
    </row>
    <row r="54" spans="1:71" x14ac:dyDescent="0.35">
      <c r="A54" t="s">
        <v>369</v>
      </c>
      <c r="B54" t="s">
        <v>227</v>
      </c>
      <c r="C54" t="s">
        <v>287</v>
      </c>
      <c r="D54" t="s">
        <v>374</v>
      </c>
      <c r="E54" t="s">
        <v>335</v>
      </c>
      <c r="F54" t="s">
        <v>248</v>
      </c>
      <c r="G54" t="s">
        <v>367</v>
      </c>
      <c r="I54">
        <v>0.75</v>
      </c>
      <c r="J54">
        <v>16</v>
      </c>
      <c r="K54">
        <v>16</v>
      </c>
      <c r="L54">
        <v>56</v>
      </c>
      <c r="M54">
        <v>0</v>
      </c>
      <c r="N54">
        <v>0</v>
      </c>
      <c r="O54">
        <v>0</v>
      </c>
      <c r="P54">
        <v>52.5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143.5</v>
      </c>
      <c r="AD54">
        <v>0.75</v>
      </c>
      <c r="AE54">
        <v>28</v>
      </c>
      <c r="AF54">
        <v>28</v>
      </c>
      <c r="AG54">
        <v>88</v>
      </c>
      <c r="AH54">
        <v>0</v>
      </c>
      <c r="AI54">
        <v>0</v>
      </c>
      <c r="AJ54">
        <v>0</v>
      </c>
      <c r="AK54">
        <v>45</v>
      </c>
      <c r="AL54">
        <v>0</v>
      </c>
      <c r="AM54">
        <v>82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273</v>
      </c>
      <c r="AY54">
        <v>0.75</v>
      </c>
      <c r="AZ54">
        <v>44</v>
      </c>
      <c r="BA54">
        <v>44</v>
      </c>
      <c r="BB54">
        <v>144</v>
      </c>
      <c r="BC54">
        <v>0</v>
      </c>
      <c r="BD54">
        <v>0</v>
      </c>
      <c r="BE54">
        <v>0</v>
      </c>
      <c r="BF54">
        <v>97.5</v>
      </c>
      <c r="BG54">
        <v>0</v>
      </c>
      <c r="BH54">
        <v>82</v>
      </c>
      <c r="BI54">
        <v>0</v>
      </c>
      <c r="BJ54">
        <v>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416.5</v>
      </c>
    </row>
    <row r="55" spans="1:71" x14ac:dyDescent="0.35">
      <c r="A55" t="s">
        <v>369</v>
      </c>
      <c r="B55" t="s">
        <v>227</v>
      </c>
      <c r="C55" t="s">
        <v>272</v>
      </c>
      <c r="D55" t="s">
        <v>375</v>
      </c>
      <c r="E55" t="s">
        <v>280</v>
      </c>
      <c r="F55" t="s">
        <v>248</v>
      </c>
      <c r="G55" t="s">
        <v>371</v>
      </c>
      <c r="I55">
        <v>1</v>
      </c>
      <c r="J55">
        <v>108</v>
      </c>
      <c r="K55">
        <v>60</v>
      </c>
      <c r="L55">
        <v>88</v>
      </c>
      <c r="M55">
        <v>20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  <c r="T55">
        <v>12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296</v>
      </c>
      <c r="AD55">
        <v>1</v>
      </c>
      <c r="AE55">
        <v>72</v>
      </c>
      <c r="AF55">
        <v>74</v>
      </c>
      <c r="AG55">
        <v>36</v>
      </c>
      <c r="AH55">
        <v>5</v>
      </c>
      <c r="AI55">
        <v>2</v>
      </c>
      <c r="AJ55">
        <v>0</v>
      </c>
      <c r="AK55">
        <v>33</v>
      </c>
      <c r="AL55">
        <v>0</v>
      </c>
      <c r="AM55">
        <v>20</v>
      </c>
      <c r="AN55">
        <v>0</v>
      </c>
      <c r="AO55">
        <v>7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249</v>
      </c>
      <c r="AY55">
        <v>1</v>
      </c>
      <c r="AZ55">
        <v>180</v>
      </c>
      <c r="BA55">
        <v>134</v>
      </c>
      <c r="BB55">
        <v>124</v>
      </c>
      <c r="BC55">
        <v>25</v>
      </c>
      <c r="BD55">
        <v>10</v>
      </c>
      <c r="BE55">
        <v>0</v>
      </c>
      <c r="BF55">
        <v>33</v>
      </c>
      <c r="BG55">
        <v>0</v>
      </c>
      <c r="BH55">
        <v>20</v>
      </c>
      <c r="BI55">
        <v>0</v>
      </c>
      <c r="BJ55">
        <v>19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545</v>
      </c>
    </row>
    <row r="56" spans="1:71" x14ac:dyDescent="0.35">
      <c r="A56" t="s">
        <v>369</v>
      </c>
      <c r="B56" t="s">
        <v>227</v>
      </c>
      <c r="C56" t="s">
        <v>376</v>
      </c>
      <c r="D56" t="s">
        <v>377</v>
      </c>
      <c r="E56" t="s">
        <v>298</v>
      </c>
      <c r="F56" t="s">
        <v>248</v>
      </c>
      <c r="G56" t="s">
        <v>371</v>
      </c>
      <c r="I56">
        <v>1</v>
      </c>
      <c r="J56">
        <v>120</v>
      </c>
      <c r="K56">
        <v>88</v>
      </c>
      <c r="L56">
        <v>32</v>
      </c>
      <c r="M56">
        <v>2</v>
      </c>
      <c r="N56">
        <v>0.5</v>
      </c>
      <c r="O56">
        <v>0</v>
      </c>
      <c r="P56">
        <v>0</v>
      </c>
      <c r="Q56">
        <v>0</v>
      </c>
      <c r="R56">
        <v>45</v>
      </c>
      <c r="S56">
        <v>0</v>
      </c>
      <c r="T56">
        <v>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296.5</v>
      </c>
      <c r="AD56">
        <v>1</v>
      </c>
      <c r="AE56">
        <v>112</v>
      </c>
      <c r="AF56">
        <v>36</v>
      </c>
      <c r="AG56">
        <v>80</v>
      </c>
      <c r="AH56">
        <v>11</v>
      </c>
      <c r="AI56">
        <v>4.5</v>
      </c>
      <c r="AJ56">
        <v>0</v>
      </c>
      <c r="AK56">
        <v>12</v>
      </c>
      <c r="AL56">
        <v>0</v>
      </c>
      <c r="AM56">
        <v>0</v>
      </c>
      <c r="AN56">
        <v>0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263.5</v>
      </c>
      <c r="AY56">
        <v>1</v>
      </c>
      <c r="AZ56">
        <v>232</v>
      </c>
      <c r="BA56">
        <v>124</v>
      </c>
      <c r="BB56">
        <v>112</v>
      </c>
      <c r="BC56">
        <v>13</v>
      </c>
      <c r="BD56">
        <v>5</v>
      </c>
      <c r="BE56">
        <v>0</v>
      </c>
      <c r="BF56">
        <v>12</v>
      </c>
      <c r="BG56">
        <v>0</v>
      </c>
      <c r="BH56">
        <v>45</v>
      </c>
      <c r="BI56">
        <v>0</v>
      </c>
      <c r="BJ56">
        <v>17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560</v>
      </c>
    </row>
    <row r="57" spans="1:71" x14ac:dyDescent="0.35">
      <c r="A57" t="s">
        <v>369</v>
      </c>
      <c r="B57" t="s">
        <v>227</v>
      </c>
      <c r="C57" t="s">
        <v>276</v>
      </c>
      <c r="D57" t="s">
        <v>378</v>
      </c>
      <c r="E57" t="s">
        <v>327</v>
      </c>
      <c r="F57" t="s">
        <v>248</v>
      </c>
      <c r="G57" t="s">
        <v>379</v>
      </c>
      <c r="I57">
        <v>1</v>
      </c>
      <c r="J57">
        <v>88</v>
      </c>
      <c r="K57">
        <v>32</v>
      </c>
      <c r="L57">
        <v>64</v>
      </c>
      <c r="M57">
        <v>15</v>
      </c>
      <c r="N57">
        <v>7</v>
      </c>
      <c r="O57">
        <v>0</v>
      </c>
      <c r="P57">
        <v>7</v>
      </c>
      <c r="Q57">
        <v>0</v>
      </c>
      <c r="R57">
        <v>0</v>
      </c>
      <c r="S57">
        <v>0</v>
      </c>
      <c r="T57">
        <v>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221</v>
      </c>
      <c r="AD57">
        <v>1</v>
      </c>
      <c r="AE57">
        <v>134</v>
      </c>
      <c r="AF57">
        <v>114</v>
      </c>
      <c r="AG57">
        <v>32</v>
      </c>
      <c r="AH57">
        <v>23</v>
      </c>
      <c r="AI57">
        <v>9</v>
      </c>
      <c r="AJ57">
        <v>0</v>
      </c>
      <c r="AK57">
        <v>26</v>
      </c>
      <c r="AL57">
        <v>0</v>
      </c>
      <c r="AM57">
        <v>15</v>
      </c>
      <c r="AN57">
        <v>0</v>
      </c>
      <c r="AO57">
        <v>10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363</v>
      </c>
      <c r="AY57">
        <v>1</v>
      </c>
      <c r="AZ57">
        <v>222</v>
      </c>
      <c r="BA57">
        <v>146</v>
      </c>
      <c r="BB57">
        <v>96</v>
      </c>
      <c r="BC57">
        <v>38</v>
      </c>
      <c r="BD57">
        <v>16</v>
      </c>
      <c r="BE57">
        <v>0</v>
      </c>
      <c r="BF57">
        <v>33</v>
      </c>
      <c r="BG57">
        <v>0</v>
      </c>
      <c r="BH57">
        <v>15</v>
      </c>
      <c r="BI57">
        <v>0</v>
      </c>
      <c r="BJ57">
        <v>18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584</v>
      </c>
    </row>
    <row r="58" spans="1:71" x14ac:dyDescent="0.35">
      <c r="A58" t="s">
        <v>369</v>
      </c>
      <c r="B58" t="s">
        <v>227</v>
      </c>
      <c r="C58" t="s">
        <v>380</v>
      </c>
      <c r="D58" t="s">
        <v>381</v>
      </c>
      <c r="E58" t="s">
        <v>265</v>
      </c>
      <c r="F58" t="s">
        <v>248</v>
      </c>
      <c r="G58" t="s">
        <v>367</v>
      </c>
      <c r="I58">
        <v>1</v>
      </c>
      <c r="J58">
        <v>86</v>
      </c>
      <c r="K58">
        <v>116</v>
      </c>
      <c r="L58">
        <v>48</v>
      </c>
      <c r="M58">
        <v>6</v>
      </c>
      <c r="N58">
        <v>2.5</v>
      </c>
      <c r="O58">
        <v>0</v>
      </c>
      <c r="P58">
        <v>11</v>
      </c>
      <c r="Q58">
        <v>0</v>
      </c>
      <c r="R58">
        <v>0</v>
      </c>
      <c r="S58">
        <v>0</v>
      </c>
      <c r="T58">
        <v>14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283.5</v>
      </c>
      <c r="AD58">
        <v>1</v>
      </c>
      <c r="AE58">
        <v>146</v>
      </c>
      <c r="AF58">
        <v>18</v>
      </c>
      <c r="AG58">
        <v>104</v>
      </c>
      <c r="AH58">
        <v>14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298</v>
      </c>
      <c r="AY58">
        <v>1</v>
      </c>
      <c r="AZ58">
        <v>232</v>
      </c>
      <c r="BA58">
        <v>134</v>
      </c>
      <c r="BB58">
        <v>152</v>
      </c>
      <c r="BC58">
        <v>20</v>
      </c>
      <c r="BD58">
        <v>8.5</v>
      </c>
      <c r="BE58">
        <v>0</v>
      </c>
      <c r="BF58">
        <v>11</v>
      </c>
      <c r="BG58">
        <v>0</v>
      </c>
      <c r="BH58">
        <v>0</v>
      </c>
      <c r="BI58">
        <v>0</v>
      </c>
      <c r="BJ58">
        <v>24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581.5</v>
      </c>
    </row>
    <row r="59" spans="1:71" x14ac:dyDescent="0.35">
      <c r="A59" t="s">
        <v>369</v>
      </c>
      <c r="B59" t="s">
        <v>227</v>
      </c>
      <c r="C59" t="s">
        <v>382</v>
      </c>
      <c r="D59" t="s">
        <v>383</v>
      </c>
      <c r="E59" t="s">
        <v>384</v>
      </c>
      <c r="F59" t="s">
        <v>248</v>
      </c>
      <c r="G59" t="s">
        <v>371</v>
      </c>
      <c r="I59">
        <v>1</v>
      </c>
      <c r="J59">
        <v>136</v>
      </c>
      <c r="K59">
        <v>100</v>
      </c>
      <c r="L59">
        <v>72</v>
      </c>
      <c r="M59">
        <v>9</v>
      </c>
      <c r="N59">
        <v>3</v>
      </c>
      <c r="O59">
        <v>0</v>
      </c>
      <c r="P59">
        <v>21</v>
      </c>
      <c r="Q59">
        <v>0</v>
      </c>
      <c r="R59">
        <v>0</v>
      </c>
      <c r="S59">
        <v>0</v>
      </c>
      <c r="T59">
        <v>12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353</v>
      </c>
      <c r="AD59">
        <v>1</v>
      </c>
      <c r="AE59">
        <v>92</v>
      </c>
      <c r="AF59">
        <v>28</v>
      </c>
      <c r="AG59">
        <v>70</v>
      </c>
      <c r="AH59">
        <v>6</v>
      </c>
      <c r="AI59">
        <v>2</v>
      </c>
      <c r="AJ59">
        <v>0</v>
      </c>
      <c r="AK59">
        <v>0</v>
      </c>
      <c r="AL59">
        <v>0</v>
      </c>
      <c r="AM59">
        <v>8</v>
      </c>
      <c r="AN59">
        <v>0</v>
      </c>
      <c r="AO59">
        <v>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212</v>
      </c>
      <c r="AY59">
        <v>1</v>
      </c>
      <c r="AZ59">
        <v>228</v>
      </c>
      <c r="BA59">
        <v>128</v>
      </c>
      <c r="BB59">
        <v>142</v>
      </c>
      <c r="BC59">
        <v>15</v>
      </c>
      <c r="BD59">
        <v>5</v>
      </c>
      <c r="BE59">
        <v>0</v>
      </c>
      <c r="BF59">
        <v>21</v>
      </c>
      <c r="BG59">
        <v>0</v>
      </c>
      <c r="BH59">
        <v>8</v>
      </c>
      <c r="BI59">
        <v>0</v>
      </c>
      <c r="BJ59">
        <v>18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565</v>
      </c>
    </row>
    <row r="60" spans="1:71" x14ac:dyDescent="0.35">
      <c r="A60" t="s">
        <v>369</v>
      </c>
      <c r="B60" t="s">
        <v>227</v>
      </c>
      <c r="C60" t="s">
        <v>323</v>
      </c>
      <c r="D60" t="s">
        <v>385</v>
      </c>
      <c r="E60" t="s">
        <v>386</v>
      </c>
      <c r="F60" t="s">
        <v>248</v>
      </c>
      <c r="G60" t="s">
        <v>367</v>
      </c>
      <c r="I60">
        <v>1</v>
      </c>
      <c r="J60">
        <v>72</v>
      </c>
      <c r="K60">
        <v>32</v>
      </c>
      <c r="L60">
        <v>56</v>
      </c>
      <c r="M60">
        <v>4</v>
      </c>
      <c r="N60">
        <v>2</v>
      </c>
      <c r="O60">
        <v>0</v>
      </c>
      <c r="P60">
        <v>52.5</v>
      </c>
      <c r="Q60">
        <v>0</v>
      </c>
      <c r="R60">
        <v>0</v>
      </c>
      <c r="S60">
        <v>0</v>
      </c>
      <c r="T60">
        <v>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223.5</v>
      </c>
      <c r="AD60">
        <v>1</v>
      </c>
      <c r="AE60">
        <v>98</v>
      </c>
      <c r="AF60">
        <v>60</v>
      </c>
      <c r="AG60">
        <v>76</v>
      </c>
      <c r="AH60">
        <v>12</v>
      </c>
      <c r="AI60">
        <v>5</v>
      </c>
      <c r="AJ60">
        <v>0</v>
      </c>
      <c r="AK60">
        <v>24</v>
      </c>
      <c r="AL60">
        <v>0</v>
      </c>
      <c r="AM60">
        <v>0</v>
      </c>
      <c r="AN60">
        <v>47</v>
      </c>
      <c r="AO60">
        <v>7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329</v>
      </c>
      <c r="AY60">
        <v>1</v>
      </c>
      <c r="AZ60">
        <v>170</v>
      </c>
      <c r="BA60">
        <v>92</v>
      </c>
      <c r="BB60">
        <v>132</v>
      </c>
      <c r="BC60">
        <v>16</v>
      </c>
      <c r="BD60">
        <v>7</v>
      </c>
      <c r="BE60">
        <v>0</v>
      </c>
      <c r="BF60">
        <v>76.5</v>
      </c>
      <c r="BG60">
        <v>0</v>
      </c>
      <c r="BH60">
        <v>0</v>
      </c>
      <c r="BI60">
        <v>47</v>
      </c>
      <c r="BJ60">
        <v>12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552.5</v>
      </c>
    </row>
    <row r="61" spans="1:71" x14ac:dyDescent="0.35">
      <c r="A61" t="s">
        <v>387</v>
      </c>
      <c r="B61" t="s">
        <v>227</v>
      </c>
      <c r="C61" t="s">
        <v>388</v>
      </c>
      <c r="D61" t="s">
        <v>374</v>
      </c>
      <c r="E61" t="s">
        <v>230</v>
      </c>
      <c r="F61" t="s">
        <v>231</v>
      </c>
      <c r="G61" t="s">
        <v>389</v>
      </c>
      <c r="I61">
        <v>1</v>
      </c>
      <c r="J61">
        <v>132</v>
      </c>
      <c r="K61">
        <v>46</v>
      </c>
      <c r="L61">
        <v>16</v>
      </c>
      <c r="M61">
        <v>2</v>
      </c>
      <c r="N61">
        <v>1</v>
      </c>
      <c r="O61">
        <v>0</v>
      </c>
      <c r="P61">
        <v>53</v>
      </c>
      <c r="Q61">
        <v>0</v>
      </c>
      <c r="R61">
        <v>0</v>
      </c>
      <c r="S61">
        <v>0</v>
      </c>
      <c r="T61">
        <v>7</v>
      </c>
      <c r="U61">
        <v>0</v>
      </c>
      <c r="V61">
        <v>6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265</v>
      </c>
      <c r="AD61">
        <v>1</v>
      </c>
      <c r="AE61">
        <v>74</v>
      </c>
      <c r="AF61">
        <v>18</v>
      </c>
      <c r="AG61">
        <v>36</v>
      </c>
      <c r="AH61">
        <v>0</v>
      </c>
      <c r="AI61">
        <v>0</v>
      </c>
      <c r="AJ61">
        <v>0</v>
      </c>
      <c r="AK61">
        <v>10</v>
      </c>
      <c r="AL61">
        <v>0</v>
      </c>
      <c r="AM61">
        <v>44</v>
      </c>
      <c r="AN61">
        <v>0</v>
      </c>
      <c r="AO61">
        <v>5</v>
      </c>
      <c r="AP61">
        <v>0</v>
      </c>
      <c r="AQ61">
        <v>6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195</v>
      </c>
      <c r="AY61">
        <v>1</v>
      </c>
      <c r="AZ61">
        <v>206</v>
      </c>
      <c r="BA61">
        <v>64</v>
      </c>
      <c r="BB61">
        <v>52</v>
      </c>
      <c r="BC61">
        <v>2</v>
      </c>
      <c r="BD61">
        <v>1</v>
      </c>
      <c r="BE61">
        <v>0</v>
      </c>
      <c r="BF61">
        <v>63</v>
      </c>
      <c r="BG61">
        <v>0</v>
      </c>
      <c r="BH61">
        <v>44</v>
      </c>
      <c r="BI61">
        <v>0</v>
      </c>
      <c r="BJ61">
        <v>12</v>
      </c>
      <c r="BK61">
        <v>0</v>
      </c>
      <c r="BL61">
        <v>12</v>
      </c>
      <c r="BM61">
        <v>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460</v>
      </c>
    </row>
    <row r="62" spans="1:71" x14ac:dyDescent="0.35">
      <c r="A62" t="s">
        <v>387</v>
      </c>
      <c r="B62" t="s">
        <v>227</v>
      </c>
      <c r="C62" t="s">
        <v>268</v>
      </c>
      <c r="D62" t="s">
        <v>273</v>
      </c>
      <c r="E62" t="s">
        <v>390</v>
      </c>
      <c r="F62" t="s">
        <v>236</v>
      </c>
      <c r="G62" t="s">
        <v>389</v>
      </c>
      <c r="I62">
        <v>0.85</v>
      </c>
      <c r="J62">
        <v>154</v>
      </c>
      <c r="K62">
        <v>102</v>
      </c>
      <c r="L62">
        <v>0</v>
      </c>
      <c r="M62">
        <v>12</v>
      </c>
      <c r="N62">
        <v>5</v>
      </c>
      <c r="O62">
        <v>0</v>
      </c>
      <c r="P62">
        <v>8</v>
      </c>
      <c r="Q62">
        <v>0</v>
      </c>
      <c r="R62">
        <v>45</v>
      </c>
      <c r="S62">
        <v>0</v>
      </c>
      <c r="T62">
        <v>12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338</v>
      </c>
      <c r="AD62">
        <v>0.85</v>
      </c>
      <c r="AE62">
        <v>74</v>
      </c>
      <c r="AF62">
        <v>0</v>
      </c>
      <c r="AG62">
        <v>14</v>
      </c>
      <c r="AH62">
        <v>3</v>
      </c>
      <c r="AI62">
        <v>2</v>
      </c>
      <c r="AJ62">
        <v>0</v>
      </c>
      <c r="AK62">
        <v>12</v>
      </c>
      <c r="AL62">
        <v>0</v>
      </c>
      <c r="AM62">
        <v>0</v>
      </c>
      <c r="AN62">
        <v>0</v>
      </c>
      <c r="AO62">
        <v>7</v>
      </c>
      <c r="AP62">
        <v>0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115</v>
      </c>
      <c r="AY62">
        <v>0.85</v>
      </c>
      <c r="AZ62">
        <v>228</v>
      </c>
      <c r="BA62">
        <v>102</v>
      </c>
      <c r="BB62">
        <v>14</v>
      </c>
      <c r="BC62">
        <v>15</v>
      </c>
      <c r="BD62">
        <v>7</v>
      </c>
      <c r="BE62">
        <v>0</v>
      </c>
      <c r="BF62">
        <v>20</v>
      </c>
      <c r="BG62">
        <v>0</v>
      </c>
      <c r="BH62">
        <v>45</v>
      </c>
      <c r="BI62">
        <v>0</v>
      </c>
      <c r="BJ62">
        <v>19</v>
      </c>
      <c r="BK62">
        <v>0</v>
      </c>
      <c r="BL62">
        <v>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453</v>
      </c>
    </row>
    <row r="63" spans="1:71" x14ac:dyDescent="0.35">
      <c r="A63" t="s">
        <v>387</v>
      </c>
      <c r="B63" t="s">
        <v>227</v>
      </c>
      <c r="C63" t="s">
        <v>268</v>
      </c>
      <c r="D63" t="s">
        <v>391</v>
      </c>
      <c r="E63" t="s">
        <v>300</v>
      </c>
      <c r="F63" t="s">
        <v>248</v>
      </c>
      <c r="G63" t="s">
        <v>392</v>
      </c>
      <c r="I63">
        <v>0.85</v>
      </c>
      <c r="J63">
        <v>106</v>
      </c>
      <c r="K63">
        <v>68</v>
      </c>
      <c r="L63">
        <v>72</v>
      </c>
      <c r="M63">
        <v>2</v>
      </c>
      <c r="N63">
        <v>1</v>
      </c>
      <c r="O63">
        <v>0</v>
      </c>
      <c r="P63">
        <v>49</v>
      </c>
      <c r="Q63">
        <v>0</v>
      </c>
      <c r="R63">
        <v>9</v>
      </c>
      <c r="S63">
        <v>0</v>
      </c>
      <c r="T63">
        <v>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313</v>
      </c>
      <c r="AD63">
        <v>0.85</v>
      </c>
      <c r="AE63">
        <v>98</v>
      </c>
      <c r="AF63">
        <v>72</v>
      </c>
      <c r="AG63">
        <v>4</v>
      </c>
      <c r="AH63">
        <v>4</v>
      </c>
      <c r="AI63">
        <v>2</v>
      </c>
      <c r="AJ63">
        <v>0</v>
      </c>
      <c r="AK63">
        <v>0</v>
      </c>
      <c r="AL63">
        <v>5</v>
      </c>
      <c r="AM63">
        <v>24</v>
      </c>
      <c r="AN63">
        <v>0</v>
      </c>
      <c r="AO63">
        <v>8</v>
      </c>
      <c r="AP63">
        <v>0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220</v>
      </c>
      <c r="AY63">
        <v>0.85</v>
      </c>
      <c r="AZ63">
        <v>204</v>
      </c>
      <c r="BA63">
        <v>140</v>
      </c>
      <c r="BB63">
        <v>76</v>
      </c>
      <c r="BC63">
        <v>6</v>
      </c>
      <c r="BD63">
        <v>3</v>
      </c>
      <c r="BE63">
        <v>0</v>
      </c>
      <c r="BF63">
        <v>49</v>
      </c>
      <c r="BG63">
        <v>5</v>
      </c>
      <c r="BH63">
        <v>33</v>
      </c>
      <c r="BI63">
        <v>0</v>
      </c>
      <c r="BJ63">
        <v>14</v>
      </c>
      <c r="BK63">
        <v>0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533</v>
      </c>
    </row>
    <row r="64" spans="1:71" x14ac:dyDescent="0.35">
      <c r="A64" t="s">
        <v>387</v>
      </c>
      <c r="B64" t="s">
        <v>227</v>
      </c>
      <c r="C64" t="s">
        <v>287</v>
      </c>
      <c r="D64" t="s">
        <v>393</v>
      </c>
      <c r="E64" t="s">
        <v>285</v>
      </c>
      <c r="F64" t="s">
        <v>248</v>
      </c>
      <c r="G64" t="s">
        <v>392</v>
      </c>
      <c r="I64">
        <v>0.85</v>
      </c>
      <c r="J64">
        <v>64</v>
      </c>
      <c r="K64">
        <v>62</v>
      </c>
      <c r="L64">
        <v>14</v>
      </c>
      <c r="M64">
        <v>4</v>
      </c>
      <c r="N64">
        <v>2</v>
      </c>
      <c r="O64">
        <v>0</v>
      </c>
      <c r="P64">
        <v>19</v>
      </c>
      <c r="Q64">
        <v>0</v>
      </c>
      <c r="R64">
        <v>0</v>
      </c>
      <c r="S64">
        <v>0</v>
      </c>
      <c r="T64">
        <v>4</v>
      </c>
      <c r="U64">
        <v>0</v>
      </c>
      <c r="V64">
        <v>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175</v>
      </c>
      <c r="AD64">
        <v>0.85</v>
      </c>
      <c r="AE64">
        <v>124</v>
      </c>
      <c r="AF64">
        <v>58</v>
      </c>
      <c r="AG64">
        <v>88</v>
      </c>
      <c r="AH64">
        <v>6</v>
      </c>
      <c r="AI64">
        <v>2</v>
      </c>
      <c r="AJ64">
        <v>0</v>
      </c>
      <c r="AK64">
        <v>0</v>
      </c>
      <c r="AL64">
        <v>5</v>
      </c>
      <c r="AM64">
        <v>0</v>
      </c>
      <c r="AN64">
        <v>30</v>
      </c>
      <c r="AO64">
        <v>10</v>
      </c>
      <c r="AP64">
        <v>0</v>
      </c>
      <c r="AQ64">
        <v>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329</v>
      </c>
      <c r="AY64">
        <v>0.85</v>
      </c>
      <c r="AZ64">
        <v>188</v>
      </c>
      <c r="BA64">
        <v>120</v>
      </c>
      <c r="BB64">
        <v>102</v>
      </c>
      <c r="BC64">
        <v>10</v>
      </c>
      <c r="BD64">
        <v>4</v>
      </c>
      <c r="BE64">
        <v>0</v>
      </c>
      <c r="BF64">
        <v>19</v>
      </c>
      <c r="BG64">
        <v>5</v>
      </c>
      <c r="BH64">
        <v>0</v>
      </c>
      <c r="BI64">
        <v>30</v>
      </c>
      <c r="BJ64">
        <v>14</v>
      </c>
      <c r="BK64">
        <v>0</v>
      </c>
      <c r="BL64">
        <v>12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504</v>
      </c>
    </row>
    <row r="65" spans="1:71" x14ac:dyDescent="0.35">
      <c r="A65" t="s">
        <v>387</v>
      </c>
      <c r="B65" t="s">
        <v>227</v>
      </c>
      <c r="C65" t="s">
        <v>287</v>
      </c>
      <c r="D65" t="s">
        <v>394</v>
      </c>
      <c r="E65" t="s">
        <v>283</v>
      </c>
      <c r="F65" t="s">
        <v>248</v>
      </c>
      <c r="G65" t="s">
        <v>392</v>
      </c>
      <c r="I65">
        <v>0.85</v>
      </c>
      <c r="J65">
        <v>116</v>
      </c>
      <c r="K65">
        <v>86</v>
      </c>
      <c r="L65">
        <v>54</v>
      </c>
      <c r="M65">
        <v>32</v>
      </c>
      <c r="N65">
        <v>14</v>
      </c>
      <c r="O65">
        <v>0</v>
      </c>
      <c r="P65">
        <v>21</v>
      </c>
      <c r="Q65">
        <v>0</v>
      </c>
      <c r="R65">
        <v>0</v>
      </c>
      <c r="S65">
        <v>0</v>
      </c>
      <c r="T65">
        <v>20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343</v>
      </c>
      <c r="AD65">
        <v>0.85</v>
      </c>
      <c r="AE65">
        <v>60</v>
      </c>
      <c r="AF65">
        <v>52</v>
      </c>
      <c r="AG65">
        <v>30</v>
      </c>
      <c r="AH65">
        <v>2</v>
      </c>
      <c r="AI65">
        <v>1</v>
      </c>
      <c r="AJ65">
        <v>0</v>
      </c>
      <c r="AK65">
        <v>0</v>
      </c>
      <c r="AL65">
        <v>6</v>
      </c>
      <c r="AM65">
        <v>20</v>
      </c>
      <c r="AN65">
        <v>0</v>
      </c>
      <c r="AO65">
        <v>5</v>
      </c>
      <c r="AP65">
        <v>0</v>
      </c>
      <c r="AQ65">
        <v>6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182</v>
      </c>
      <c r="AY65">
        <v>0.85</v>
      </c>
      <c r="AZ65">
        <v>176</v>
      </c>
      <c r="BA65">
        <v>138</v>
      </c>
      <c r="BB65">
        <v>84</v>
      </c>
      <c r="BC65">
        <v>34</v>
      </c>
      <c r="BD65">
        <v>15</v>
      </c>
      <c r="BE65">
        <v>0</v>
      </c>
      <c r="BF65">
        <v>21</v>
      </c>
      <c r="BG65">
        <v>6</v>
      </c>
      <c r="BH65">
        <v>20</v>
      </c>
      <c r="BI65">
        <v>0</v>
      </c>
      <c r="BJ65">
        <v>25</v>
      </c>
      <c r="BK65">
        <v>0</v>
      </c>
      <c r="BL65">
        <v>6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525</v>
      </c>
    </row>
    <row r="66" spans="1:71" x14ac:dyDescent="0.35">
      <c r="A66" t="s">
        <v>387</v>
      </c>
      <c r="B66" t="s">
        <v>227</v>
      </c>
      <c r="C66" t="s">
        <v>395</v>
      </c>
      <c r="D66" t="s">
        <v>396</v>
      </c>
      <c r="E66" t="s">
        <v>397</v>
      </c>
      <c r="F66" t="s">
        <v>248</v>
      </c>
      <c r="G66" t="s">
        <v>392</v>
      </c>
      <c r="I66">
        <v>0.8</v>
      </c>
      <c r="J66">
        <v>104</v>
      </c>
      <c r="K66">
        <v>38</v>
      </c>
      <c r="L66">
        <v>84</v>
      </c>
      <c r="M66">
        <v>8</v>
      </c>
      <c r="N66">
        <v>3</v>
      </c>
      <c r="O66">
        <v>0</v>
      </c>
      <c r="P66">
        <v>31</v>
      </c>
      <c r="Q66">
        <v>0</v>
      </c>
      <c r="R66">
        <v>0</v>
      </c>
      <c r="S66">
        <v>0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275</v>
      </c>
      <c r="AD66">
        <v>0.8</v>
      </c>
      <c r="AE66">
        <v>66</v>
      </c>
      <c r="AF66">
        <v>0</v>
      </c>
      <c r="AG66">
        <v>50</v>
      </c>
      <c r="AH66">
        <v>0</v>
      </c>
      <c r="AI66">
        <v>0</v>
      </c>
      <c r="AJ66">
        <v>0</v>
      </c>
      <c r="AK66">
        <v>3</v>
      </c>
      <c r="AL66">
        <v>0</v>
      </c>
      <c r="AM66">
        <v>9</v>
      </c>
      <c r="AN66">
        <v>0</v>
      </c>
      <c r="AO66">
        <v>3</v>
      </c>
      <c r="AP66">
        <v>0</v>
      </c>
      <c r="AQ66">
        <v>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134</v>
      </c>
      <c r="AY66">
        <v>0.8</v>
      </c>
      <c r="AZ66">
        <v>170</v>
      </c>
      <c r="BA66">
        <v>38</v>
      </c>
      <c r="BB66">
        <v>134</v>
      </c>
      <c r="BC66">
        <v>8</v>
      </c>
      <c r="BD66">
        <v>3</v>
      </c>
      <c r="BE66">
        <v>0</v>
      </c>
      <c r="BF66">
        <v>34</v>
      </c>
      <c r="BG66">
        <v>0</v>
      </c>
      <c r="BH66">
        <v>9</v>
      </c>
      <c r="BI66">
        <v>0</v>
      </c>
      <c r="BJ66">
        <v>10</v>
      </c>
      <c r="BK66">
        <v>0</v>
      </c>
      <c r="BL66">
        <v>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409</v>
      </c>
    </row>
    <row r="67" spans="1:71" x14ac:dyDescent="0.35">
      <c r="A67" t="s">
        <v>387</v>
      </c>
      <c r="B67" t="s">
        <v>227</v>
      </c>
      <c r="C67" t="s">
        <v>398</v>
      </c>
      <c r="D67" t="s">
        <v>399</v>
      </c>
      <c r="E67" t="s">
        <v>298</v>
      </c>
      <c r="F67" t="s">
        <v>293</v>
      </c>
      <c r="G67" t="s">
        <v>367</v>
      </c>
      <c r="I67">
        <v>0.8</v>
      </c>
      <c r="J67">
        <v>72</v>
      </c>
      <c r="K67">
        <v>44</v>
      </c>
      <c r="L67">
        <v>152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276</v>
      </c>
      <c r="AD67">
        <v>0.8</v>
      </c>
      <c r="AE67">
        <v>32</v>
      </c>
      <c r="AF67">
        <v>0</v>
      </c>
      <c r="AG67">
        <v>116</v>
      </c>
      <c r="AH67">
        <v>2</v>
      </c>
      <c r="AI67">
        <v>1</v>
      </c>
      <c r="AJ67">
        <v>0</v>
      </c>
      <c r="AK67">
        <v>9</v>
      </c>
      <c r="AL67">
        <v>0</v>
      </c>
      <c r="AM67">
        <v>0</v>
      </c>
      <c r="AN67">
        <v>20</v>
      </c>
      <c r="AO67">
        <v>2</v>
      </c>
      <c r="AP67">
        <v>0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185</v>
      </c>
      <c r="AY67">
        <v>0.8</v>
      </c>
      <c r="AZ67">
        <v>104</v>
      </c>
      <c r="BA67">
        <v>44</v>
      </c>
      <c r="BB67">
        <v>268</v>
      </c>
      <c r="BC67">
        <v>5</v>
      </c>
      <c r="BD67">
        <v>2</v>
      </c>
      <c r="BE67">
        <v>0</v>
      </c>
      <c r="BF67">
        <v>9</v>
      </c>
      <c r="BG67">
        <v>0</v>
      </c>
      <c r="BH67">
        <v>0</v>
      </c>
      <c r="BI67">
        <v>20</v>
      </c>
      <c r="BJ67">
        <v>6</v>
      </c>
      <c r="BK67">
        <v>0</v>
      </c>
      <c r="BL67">
        <v>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461</v>
      </c>
    </row>
    <row r="68" spans="1:71" x14ac:dyDescent="0.35">
      <c r="A68" t="s">
        <v>400</v>
      </c>
      <c r="B68" t="s">
        <v>227</v>
      </c>
      <c r="C68" t="s">
        <v>287</v>
      </c>
      <c r="D68" t="s">
        <v>401</v>
      </c>
      <c r="E68" t="s">
        <v>402</v>
      </c>
      <c r="F68" t="s">
        <v>231</v>
      </c>
      <c r="G68" t="s">
        <v>403</v>
      </c>
      <c r="I68">
        <v>1</v>
      </c>
      <c r="J68">
        <v>58</v>
      </c>
      <c r="K68">
        <v>0</v>
      </c>
      <c r="L68">
        <v>0</v>
      </c>
      <c r="M68">
        <v>47</v>
      </c>
      <c r="N68">
        <v>5</v>
      </c>
      <c r="O68">
        <v>0</v>
      </c>
      <c r="P68">
        <v>83</v>
      </c>
      <c r="Q68">
        <v>25</v>
      </c>
      <c r="R68">
        <v>15</v>
      </c>
      <c r="S68">
        <v>0</v>
      </c>
      <c r="T68">
        <v>54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288</v>
      </c>
      <c r="AD68">
        <v>1</v>
      </c>
      <c r="AE68">
        <v>62</v>
      </c>
      <c r="AF68">
        <v>2</v>
      </c>
      <c r="AG68">
        <v>0</v>
      </c>
      <c r="AH68">
        <v>48</v>
      </c>
      <c r="AI68">
        <v>5</v>
      </c>
      <c r="AJ68">
        <v>0</v>
      </c>
      <c r="AK68">
        <v>25</v>
      </c>
      <c r="AL68">
        <v>9</v>
      </c>
      <c r="AM68">
        <v>6</v>
      </c>
      <c r="AN68">
        <v>0</v>
      </c>
      <c r="AO68">
        <v>43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200</v>
      </c>
      <c r="AY68">
        <v>1</v>
      </c>
      <c r="AZ68">
        <v>120</v>
      </c>
      <c r="BA68">
        <v>2</v>
      </c>
      <c r="BB68">
        <v>0</v>
      </c>
      <c r="BC68">
        <v>95</v>
      </c>
      <c r="BD68">
        <v>10</v>
      </c>
      <c r="BE68">
        <v>0</v>
      </c>
      <c r="BF68">
        <v>108</v>
      </c>
      <c r="BG68">
        <v>34</v>
      </c>
      <c r="BH68">
        <v>21</v>
      </c>
      <c r="BI68">
        <v>0</v>
      </c>
      <c r="BJ68">
        <v>97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488</v>
      </c>
    </row>
    <row r="69" spans="1:71" x14ac:dyDescent="0.35">
      <c r="A69" t="s">
        <v>400</v>
      </c>
      <c r="B69" t="s">
        <v>227</v>
      </c>
      <c r="C69" t="s">
        <v>404</v>
      </c>
      <c r="D69" t="s">
        <v>405</v>
      </c>
      <c r="E69" t="s">
        <v>406</v>
      </c>
      <c r="F69" t="s">
        <v>236</v>
      </c>
      <c r="G69" t="s">
        <v>407</v>
      </c>
      <c r="I69">
        <v>1</v>
      </c>
      <c r="J69">
        <v>106</v>
      </c>
      <c r="K69">
        <v>18</v>
      </c>
      <c r="L69">
        <v>0</v>
      </c>
      <c r="M69">
        <v>35</v>
      </c>
      <c r="N69">
        <v>7</v>
      </c>
      <c r="O69">
        <v>2</v>
      </c>
      <c r="P69">
        <v>102</v>
      </c>
      <c r="Q69">
        <v>0</v>
      </c>
      <c r="R69">
        <v>21</v>
      </c>
      <c r="S69">
        <v>0</v>
      </c>
      <c r="T69">
        <v>29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321</v>
      </c>
      <c r="AD69">
        <v>1</v>
      </c>
      <c r="AE69">
        <v>52</v>
      </c>
      <c r="AF69">
        <v>8</v>
      </c>
      <c r="AG69">
        <v>0</v>
      </c>
      <c r="AH69">
        <v>47</v>
      </c>
      <c r="AI69">
        <v>5</v>
      </c>
      <c r="AJ69">
        <v>8</v>
      </c>
      <c r="AK69">
        <v>6</v>
      </c>
      <c r="AL69">
        <v>0</v>
      </c>
      <c r="AM69">
        <v>4</v>
      </c>
      <c r="AN69">
        <v>0</v>
      </c>
      <c r="AO69">
        <v>51</v>
      </c>
      <c r="AP69">
        <v>0</v>
      </c>
      <c r="AQ69">
        <v>21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202</v>
      </c>
      <c r="AY69">
        <v>1</v>
      </c>
      <c r="AZ69">
        <v>158</v>
      </c>
      <c r="BA69">
        <v>26</v>
      </c>
      <c r="BB69">
        <v>0</v>
      </c>
      <c r="BC69">
        <v>82</v>
      </c>
      <c r="BD69">
        <v>12</v>
      </c>
      <c r="BE69">
        <v>10</v>
      </c>
      <c r="BF69">
        <v>108</v>
      </c>
      <c r="BG69">
        <v>0</v>
      </c>
      <c r="BH69">
        <v>25</v>
      </c>
      <c r="BI69">
        <v>0</v>
      </c>
      <c r="BJ69">
        <v>80</v>
      </c>
      <c r="BK69">
        <v>0</v>
      </c>
      <c r="BL69">
        <v>21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523</v>
      </c>
    </row>
    <row r="70" spans="1:71" x14ac:dyDescent="0.35">
      <c r="A70" t="s">
        <v>400</v>
      </c>
      <c r="B70" t="s">
        <v>227</v>
      </c>
      <c r="C70" t="s">
        <v>395</v>
      </c>
      <c r="D70" t="s">
        <v>408</v>
      </c>
      <c r="E70" t="s">
        <v>304</v>
      </c>
      <c r="F70" t="s">
        <v>236</v>
      </c>
      <c r="G70" t="s">
        <v>409</v>
      </c>
      <c r="I70">
        <v>1</v>
      </c>
      <c r="J70">
        <v>56</v>
      </c>
      <c r="K70">
        <v>58</v>
      </c>
      <c r="L70">
        <v>0</v>
      </c>
      <c r="M70">
        <v>7</v>
      </c>
      <c r="N70">
        <v>2</v>
      </c>
      <c r="O70">
        <v>6</v>
      </c>
      <c r="P70">
        <v>79</v>
      </c>
      <c r="Q70">
        <v>0</v>
      </c>
      <c r="R70">
        <v>15</v>
      </c>
      <c r="S70">
        <v>0</v>
      </c>
      <c r="T70">
        <v>46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269</v>
      </c>
      <c r="AD70">
        <v>1</v>
      </c>
      <c r="AE70">
        <v>22</v>
      </c>
      <c r="AF70">
        <v>42</v>
      </c>
      <c r="AG70">
        <v>0</v>
      </c>
      <c r="AH70">
        <v>56</v>
      </c>
      <c r="AI70">
        <v>6</v>
      </c>
      <c r="AJ70">
        <v>6</v>
      </c>
      <c r="AK70">
        <v>37</v>
      </c>
      <c r="AL70">
        <v>19</v>
      </c>
      <c r="AM70">
        <v>6</v>
      </c>
      <c r="AN70">
        <v>0</v>
      </c>
      <c r="AO70">
        <v>35</v>
      </c>
      <c r="AP70">
        <v>0</v>
      </c>
      <c r="AQ70">
        <v>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238</v>
      </c>
      <c r="AY70">
        <v>1</v>
      </c>
      <c r="AZ70">
        <v>78</v>
      </c>
      <c r="BA70">
        <v>100</v>
      </c>
      <c r="BB70">
        <v>0</v>
      </c>
      <c r="BC70">
        <v>63</v>
      </c>
      <c r="BD70">
        <v>8</v>
      </c>
      <c r="BE70">
        <v>12</v>
      </c>
      <c r="BF70">
        <v>116</v>
      </c>
      <c r="BG70">
        <v>19</v>
      </c>
      <c r="BH70">
        <v>21</v>
      </c>
      <c r="BI70">
        <v>0</v>
      </c>
      <c r="BJ70">
        <v>81</v>
      </c>
      <c r="BK70">
        <v>0</v>
      </c>
      <c r="BL70">
        <v>9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507</v>
      </c>
    </row>
    <row r="71" spans="1:71" x14ac:dyDescent="0.35">
      <c r="A71" t="s">
        <v>400</v>
      </c>
      <c r="B71" t="s">
        <v>227</v>
      </c>
      <c r="C71" t="s">
        <v>272</v>
      </c>
      <c r="D71" t="s">
        <v>410</v>
      </c>
      <c r="E71" t="s">
        <v>265</v>
      </c>
      <c r="F71" t="s">
        <v>236</v>
      </c>
      <c r="G71" t="s">
        <v>409</v>
      </c>
      <c r="I71">
        <v>1</v>
      </c>
      <c r="J71">
        <v>180</v>
      </c>
      <c r="K71">
        <v>0</v>
      </c>
      <c r="L71">
        <v>0</v>
      </c>
      <c r="M71">
        <v>91</v>
      </c>
      <c r="N71">
        <v>16</v>
      </c>
      <c r="O71">
        <v>8</v>
      </c>
      <c r="P71">
        <v>52</v>
      </c>
      <c r="Q71">
        <v>0</v>
      </c>
      <c r="R71">
        <v>15</v>
      </c>
      <c r="S71">
        <v>0</v>
      </c>
      <c r="T71">
        <v>40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402</v>
      </c>
      <c r="AD71">
        <v>1</v>
      </c>
      <c r="AE71">
        <v>84</v>
      </c>
      <c r="AF71">
        <v>4</v>
      </c>
      <c r="AG71">
        <v>0</v>
      </c>
      <c r="AH71">
        <v>33</v>
      </c>
      <c r="AI71">
        <v>9</v>
      </c>
      <c r="AJ71">
        <v>10</v>
      </c>
      <c r="AK71">
        <v>9</v>
      </c>
      <c r="AL71">
        <v>7</v>
      </c>
      <c r="AM71">
        <v>6</v>
      </c>
      <c r="AN71">
        <v>0</v>
      </c>
      <c r="AO71">
        <v>17</v>
      </c>
      <c r="AP71">
        <v>0</v>
      </c>
      <c r="AQ71">
        <v>15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194</v>
      </c>
      <c r="AY71">
        <v>1</v>
      </c>
      <c r="AZ71">
        <v>264</v>
      </c>
      <c r="BA71">
        <v>4</v>
      </c>
      <c r="BB71">
        <v>0</v>
      </c>
      <c r="BC71">
        <v>124</v>
      </c>
      <c r="BD71">
        <v>25</v>
      </c>
      <c r="BE71">
        <v>18</v>
      </c>
      <c r="BF71">
        <v>61</v>
      </c>
      <c r="BG71">
        <v>7</v>
      </c>
      <c r="BH71">
        <v>21</v>
      </c>
      <c r="BI71">
        <v>0</v>
      </c>
      <c r="BJ71">
        <v>57</v>
      </c>
      <c r="BK71">
        <v>0</v>
      </c>
      <c r="BL71">
        <v>15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596</v>
      </c>
    </row>
    <row r="72" spans="1:71" x14ac:dyDescent="0.35">
      <c r="A72" t="s">
        <v>400</v>
      </c>
      <c r="B72" t="s">
        <v>227</v>
      </c>
      <c r="C72" t="s">
        <v>404</v>
      </c>
      <c r="D72" t="s">
        <v>405</v>
      </c>
      <c r="E72" t="s">
        <v>406</v>
      </c>
      <c r="F72" t="s">
        <v>236</v>
      </c>
      <c r="G72" t="s">
        <v>411</v>
      </c>
      <c r="H72" t="s">
        <v>271</v>
      </c>
      <c r="I72">
        <v>0.25</v>
      </c>
      <c r="J72">
        <v>28</v>
      </c>
      <c r="K72">
        <v>28</v>
      </c>
      <c r="L72">
        <v>0</v>
      </c>
      <c r="M72">
        <v>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70</v>
      </c>
      <c r="AD72">
        <v>0.5</v>
      </c>
      <c r="AE72">
        <v>52</v>
      </c>
      <c r="AF72">
        <v>18</v>
      </c>
      <c r="AG72">
        <v>0</v>
      </c>
      <c r="AH72">
        <v>26</v>
      </c>
      <c r="AI72">
        <v>2</v>
      </c>
      <c r="AJ72">
        <v>0</v>
      </c>
      <c r="AK72">
        <v>6</v>
      </c>
      <c r="AL72">
        <v>0</v>
      </c>
      <c r="AM72">
        <v>4</v>
      </c>
      <c r="AN72">
        <v>0</v>
      </c>
      <c r="AO72">
        <v>5</v>
      </c>
      <c r="AP72">
        <v>0</v>
      </c>
      <c r="AQ72">
        <v>33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146</v>
      </c>
      <c r="AY72">
        <v>0.375</v>
      </c>
      <c r="AZ72">
        <v>80</v>
      </c>
      <c r="BA72">
        <v>46</v>
      </c>
      <c r="BB72">
        <v>0</v>
      </c>
      <c r="BC72">
        <v>33</v>
      </c>
      <c r="BD72">
        <v>4</v>
      </c>
      <c r="BE72">
        <v>0</v>
      </c>
      <c r="BF72">
        <v>6</v>
      </c>
      <c r="BG72">
        <v>0</v>
      </c>
      <c r="BH72">
        <v>4</v>
      </c>
      <c r="BI72">
        <v>0</v>
      </c>
      <c r="BJ72">
        <v>10</v>
      </c>
      <c r="BK72">
        <v>0</v>
      </c>
      <c r="BL72">
        <v>33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216</v>
      </c>
    </row>
    <row r="73" spans="1:71" x14ac:dyDescent="0.35">
      <c r="A73" t="s">
        <v>400</v>
      </c>
      <c r="B73" t="s">
        <v>227</v>
      </c>
      <c r="C73" t="s">
        <v>395</v>
      </c>
      <c r="D73" t="s">
        <v>408</v>
      </c>
      <c r="E73" t="s">
        <v>304</v>
      </c>
      <c r="F73" t="s">
        <v>236</v>
      </c>
      <c r="G73" t="s">
        <v>411</v>
      </c>
      <c r="H73" t="s">
        <v>271</v>
      </c>
      <c r="I73">
        <v>0.5</v>
      </c>
      <c r="J73">
        <v>76</v>
      </c>
      <c r="K73">
        <v>16</v>
      </c>
      <c r="L73">
        <v>0</v>
      </c>
      <c r="M73">
        <v>2</v>
      </c>
      <c r="N73">
        <v>1</v>
      </c>
      <c r="O73">
        <v>0</v>
      </c>
      <c r="P73">
        <v>41</v>
      </c>
      <c r="Q73">
        <v>0</v>
      </c>
      <c r="R73">
        <v>9</v>
      </c>
      <c r="S73">
        <v>0</v>
      </c>
      <c r="T73">
        <v>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151</v>
      </c>
      <c r="AD73">
        <v>0.5</v>
      </c>
      <c r="AE73">
        <v>48</v>
      </c>
      <c r="AF73">
        <v>0</v>
      </c>
      <c r="AG73">
        <v>0</v>
      </c>
      <c r="AH73">
        <v>27</v>
      </c>
      <c r="AI73">
        <v>4</v>
      </c>
      <c r="AJ73">
        <v>0</v>
      </c>
      <c r="AK73">
        <v>0</v>
      </c>
      <c r="AL73">
        <v>5</v>
      </c>
      <c r="AM73">
        <v>0</v>
      </c>
      <c r="AN73">
        <v>0</v>
      </c>
      <c r="AO73">
        <v>10</v>
      </c>
      <c r="AP73">
        <v>0</v>
      </c>
      <c r="AQ73">
        <v>45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139</v>
      </c>
      <c r="AY73">
        <v>0.5</v>
      </c>
      <c r="AZ73">
        <v>124</v>
      </c>
      <c r="BA73">
        <v>16</v>
      </c>
      <c r="BB73">
        <v>0</v>
      </c>
      <c r="BC73">
        <v>29</v>
      </c>
      <c r="BD73">
        <v>5</v>
      </c>
      <c r="BE73">
        <v>0</v>
      </c>
      <c r="BF73">
        <v>41</v>
      </c>
      <c r="BG73">
        <v>5</v>
      </c>
      <c r="BH73">
        <v>9</v>
      </c>
      <c r="BI73">
        <v>0</v>
      </c>
      <c r="BJ73">
        <v>16</v>
      </c>
      <c r="BK73">
        <v>0</v>
      </c>
      <c r="BL73">
        <v>45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290</v>
      </c>
    </row>
    <row r="74" spans="1:71" x14ac:dyDescent="0.35">
      <c r="A74" t="s">
        <v>400</v>
      </c>
      <c r="B74" t="s">
        <v>227</v>
      </c>
      <c r="C74" t="s">
        <v>412</v>
      </c>
      <c r="D74" t="s">
        <v>413</v>
      </c>
      <c r="E74" t="s">
        <v>283</v>
      </c>
      <c r="F74" t="s">
        <v>248</v>
      </c>
      <c r="G74" t="s">
        <v>414</v>
      </c>
      <c r="I74">
        <v>1</v>
      </c>
      <c r="J74">
        <v>84</v>
      </c>
      <c r="K74">
        <v>86</v>
      </c>
      <c r="L74">
        <v>0</v>
      </c>
      <c r="M74">
        <v>104</v>
      </c>
      <c r="N74">
        <v>18</v>
      </c>
      <c r="O74">
        <v>4</v>
      </c>
      <c r="P74">
        <v>53</v>
      </c>
      <c r="Q74">
        <v>0</v>
      </c>
      <c r="R74">
        <v>15</v>
      </c>
      <c r="S74">
        <v>0</v>
      </c>
      <c r="T74">
        <v>48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412</v>
      </c>
      <c r="AD74">
        <v>1</v>
      </c>
      <c r="AE74">
        <v>52</v>
      </c>
      <c r="AF74">
        <v>16</v>
      </c>
      <c r="AG74">
        <v>0</v>
      </c>
      <c r="AH74">
        <v>48</v>
      </c>
      <c r="AI74">
        <v>5</v>
      </c>
      <c r="AJ74">
        <v>0</v>
      </c>
      <c r="AK74">
        <v>6</v>
      </c>
      <c r="AL74">
        <v>0</v>
      </c>
      <c r="AM74">
        <v>4</v>
      </c>
      <c r="AN74">
        <v>0</v>
      </c>
      <c r="AO74">
        <v>26</v>
      </c>
      <c r="AP74">
        <v>0</v>
      </c>
      <c r="AQ74">
        <v>21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178</v>
      </c>
      <c r="AY74">
        <v>1</v>
      </c>
      <c r="AZ74">
        <v>136</v>
      </c>
      <c r="BA74">
        <v>102</v>
      </c>
      <c r="BB74">
        <v>0</v>
      </c>
      <c r="BC74">
        <v>152</v>
      </c>
      <c r="BD74">
        <v>23</v>
      </c>
      <c r="BE74">
        <v>4</v>
      </c>
      <c r="BF74">
        <v>59</v>
      </c>
      <c r="BG74">
        <v>0</v>
      </c>
      <c r="BH74">
        <v>19</v>
      </c>
      <c r="BI74">
        <v>0</v>
      </c>
      <c r="BJ74">
        <v>74</v>
      </c>
      <c r="BK74">
        <v>0</v>
      </c>
      <c r="BL74">
        <v>21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590</v>
      </c>
    </row>
    <row r="75" spans="1:71" x14ac:dyDescent="0.35">
      <c r="A75" t="s">
        <v>400</v>
      </c>
      <c r="B75" t="s">
        <v>227</v>
      </c>
      <c r="C75" t="s">
        <v>320</v>
      </c>
      <c r="D75" t="s">
        <v>415</v>
      </c>
      <c r="E75" t="s">
        <v>300</v>
      </c>
      <c r="F75" t="s">
        <v>248</v>
      </c>
      <c r="G75" t="s">
        <v>414</v>
      </c>
      <c r="I75">
        <v>1</v>
      </c>
      <c r="J75">
        <v>44</v>
      </c>
      <c r="K75">
        <v>166</v>
      </c>
      <c r="L75">
        <v>0</v>
      </c>
      <c r="M75">
        <v>3</v>
      </c>
      <c r="N75">
        <v>1</v>
      </c>
      <c r="O75">
        <v>0</v>
      </c>
      <c r="P75">
        <v>53</v>
      </c>
      <c r="Q75">
        <v>0</v>
      </c>
      <c r="R75">
        <v>15</v>
      </c>
      <c r="S75">
        <v>0</v>
      </c>
      <c r="T75">
        <v>24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306</v>
      </c>
      <c r="AD75">
        <v>1</v>
      </c>
      <c r="AE75">
        <v>40</v>
      </c>
      <c r="AF75">
        <v>96</v>
      </c>
      <c r="AG75">
        <v>0</v>
      </c>
      <c r="AH75">
        <v>28</v>
      </c>
      <c r="AI75">
        <v>5</v>
      </c>
      <c r="AJ75">
        <v>1</v>
      </c>
      <c r="AK75">
        <v>9</v>
      </c>
      <c r="AL75">
        <v>0</v>
      </c>
      <c r="AM75">
        <v>6</v>
      </c>
      <c r="AN75">
        <v>40</v>
      </c>
      <c r="AO75">
        <v>30</v>
      </c>
      <c r="AP75">
        <v>0</v>
      </c>
      <c r="AQ75">
        <v>24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279</v>
      </c>
      <c r="AY75">
        <v>1</v>
      </c>
      <c r="AZ75">
        <v>84</v>
      </c>
      <c r="BA75">
        <v>262</v>
      </c>
      <c r="BB75">
        <v>0</v>
      </c>
      <c r="BC75">
        <v>31</v>
      </c>
      <c r="BD75">
        <v>6</v>
      </c>
      <c r="BE75">
        <v>1</v>
      </c>
      <c r="BF75">
        <v>62</v>
      </c>
      <c r="BG75">
        <v>0</v>
      </c>
      <c r="BH75">
        <v>21</v>
      </c>
      <c r="BI75">
        <v>40</v>
      </c>
      <c r="BJ75">
        <v>54</v>
      </c>
      <c r="BK75">
        <v>0</v>
      </c>
      <c r="BL75">
        <v>24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585</v>
      </c>
    </row>
    <row r="76" spans="1:71" x14ac:dyDescent="0.35">
      <c r="A76" t="s">
        <v>400</v>
      </c>
      <c r="B76" t="s">
        <v>227</v>
      </c>
      <c r="C76" t="s">
        <v>272</v>
      </c>
      <c r="D76" t="s">
        <v>416</v>
      </c>
      <c r="E76" t="s">
        <v>335</v>
      </c>
      <c r="F76" t="s">
        <v>248</v>
      </c>
      <c r="G76" t="s">
        <v>414</v>
      </c>
      <c r="I76">
        <v>1</v>
      </c>
      <c r="J76">
        <v>85</v>
      </c>
      <c r="K76">
        <v>96</v>
      </c>
      <c r="L76">
        <v>0</v>
      </c>
      <c r="M76">
        <v>41</v>
      </c>
      <c r="N76">
        <v>7</v>
      </c>
      <c r="O76">
        <v>2</v>
      </c>
      <c r="P76">
        <v>63</v>
      </c>
      <c r="Q76">
        <v>0</v>
      </c>
      <c r="R76">
        <v>18</v>
      </c>
      <c r="S76">
        <v>0</v>
      </c>
      <c r="T76">
        <v>68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380</v>
      </c>
      <c r="AD76">
        <v>1</v>
      </c>
      <c r="AE76">
        <v>72</v>
      </c>
      <c r="AF76">
        <v>8</v>
      </c>
      <c r="AG76">
        <v>0</v>
      </c>
      <c r="AH76">
        <v>42</v>
      </c>
      <c r="AI76">
        <v>6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35</v>
      </c>
      <c r="AP76">
        <v>0</v>
      </c>
      <c r="AQ76">
        <v>9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172</v>
      </c>
      <c r="AY76">
        <v>1</v>
      </c>
      <c r="AZ76">
        <v>157</v>
      </c>
      <c r="BA76">
        <v>104</v>
      </c>
      <c r="BB76">
        <v>0</v>
      </c>
      <c r="BC76">
        <v>83</v>
      </c>
      <c r="BD76">
        <v>13</v>
      </c>
      <c r="BE76">
        <v>2</v>
      </c>
      <c r="BF76">
        <v>63</v>
      </c>
      <c r="BG76">
        <v>0</v>
      </c>
      <c r="BH76">
        <v>18</v>
      </c>
      <c r="BI76">
        <v>0</v>
      </c>
      <c r="BJ76">
        <v>103</v>
      </c>
      <c r="BK76">
        <v>0</v>
      </c>
      <c r="BL76">
        <v>9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552</v>
      </c>
    </row>
    <row r="77" spans="1:71" x14ac:dyDescent="0.35">
      <c r="A77" t="s">
        <v>400</v>
      </c>
      <c r="B77" t="s">
        <v>227</v>
      </c>
      <c r="C77" t="s">
        <v>417</v>
      </c>
      <c r="D77" t="s">
        <v>418</v>
      </c>
      <c r="E77" t="s">
        <v>419</v>
      </c>
      <c r="F77" t="s">
        <v>248</v>
      </c>
      <c r="G77" t="s">
        <v>414</v>
      </c>
      <c r="I77">
        <v>1</v>
      </c>
      <c r="J77">
        <v>82</v>
      </c>
      <c r="K77">
        <v>54</v>
      </c>
      <c r="L77">
        <v>0</v>
      </c>
      <c r="M77">
        <v>75</v>
      </c>
      <c r="N77">
        <v>7</v>
      </c>
      <c r="O77">
        <v>1</v>
      </c>
      <c r="P77">
        <v>52</v>
      </c>
      <c r="Q77">
        <v>0</v>
      </c>
      <c r="R77">
        <v>15</v>
      </c>
      <c r="S77">
        <v>0</v>
      </c>
      <c r="T77">
        <v>46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332</v>
      </c>
      <c r="AD77">
        <v>1</v>
      </c>
      <c r="AE77">
        <v>80</v>
      </c>
      <c r="AF77">
        <v>80</v>
      </c>
      <c r="AG77">
        <v>0</v>
      </c>
      <c r="AH77">
        <v>30</v>
      </c>
      <c r="AI77">
        <v>7</v>
      </c>
      <c r="AJ77">
        <v>1</v>
      </c>
      <c r="AK77">
        <v>6</v>
      </c>
      <c r="AL77">
        <v>0</v>
      </c>
      <c r="AM77">
        <v>4</v>
      </c>
      <c r="AN77">
        <v>0</v>
      </c>
      <c r="AO77">
        <v>18</v>
      </c>
      <c r="AP77">
        <v>0</v>
      </c>
      <c r="AQ77">
        <v>30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256</v>
      </c>
      <c r="AY77">
        <v>1</v>
      </c>
      <c r="AZ77">
        <v>162</v>
      </c>
      <c r="BA77">
        <v>134</v>
      </c>
      <c r="BB77">
        <v>0</v>
      </c>
      <c r="BC77">
        <v>105</v>
      </c>
      <c r="BD77">
        <v>14</v>
      </c>
      <c r="BE77">
        <v>2</v>
      </c>
      <c r="BF77">
        <v>58</v>
      </c>
      <c r="BG77">
        <v>0</v>
      </c>
      <c r="BH77">
        <v>19</v>
      </c>
      <c r="BI77">
        <v>0</v>
      </c>
      <c r="BJ77">
        <v>64</v>
      </c>
      <c r="BK77">
        <v>0</v>
      </c>
      <c r="BL77">
        <v>30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588</v>
      </c>
    </row>
    <row r="78" spans="1:71" x14ac:dyDescent="0.35">
      <c r="A78" t="s">
        <v>400</v>
      </c>
      <c r="B78" t="s">
        <v>227</v>
      </c>
      <c r="C78" t="s">
        <v>272</v>
      </c>
      <c r="D78" t="s">
        <v>420</v>
      </c>
      <c r="E78" t="s">
        <v>283</v>
      </c>
      <c r="F78" t="s">
        <v>248</v>
      </c>
      <c r="G78" t="s">
        <v>421</v>
      </c>
      <c r="I78">
        <v>1</v>
      </c>
      <c r="J78">
        <v>38</v>
      </c>
      <c r="K78">
        <v>108</v>
      </c>
      <c r="L78">
        <v>0</v>
      </c>
      <c r="M78">
        <v>0</v>
      </c>
      <c r="N78">
        <v>0</v>
      </c>
      <c r="O78">
        <v>6</v>
      </c>
      <c r="P78">
        <v>42</v>
      </c>
      <c r="Q78">
        <v>0</v>
      </c>
      <c r="R78">
        <v>12</v>
      </c>
      <c r="S78">
        <v>0</v>
      </c>
      <c r="T78">
        <v>35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241</v>
      </c>
      <c r="AD78">
        <v>1</v>
      </c>
      <c r="AE78">
        <v>91.98</v>
      </c>
      <c r="AF78">
        <v>84</v>
      </c>
      <c r="AG78">
        <v>0</v>
      </c>
      <c r="AH78">
        <v>7</v>
      </c>
      <c r="AI78">
        <v>3</v>
      </c>
      <c r="AJ78">
        <v>0</v>
      </c>
      <c r="AK78">
        <v>15</v>
      </c>
      <c r="AL78">
        <v>0</v>
      </c>
      <c r="AM78">
        <v>10</v>
      </c>
      <c r="AN78">
        <v>80</v>
      </c>
      <c r="AO78">
        <v>13</v>
      </c>
      <c r="AP78">
        <v>0</v>
      </c>
      <c r="AQ78">
        <v>33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336.98</v>
      </c>
      <c r="AY78">
        <v>1</v>
      </c>
      <c r="AZ78">
        <v>129.97999999999999</v>
      </c>
      <c r="BA78">
        <v>192</v>
      </c>
      <c r="BB78">
        <v>0</v>
      </c>
      <c r="BC78">
        <v>7</v>
      </c>
      <c r="BD78">
        <v>3</v>
      </c>
      <c r="BE78">
        <v>6</v>
      </c>
      <c r="BF78">
        <v>57</v>
      </c>
      <c r="BG78">
        <v>0</v>
      </c>
      <c r="BH78">
        <v>22</v>
      </c>
      <c r="BI78">
        <v>80</v>
      </c>
      <c r="BJ78">
        <v>48</v>
      </c>
      <c r="BK78">
        <v>0</v>
      </c>
      <c r="BL78">
        <v>33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577.98</v>
      </c>
    </row>
    <row r="79" spans="1:71" x14ac:dyDescent="0.35">
      <c r="A79" t="s">
        <v>400</v>
      </c>
      <c r="B79" t="s">
        <v>227</v>
      </c>
      <c r="C79" t="s">
        <v>376</v>
      </c>
      <c r="D79" t="s">
        <v>422</v>
      </c>
      <c r="E79" t="s">
        <v>265</v>
      </c>
      <c r="F79" t="s">
        <v>248</v>
      </c>
      <c r="G79" t="s">
        <v>414</v>
      </c>
      <c r="H79" t="s">
        <v>271</v>
      </c>
      <c r="I79">
        <v>1</v>
      </c>
      <c r="J79">
        <v>36</v>
      </c>
      <c r="K79">
        <v>152</v>
      </c>
      <c r="L79">
        <v>0</v>
      </c>
      <c r="M79">
        <v>0</v>
      </c>
      <c r="N79">
        <v>0</v>
      </c>
      <c r="O79">
        <v>0</v>
      </c>
      <c r="P79">
        <v>53</v>
      </c>
      <c r="Q79">
        <v>0</v>
      </c>
      <c r="R79">
        <v>15</v>
      </c>
      <c r="S79">
        <v>0</v>
      </c>
      <c r="T79">
        <v>22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278</v>
      </c>
      <c r="AD79">
        <v>1</v>
      </c>
      <c r="AE79">
        <v>64</v>
      </c>
      <c r="AF79">
        <v>64</v>
      </c>
      <c r="AG79">
        <v>0</v>
      </c>
      <c r="AH79">
        <v>73</v>
      </c>
      <c r="AI79">
        <v>6</v>
      </c>
      <c r="AJ79">
        <v>6</v>
      </c>
      <c r="AK79">
        <v>9</v>
      </c>
      <c r="AL79">
        <v>0</v>
      </c>
      <c r="AM79">
        <v>6</v>
      </c>
      <c r="AN79">
        <v>0</v>
      </c>
      <c r="AO79">
        <v>40</v>
      </c>
      <c r="AP79">
        <v>0</v>
      </c>
      <c r="AQ79">
        <v>51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319</v>
      </c>
      <c r="AY79">
        <v>1</v>
      </c>
      <c r="AZ79">
        <v>100</v>
      </c>
      <c r="BA79">
        <v>216</v>
      </c>
      <c r="BB79">
        <v>0</v>
      </c>
      <c r="BC79">
        <v>73</v>
      </c>
      <c r="BD79">
        <v>6</v>
      </c>
      <c r="BE79">
        <v>6</v>
      </c>
      <c r="BF79">
        <v>62</v>
      </c>
      <c r="BG79">
        <v>0</v>
      </c>
      <c r="BH79">
        <v>21</v>
      </c>
      <c r="BI79">
        <v>0</v>
      </c>
      <c r="BJ79">
        <v>62</v>
      </c>
      <c r="BK79">
        <v>0</v>
      </c>
      <c r="BL79">
        <v>51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597</v>
      </c>
    </row>
    <row r="80" spans="1:71" x14ac:dyDescent="0.35">
      <c r="A80" t="s">
        <v>400</v>
      </c>
      <c r="B80" t="s">
        <v>227</v>
      </c>
      <c r="C80" t="s">
        <v>380</v>
      </c>
      <c r="D80" t="s">
        <v>423</v>
      </c>
      <c r="E80" t="s">
        <v>265</v>
      </c>
      <c r="F80" t="s">
        <v>248</v>
      </c>
      <c r="G80" t="s">
        <v>424</v>
      </c>
      <c r="I80">
        <v>1</v>
      </c>
      <c r="J80">
        <v>124</v>
      </c>
      <c r="K80">
        <v>62</v>
      </c>
      <c r="L80">
        <v>0</v>
      </c>
      <c r="M80">
        <v>41</v>
      </c>
      <c r="N80">
        <v>4</v>
      </c>
      <c r="O80">
        <v>0</v>
      </c>
      <c r="P80">
        <v>52</v>
      </c>
      <c r="Q80">
        <v>0</v>
      </c>
      <c r="R80">
        <v>15</v>
      </c>
      <c r="S80">
        <v>0</v>
      </c>
      <c r="T80">
        <v>16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314</v>
      </c>
      <c r="AD80">
        <v>1</v>
      </c>
      <c r="AE80">
        <v>70</v>
      </c>
      <c r="AF80">
        <v>62</v>
      </c>
      <c r="AG80">
        <v>0</v>
      </c>
      <c r="AH80">
        <v>7</v>
      </c>
      <c r="AI80">
        <v>2</v>
      </c>
      <c r="AJ80">
        <v>0</v>
      </c>
      <c r="AK80">
        <v>15</v>
      </c>
      <c r="AL80">
        <v>0</v>
      </c>
      <c r="AM80">
        <v>10</v>
      </c>
      <c r="AN80">
        <v>0</v>
      </c>
      <c r="AO80">
        <v>5</v>
      </c>
      <c r="AP80">
        <v>0</v>
      </c>
      <c r="AQ80">
        <v>45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216</v>
      </c>
      <c r="AY80">
        <v>1</v>
      </c>
      <c r="AZ80">
        <v>194</v>
      </c>
      <c r="BA80">
        <v>124</v>
      </c>
      <c r="BB80">
        <v>0</v>
      </c>
      <c r="BC80">
        <v>48</v>
      </c>
      <c r="BD80">
        <v>6</v>
      </c>
      <c r="BE80">
        <v>0</v>
      </c>
      <c r="BF80">
        <v>67</v>
      </c>
      <c r="BG80">
        <v>0</v>
      </c>
      <c r="BH80">
        <v>25</v>
      </c>
      <c r="BI80">
        <v>0</v>
      </c>
      <c r="BJ80">
        <v>21</v>
      </c>
      <c r="BK80">
        <v>0</v>
      </c>
      <c r="BL80">
        <v>45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530</v>
      </c>
    </row>
    <row r="81" spans="1:71" x14ac:dyDescent="0.35">
      <c r="A81" t="s">
        <v>400</v>
      </c>
      <c r="B81" t="s">
        <v>227</v>
      </c>
      <c r="C81" t="s">
        <v>412</v>
      </c>
      <c r="D81" t="s">
        <v>413</v>
      </c>
      <c r="E81" t="s">
        <v>283</v>
      </c>
      <c r="F81" t="s">
        <v>248</v>
      </c>
      <c r="G81" t="s">
        <v>414</v>
      </c>
      <c r="H81" t="s">
        <v>271</v>
      </c>
      <c r="I81">
        <v>0.5</v>
      </c>
      <c r="J81">
        <v>36</v>
      </c>
      <c r="K81">
        <v>10</v>
      </c>
      <c r="L81">
        <v>0</v>
      </c>
      <c r="M81">
        <v>43</v>
      </c>
      <c r="N81">
        <v>4</v>
      </c>
      <c r="O81">
        <v>0</v>
      </c>
      <c r="P81">
        <v>31</v>
      </c>
      <c r="Q81">
        <v>0</v>
      </c>
      <c r="R81">
        <v>9</v>
      </c>
      <c r="S81">
        <v>0</v>
      </c>
      <c r="T81">
        <v>30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163</v>
      </c>
      <c r="AD81">
        <v>0.5</v>
      </c>
      <c r="AE81">
        <v>32</v>
      </c>
      <c r="AF81">
        <v>0</v>
      </c>
      <c r="AG81">
        <v>0</v>
      </c>
      <c r="AH81">
        <v>27</v>
      </c>
      <c r="AI81">
        <v>2</v>
      </c>
      <c r="AJ81">
        <v>0</v>
      </c>
      <c r="AK81">
        <v>6</v>
      </c>
      <c r="AL81">
        <v>0</v>
      </c>
      <c r="AM81">
        <v>4</v>
      </c>
      <c r="AN81">
        <v>40</v>
      </c>
      <c r="AO81">
        <v>4</v>
      </c>
      <c r="AP81">
        <v>0</v>
      </c>
      <c r="AQ81">
        <v>21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136</v>
      </c>
      <c r="AY81">
        <v>0.5</v>
      </c>
      <c r="AZ81">
        <v>68</v>
      </c>
      <c r="BA81">
        <v>10</v>
      </c>
      <c r="BB81">
        <v>0</v>
      </c>
      <c r="BC81">
        <v>70</v>
      </c>
      <c r="BD81">
        <v>6</v>
      </c>
      <c r="BE81">
        <v>0</v>
      </c>
      <c r="BF81">
        <v>37</v>
      </c>
      <c r="BG81">
        <v>0</v>
      </c>
      <c r="BH81">
        <v>13</v>
      </c>
      <c r="BI81">
        <v>40</v>
      </c>
      <c r="BJ81">
        <v>34</v>
      </c>
      <c r="BK81">
        <v>0</v>
      </c>
      <c r="BL81">
        <v>21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299</v>
      </c>
    </row>
    <row r="82" spans="1:71" x14ac:dyDescent="0.35">
      <c r="A82" t="s">
        <v>400</v>
      </c>
      <c r="B82" t="s">
        <v>227</v>
      </c>
      <c r="C82" t="s">
        <v>320</v>
      </c>
      <c r="D82" t="s">
        <v>415</v>
      </c>
      <c r="E82" t="s">
        <v>300</v>
      </c>
      <c r="F82" t="s">
        <v>248</v>
      </c>
      <c r="G82" t="s">
        <v>414</v>
      </c>
      <c r="H82" t="s">
        <v>271</v>
      </c>
      <c r="I82">
        <v>0.25</v>
      </c>
      <c r="J82">
        <v>36</v>
      </c>
      <c r="K82">
        <v>20</v>
      </c>
      <c r="L82">
        <v>0</v>
      </c>
      <c r="M82">
        <v>5</v>
      </c>
      <c r="N82">
        <v>2</v>
      </c>
      <c r="O82">
        <v>0</v>
      </c>
      <c r="P82">
        <v>10</v>
      </c>
      <c r="Q82">
        <v>0</v>
      </c>
      <c r="R82">
        <v>3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78</v>
      </c>
      <c r="AD82">
        <v>0.25</v>
      </c>
      <c r="AE82">
        <v>0</v>
      </c>
      <c r="AF82">
        <v>64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72</v>
      </c>
      <c r="AY82">
        <v>0.25</v>
      </c>
      <c r="AZ82">
        <v>36</v>
      </c>
      <c r="BA82">
        <v>84</v>
      </c>
      <c r="BB82">
        <v>0</v>
      </c>
      <c r="BC82">
        <v>5</v>
      </c>
      <c r="BD82">
        <v>2</v>
      </c>
      <c r="BE82">
        <v>0</v>
      </c>
      <c r="BF82">
        <v>10</v>
      </c>
      <c r="BG82">
        <v>0</v>
      </c>
      <c r="BH82">
        <v>3</v>
      </c>
      <c r="BI82">
        <v>0</v>
      </c>
      <c r="BJ82">
        <v>10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150</v>
      </c>
    </row>
    <row r="83" spans="1:71" x14ac:dyDescent="0.35">
      <c r="A83" t="s">
        <v>400</v>
      </c>
      <c r="B83" t="s">
        <v>227</v>
      </c>
      <c r="C83" t="s">
        <v>272</v>
      </c>
      <c r="D83" t="s">
        <v>416</v>
      </c>
      <c r="E83" t="s">
        <v>335</v>
      </c>
      <c r="F83" t="s">
        <v>248</v>
      </c>
      <c r="G83" t="s">
        <v>414</v>
      </c>
      <c r="H83" t="s">
        <v>271</v>
      </c>
      <c r="I83">
        <v>0.25</v>
      </c>
      <c r="J83">
        <v>19</v>
      </c>
      <c r="K83">
        <v>16</v>
      </c>
      <c r="L83">
        <v>0</v>
      </c>
      <c r="M83">
        <v>9</v>
      </c>
      <c r="N83">
        <v>2</v>
      </c>
      <c r="O83">
        <v>0</v>
      </c>
      <c r="P83">
        <v>21</v>
      </c>
      <c r="Q83">
        <v>0</v>
      </c>
      <c r="R83">
        <v>6</v>
      </c>
      <c r="S83">
        <v>0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76</v>
      </c>
      <c r="AD83">
        <v>0.5</v>
      </c>
      <c r="AE83">
        <v>72</v>
      </c>
      <c r="AF83">
        <v>0</v>
      </c>
      <c r="AG83">
        <v>0</v>
      </c>
      <c r="AH83">
        <v>4</v>
      </c>
      <c r="AI83">
        <v>2</v>
      </c>
      <c r="AJ83">
        <v>6</v>
      </c>
      <c r="AK83">
        <v>9</v>
      </c>
      <c r="AL83">
        <v>0</v>
      </c>
      <c r="AM83">
        <v>6</v>
      </c>
      <c r="AN83">
        <v>0</v>
      </c>
      <c r="AO83">
        <v>20</v>
      </c>
      <c r="AP83">
        <v>0</v>
      </c>
      <c r="AQ83">
        <v>24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143</v>
      </c>
      <c r="AY83">
        <v>0.375</v>
      </c>
      <c r="AZ83">
        <v>91</v>
      </c>
      <c r="BA83">
        <v>16</v>
      </c>
      <c r="BB83">
        <v>0</v>
      </c>
      <c r="BC83">
        <v>13</v>
      </c>
      <c r="BD83">
        <v>4</v>
      </c>
      <c r="BE83">
        <v>6</v>
      </c>
      <c r="BF83">
        <v>30</v>
      </c>
      <c r="BG83">
        <v>0</v>
      </c>
      <c r="BH83">
        <v>12</v>
      </c>
      <c r="BI83">
        <v>0</v>
      </c>
      <c r="BJ83">
        <v>23</v>
      </c>
      <c r="BK83">
        <v>0</v>
      </c>
      <c r="BL83">
        <v>24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219</v>
      </c>
    </row>
    <row r="84" spans="1:71" x14ac:dyDescent="0.35">
      <c r="A84" t="s">
        <v>400</v>
      </c>
      <c r="B84" t="s">
        <v>227</v>
      </c>
      <c r="C84" t="s">
        <v>417</v>
      </c>
      <c r="D84" t="s">
        <v>418</v>
      </c>
      <c r="E84" t="s">
        <v>419</v>
      </c>
      <c r="F84" t="s">
        <v>248</v>
      </c>
      <c r="G84" t="s">
        <v>414</v>
      </c>
      <c r="H84" t="s">
        <v>271</v>
      </c>
      <c r="I84">
        <v>0.5</v>
      </c>
      <c r="J84">
        <v>0</v>
      </c>
      <c r="K84">
        <v>128</v>
      </c>
      <c r="L84">
        <v>0</v>
      </c>
      <c r="M84">
        <v>0</v>
      </c>
      <c r="N84">
        <v>0</v>
      </c>
      <c r="O84">
        <v>0</v>
      </c>
      <c r="P84">
        <v>21</v>
      </c>
      <c r="Q84">
        <v>0</v>
      </c>
      <c r="R84">
        <v>6</v>
      </c>
      <c r="S84">
        <v>0</v>
      </c>
      <c r="T84">
        <v>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159</v>
      </c>
      <c r="AD84">
        <v>0.5</v>
      </c>
      <c r="AE84">
        <v>32</v>
      </c>
      <c r="AF84">
        <v>48</v>
      </c>
      <c r="AG84">
        <v>0</v>
      </c>
      <c r="AH84">
        <v>30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123</v>
      </c>
      <c r="AY84">
        <v>0.5</v>
      </c>
      <c r="AZ84">
        <v>32</v>
      </c>
      <c r="BA84">
        <v>176</v>
      </c>
      <c r="BB84">
        <v>0</v>
      </c>
      <c r="BC84">
        <v>30</v>
      </c>
      <c r="BD84">
        <v>2</v>
      </c>
      <c r="BE84">
        <v>0</v>
      </c>
      <c r="BF84">
        <v>21</v>
      </c>
      <c r="BG84">
        <v>0</v>
      </c>
      <c r="BH84">
        <v>6</v>
      </c>
      <c r="BI84">
        <v>0</v>
      </c>
      <c r="BJ84">
        <v>15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282</v>
      </c>
    </row>
    <row r="85" spans="1:71" x14ac:dyDescent="0.35">
      <c r="A85" t="s">
        <v>400</v>
      </c>
      <c r="B85" t="s">
        <v>227</v>
      </c>
      <c r="C85" t="s">
        <v>272</v>
      </c>
      <c r="D85" t="s">
        <v>420</v>
      </c>
      <c r="E85" t="s">
        <v>283</v>
      </c>
      <c r="F85" t="s">
        <v>248</v>
      </c>
      <c r="G85" t="s">
        <v>421</v>
      </c>
      <c r="H85" t="s">
        <v>271</v>
      </c>
      <c r="I85">
        <v>0.5</v>
      </c>
      <c r="J85">
        <v>26</v>
      </c>
      <c r="K85">
        <v>28</v>
      </c>
      <c r="L85">
        <v>0</v>
      </c>
      <c r="M85">
        <v>14</v>
      </c>
      <c r="N85">
        <v>2</v>
      </c>
      <c r="O85">
        <v>0</v>
      </c>
      <c r="P85">
        <v>42</v>
      </c>
      <c r="Q85">
        <v>0</v>
      </c>
      <c r="R85">
        <v>12</v>
      </c>
      <c r="S85">
        <v>0</v>
      </c>
      <c r="T85">
        <v>35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159</v>
      </c>
      <c r="AD85">
        <v>0.5</v>
      </c>
      <c r="AE85">
        <v>32</v>
      </c>
      <c r="AF85">
        <v>64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10</v>
      </c>
      <c r="AP85">
        <v>0</v>
      </c>
      <c r="AQ85">
        <v>21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127</v>
      </c>
      <c r="AY85">
        <v>0.5</v>
      </c>
      <c r="AZ85">
        <v>58</v>
      </c>
      <c r="BA85">
        <v>92</v>
      </c>
      <c r="BB85">
        <v>0</v>
      </c>
      <c r="BC85">
        <v>14</v>
      </c>
      <c r="BD85">
        <v>2</v>
      </c>
      <c r="BE85">
        <v>0</v>
      </c>
      <c r="BF85">
        <v>42</v>
      </c>
      <c r="BG85">
        <v>0</v>
      </c>
      <c r="BH85">
        <v>12</v>
      </c>
      <c r="BI85">
        <v>0</v>
      </c>
      <c r="BJ85">
        <v>45</v>
      </c>
      <c r="BK85">
        <v>0</v>
      </c>
      <c r="BL85">
        <v>21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286</v>
      </c>
    </row>
    <row r="86" spans="1:71" x14ac:dyDescent="0.35">
      <c r="A86" t="s">
        <v>400</v>
      </c>
      <c r="B86" t="s">
        <v>227</v>
      </c>
      <c r="C86" t="s">
        <v>380</v>
      </c>
      <c r="D86" t="s">
        <v>423</v>
      </c>
      <c r="E86" t="s">
        <v>265</v>
      </c>
      <c r="F86" t="s">
        <v>248</v>
      </c>
      <c r="G86" t="s">
        <v>414</v>
      </c>
      <c r="H86" t="s">
        <v>271</v>
      </c>
      <c r="I86">
        <v>0.5</v>
      </c>
      <c r="J86">
        <v>60</v>
      </c>
      <c r="K86">
        <v>8</v>
      </c>
      <c r="L86">
        <v>0</v>
      </c>
      <c r="M86">
        <v>30</v>
      </c>
      <c r="N86">
        <v>2</v>
      </c>
      <c r="O86">
        <v>0</v>
      </c>
      <c r="P86">
        <v>32</v>
      </c>
      <c r="Q86">
        <v>0</v>
      </c>
      <c r="R86">
        <v>9</v>
      </c>
      <c r="S86">
        <v>0</v>
      </c>
      <c r="T86">
        <v>16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157</v>
      </c>
      <c r="AD86">
        <v>0.5</v>
      </c>
      <c r="AE86">
        <v>10</v>
      </c>
      <c r="AF86">
        <v>76</v>
      </c>
      <c r="AG86">
        <v>0</v>
      </c>
      <c r="AH86">
        <v>0</v>
      </c>
      <c r="AI86">
        <v>0</v>
      </c>
      <c r="AJ86">
        <v>4</v>
      </c>
      <c r="AK86">
        <v>0</v>
      </c>
      <c r="AL86">
        <v>0</v>
      </c>
      <c r="AM86">
        <v>0</v>
      </c>
      <c r="AN86">
        <v>0</v>
      </c>
      <c r="AO86">
        <v>18</v>
      </c>
      <c r="AP86">
        <v>0</v>
      </c>
      <c r="AQ86">
        <v>30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138</v>
      </c>
      <c r="AY86">
        <v>0.5</v>
      </c>
      <c r="AZ86">
        <v>70</v>
      </c>
      <c r="BA86">
        <v>84</v>
      </c>
      <c r="BB86">
        <v>0</v>
      </c>
      <c r="BC86">
        <v>30</v>
      </c>
      <c r="BD86">
        <v>2</v>
      </c>
      <c r="BE86">
        <v>4</v>
      </c>
      <c r="BF86">
        <v>32</v>
      </c>
      <c r="BG86">
        <v>0</v>
      </c>
      <c r="BH86">
        <v>9</v>
      </c>
      <c r="BI86">
        <v>0</v>
      </c>
      <c r="BJ86">
        <v>34</v>
      </c>
      <c r="BK86">
        <v>0</v>
      </c>
      <c r="BL86">
        <v>30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295</v>
      </c>
    </row>
    <row r="87" spans="1:71" x14ac:dyDescent="0.35">
      <c r="A87" t="s">
        <v>400</v>
      </c>
      <c r="B87" t="s">
        <v>227</v>
      </c>
      <c r="C87" t="s">
        <v>320</v>
      </c>
      <c r="D87" t="s">
        <v>425</v>
      </c>
      <c r="E87" t="s">
        <v>270</v>
      </c>
      <c r="F87" t="s">
        <v>248</v>
      </c>
      <c r="G87" t="s">
        <v>426</v>
      </c>
      <c r="H87" t="s">
        <v>271</v>
      </c>
      <c r="I87">
        <v>0.25</v>
      </c>
      <c r="J87">
        <v>20</v>
      </c>
      <c r="K87">
        <v>12</v>
      </c>
      <c r="L87">
        <v>0</v>
      </c>
      <c r="M87">
        <v>0</v>
      </c>
      <c r="N87">
        <v>0</v>
      </c>
      <c r="O87">
        <v>10</v>
      </c>
      <c r="P87">
        <v>21</v>
      </c>
      <c r="Q87">
        <v>0</v>
      </c>
      <c r="R87">
        <v>6</v>
      </c>
      <c r="S87">
        <v>0</v>
      </c>
      <c r="T87">
        <v>17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86</v>
      </c>
      <c r="AD87">
        <v>0.25</v>
      </c>
      <c r="AE87">
        <v>48</v>
      </c>
      <c r="AF87">
        <v>0</v>
      </c>
      <c r="AG87">
        <v>0</v>
      </c>
      <c r="AH87">
        <v>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61</v>
      </c>
      <c r="AY87">
        <v>0.25</v>
      </c>
      <c r="AZ87">
        <v>68</v>
      </c>
      <c r="BA87">
        <v>12</v>
      </c>
      <c r="BB87">
        <v>0</v>
      </c>
      <c r="BC87">
        <v>8</v>
      </c>
      <c r="BD87">
        <v>3</v>
      </c>
      <c r="BE87">
        <v>10</v>
      </c>
      <c r="BF87">
        <v>21</v>
      </c>
      <c r="BG87">
        <v>0</v>
      </c>
      <c r="BH87">
        <v>6</v>
      </c>
      <c r="BI87">
        <v>0</v>
      </c>
      <c r="BJ87">
        <v>19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147</v>
      </c>
    </row>
    <row r="88" spans="1:71" x14ac:dyDescent="0.35">
      <c r="A88" t="s">
        <v>400</v>
      </c>
      <c r="B88" t="s">
        <v>227</v>
      </c>
      <c r="C88" t="s">
        <v>427</v>
      </c>
      <c r="D88" t="s">
        <v>428</v>
      </c>
      <c r="E88" t="s">
        <v>429</v>
      </c>
      <c r="F88" t="s">
        <v>248</v>
      </c>
      <c r="G88" t="s">
        <v>430</v>
      </c>
      <c r="H88" t="s">
        <v>271</v>
      </c>
      <c r="I88">
        <v>0.25</v>
      </c>
      <c r="J88">
        <v>0</v>
      </c>
      <c r="K88">
        <v>70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80</v>
      </c>
      <c r="AD88">
        <v>0.25</v>
      </c>
      <c r="AE88">
        <v>28</v>
      </c>
      <c r="AF88">
        <v>32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9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70</v>
      </c>
      <c r="AY88">
        <v>0.25</v>
      </c>
      <c r="AZ88">
        <v>28</v>
      </c>
      <c r="BA88">
        <v>102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11</v>
      </c>
      <c r="BK88">
        <v>0</v>
      </c>
      <c r="BL88">
        <v>9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150</v>
      </c>
    </row>
    <row r="89" spans="1:71" x14ac:dyDescent="0.35">
      <c r="A89" t="s">
        <v>400</v>
      </c>
      <c r="B89" t="s">
        <v>227</v>
      </c>
      <c r="C89" t="s">
        <v>431</v>
      </c>
      <c r="D89" t="s">
        <v>432</v>
      </c>
      <c r="E89" t="s">
        <v>384</v>
      </c>
      <c r="F89" t="s">
        <v>433</v>
      </c>
      <c r="G89" t="s">
        <v>433</v>
      </c>
      <c r="I89">
        <v>1</v>
      </c>
      <c r="J89">
        <v>0</v>
      </c>
      <c r="K89">
        <v>240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257</v>
      </c>
      <c r="AD89">
        <v>1</v>
      </c>
      <c r="AE89">
        <v>0</v>
      </c>
      <c r="AF89">
        <v>160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40</v>
      </c>
      <c r="AO89">
        <v>4</v>
      </c>
      <c r="AP89">
        <v>0</v>
      </c>
      <c r="AQ89">
        <v>12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216</v>
      </c>
      <c r="AY89">
        <v>1</v>
      </c>
      <c r="AZ89">
        <v>0</v>
      </c>
      <c r="BA89">
        <v>400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40</v>
      </c>
      <c r="BJ89">
        <v>21</v>
      </c>
      <c r="BK89">
        <v>0</v>
      </c>
      <c r="BL89">
        <v>12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473</v>
      </c>
    </row>
    <row r="90" spans="1:71" x14ac:dyDescent="0.35">
      <c r="A90" t="s">
        <v>400</v>
      </c>
      <c r="B90" t="s">
        <v>227</v>
      </c>
      <c r="C90" t="s">
        <v>358</v>
      </c>
      <c r="D90" t="s">
        <v>434</v>
      </c>
      <c r="E90" t="s">
        <v>384</v>
      </c>
      <c r="F90" t="s">
        <v>433</v>
      </c>
      <c r="G90" t="s">
        <v>433</v>
      </c>
      <c r="I90">
        <v>1</v>
      </c>
      <c r="J90">
        <v>0</v>
      </c>
      <c r="K90">
        <v>316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332</v>
      </c>
      <c r="AD90">
        <v>1</v>
      </c>
      <c r="AE90">
        <v>0</v>
      </c>
      <c r="AF90">
        <v>208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</v>
      </c>
      <c r="AP90">
        <v>0</v>
      </c>
      <c r="AQ90">
        <v>42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265</v>
      </c>
      <c r="AY90">
        <v>1</v>
      </c>
      <c r="AZ90">
        <v>0</v>
      </c>
      <c r="BA90">
        <v>524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31</v>
      </c>
      <c r="BK90">
        <v>0</v>
      </c>
      <c r="BL90">
        <v>42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597</v>
      </c>
    </row>
    <row r="91" spans="1:71" x14ac:dyDescent="0.35">
      <c r="A91" t="s">
        <v>400</v>
      </c>
      <c r="B91" t="s">
        <v>227</v>
      </c>
      <c r="C91" t="s">
        <v>435</v>
      </c>
      <c r="D91" t="s">
        <v>436</v>
      </c>
      <c r="E91" t="s">
        <v>437</v>
      </c>
      <c r="F91" t="s">
        <v>433</v>
      </c>
      <c r="G91" t="s">
        <v>433</v>
      </c>
      <c r="I91">
        <v>1</v>
      </c>
      <c r="J91">
        <v>0</v>
      </c>
      <c r="K91">
        <v>248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266</v>
      </c>
      <c r="AD91">
        <v>1</v>
      </c>
      <c r="AE91">
        <v>0</v>
      </c>
      <c r="AF91">
        <v>256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40</v>
      </c>
      <c r="AO91">
        <v>8</v>
      </c>
      <c r="AP91">
        <v>0</v>
      </c>
      <c r="AQ91">
        <v>24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328</v>
      </c>
      <c r="AY91">
        <v>1</v>
      </c>
      <c r="AZ91">
        <v>0</v>
      </c>
      <c r="BA91">
        <v>504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40</v>
      </c>
      <c r="BJ91">
        <v>26</v>
      </c>
      <c r="BK91">
        <v>0</v>
      </c>
      <c r="BL91">
        <v>24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594</v>
      </c>
    </row>
    <row r="92" spans="1:71" x14ac:dyDescent="0.35">
      <c r="A92" t="s">
        <v>400</v>
      </c>
      <c r="B92" t="s">
        <v>227</v>
      </c>
      <c r="C92" t="s">
        <v>438</v>
      </c>
      <c r="D92" t="s">
        <v>439</v>
      </c>
      <c r="E92" t="s">
        <v>247</v>
      </c>
      <c r="F92" t="s">
        <v>433</v>
      </c>
      <c r="G92" t="s">
        <v>433</v>
      </c>
      <c r="I92">
        <v>1</v>
      </c>
      <c r="J92">
        <v>0</v>
      </c>
      <c r="K92">
        <v>294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36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330</v>
      </c>
      <c r="AD92">
        <v>1</v>
      </c>
      <c r="AE92">
        <v>0</v>
      </c>
      <c r="AF92">
        <v>220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13</v>
      </c>
      <c r="AP92">
        <v>0</v>
      </c>
      <c r="AQ92">
        <v>33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266</v>
      </c>
      <c r="AY92">
        <v>1</v>
      </c>
      <c r="AZ92">
        <v>0</v>
      </c>
      <c r="BA92">
        <v>514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49</v>
      </c>
      <c r="BK92">
        <v>0</v>
      </c>
      <c r="BL92">
        <v>33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596</v>
      </c>
    </row>
    <row r="93" spans="1:71" x14ac:dyDescent="0.35">
      <c r="A93" t="s">
        <v>400</v>
      </c>
      <c r="B93" t="s">
        <v>227</v>
      </c>
      <c r="C93" t="s">
        <v>431</v>
      </c>
      <c r="D93" t="s">
        <v>432</v>
      </c>
      <c r="E93" t="s">
        <v>384</v>
      </c>
      <c r="F93" t="s">
        <v>433</v>
      </c>
      <c r="G93" t="s">
        <v>440</v>
      </c>
      <c r="H93" t="s">
        <v>271</v>
      </c>
      <c r="I93">
        <v>0.5</v>
      </c>
      <c r="J93">
        <v>0</v>
      </c>
      <c r="K93">
        <v>140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152</v>
      </c>
      <c r="AD93">
        <v>0.5</v>
      </c>
      <c r="AE93">
        <v>0</v>
      </c>
      <c r="AF93">
        <v>96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11</v>
      </c>
      <c r="AP93">
        <v>0</v>
      </c>
      <c r="AQ93">
        <v>27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134</v>
      </c>
      <c r="AY93">
        <v>0.5</v>
      </c>
      <c r="AZ93">
        <v>0</v>
      </c>
      <c r="BA93">
        <v>236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23</v>
      </c>
      <c r="BK93">
        <v>0</v>
      </c>
      <c r="BL93">
        <v>27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286</v>
      </c>
    </row>
    <row r="94" spans="1:71" x14ac:dyDescent="0.35">
      <c r="A94" t="s">
        <v>400</v>
      </c>
      <c r="B94" t="s">
        <v>227</v>
      </c>
      <c r="C94" t="s">
        <v>249</v>
      </c>
      <c r="D94" t="s">
        <v>441</v>
      </c>
      <c r="E94" t="s">
        <v>304</v>
      </c>
      <c r="F94" t="s">
        <v>442</v>
      </c>
      <c r="G94" t="s">
        <v>443</v>
      </c>
      <c r="H94" t="s">
        <v>271</v>
      </c>
      <c r="I94">
        <v>0.5</v>
      </c>
      <c r="J94">
        <v>0</v>
      </c>
      <c r="K94">
        <v>80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87</v>
      </c>
      <c r="AD94">
        <v>0.5</v>
      </c>
      <c r="AE94">
        <v>0</v>
      </c>
      <c r="AF94">
        <v>128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0</v>
      </c>
      <c r="AQ94">
        <v>54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184</v>
      </c>
      <c r="AY94">
        <v>0.5</v>
      </c>
      <c r="AZ94">
        <v>0</v>
      </c>
      <c r="BA94">
        <v>208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9</v>
      </c>
      <c r="BK94">
        <v>0</v>
      </c>
      <c r="BL94">
        <v>54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271</v>
      </c>
    </row>
    <row r="95" spans="1:71" x14ac:dyDescent="0.35">
      <c r="A95" t="s">
        <v>400</v>
      </c>
      <c r="B95" t="s">
        <v>227</v>
      </c>
      <c r="C95" t="s">
        <v>380</v>
      </c>
      <c r="D95" t="s">
        <v>444</v>
      </c>
      <c r="E95" t="s">
        <v>260</v>
      </c>
      <c r="F95" t="s">
        <v>433</v>
      </c>
      <c r="G95" t="s">
        <v>440</v>
      </c>
      <c r="H95" t="s">
        <v>271</v>
      </c>
      <c r="I95">
        <v>0.5</v>
      </c>
      <c r="J95">
        <v>0</v>
      </c>
      <c r="K95">
        <v>86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96</v>
      </c>
      <c r="AD95">
        <v>0.5</v>
      </c>
      <c r="AE95">
        <v>0</v>
      </c>
      <c r="AF95">
        <v>106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38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144</v>
      </c>
      <c r="AY95">
        <v>0.5</v>
      </c>
      <c r="AZ95">
        <v>0</v>
      </c>
      <c r="BA95">
        <v>192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48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240</v>
      </c>
    </row>
    <row r="96" spans="1:71" x14ac:dyDescent="0.35">
      <c r="A96" t="s">
        <v>400</v>
      </c>
      <c r="B96" t="s">
        <v>227</v>
      </c>
      <c r="C96" t="s">
        <v>445</v>
      </c>
      <c r="D96" t="s">
        <v>446</v>
      </c>
      <c r="E96" t="s">
        <v>304</v>
      </c>
      <c r="F96" t="s">
        <v>433</v>
      </c>
      <c r="G96" t="s">
        <v>440</v>
      </c>
      <c r="H96" t="s">
        <v>271</v>
      </c>
      <c r="I96">
        <v>0.5</v>
      </c>
      <c r="J96">
        <v>0</v>
      </c>
      <c r="K96">
        <v>148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155</v>
      </c>
      <c r="AD96">
        <v>0.5</v>
      </c>
      <c r="AE96">
        <v>0</v>
      </c>
      <c r="AF96">
        <v>84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8</v>
      </c>
      <c r="AP96">
        <v>0</v>
      </c>
      <c r="AQ96">
        <v>39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131</v>
      </c>
      <c r="AY96">
        <v>0.5</v>
      </c>
      <c r="AZ96">
        <v>0</v>
      </c>
      <c r="BA96">
        <v>232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15</v>
      </c>
      <c r="BK96">
        <v>0</v>
      </c>
      <c r="BL96">
        <v>39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286</v>
      </c>
    </row>
    <row r="97" spans="1:71" x14ac:dyDescent="0.35">
      <c r="A97" t="s">
        <v>400</v>
      </c>
      <c r="B97" t="s">
        <v>227</v>
      </c>
      <c r="C97" t="s">
        <v>447</v>
      </c>
      <c r="D97" t="s">
        <v>448</v>
      </c>
      <c r="E97" t="s">
        <v>449</v>
      </c>
      <c r="F97" t="s">
        <v>433</v>
      </c>
      <c r="G97" t="s">
        <v>440</v>
      </c>
      <c r="H97" t="s">
        <v>271</v>
      </c>
      <c r="I97">
        <v>0.5</v>
      </c>
      <c r="J97">
        <v>0</v>
      </c>
      <c r="K97">
        <v>128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137</v>
      </c>
      <c r="AD97">
        <v>0.5</v>
      </c>
      <c r="AE97">
        <v>0</v>
      </c>
      <c r="AF97">
        <v>120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10</v>
      </c>
      <c r="AP97">
        <v>0</v>
      </c>
      <c r="AQ97">
        <v>30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160</v>
      </c>
      <c r="AY97">
        <v>0.5</v>
      </c>
      <c r="AZ97">
        <v>0</v>
      </c>
      <c r="BA97">
        <v>248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19</v>
      </c>
      <c r="BK97">
        <v>0</v>
      </c>
      <c r="BL97">
        <v>30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297</v>
      </c>
    </row>
    <row r="98" spans="1:71" x14ac:dyDescent="0.35">
      <c r="A98" t="s">
        <v>450</v>
      </c>
      <c r="B98" t="s">
        <v>227</v>
      </c>
      <c r="C98" t="s">
        <v>258</v>
      </c>
      <c r="D98" t="s">
        <v>451</v>
      </c>
      <c r="E98" t="s">
        <v>452</v>
      </c>
      <c r="F98" t="s">
        <v>231</v>
      </c>
      <c r="G98" t="s">
        <v>453</v>
      </c>
      <c r="I98">
        <v>1</v>
      </c>
      <c r="J98">
        <v>100</v>
      </c>
      <c r="K98">
        <v>64</v>
      </c>
      <c r="L98">
        <v>0</v>
      </c>
      <c r="M98">
        <v>19</v>
      </c>
      <c r="N98">
        <v>9.5</v>
      </c>
      <c r="O98">
        <v>0</v>
      </c>
      <c r="P98">
        <v>67</v>
      </c>
      <c r="Q98">
        <v>0</v>
      </c>
      <c r="R98">
        <v>10</v>
      </c>
      <c r="S98">
        <v>0</v>
      </c>
      <c r="T98">
        <v>13</v>
      </c>
      <c r="U98">
        <v>0</v>
      </c>
      <c r="V98">
        <v>39.700000000000003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322.2</v>
      </c>
      <c r="AD98">
        <v>1</v>
      </c>
      <c r="AE98">
        <v>84</v>
      </c>
      <c r="AF98">
        <v>20</v>
      </c>
      <c r="AG98">
        <v>0</v>
      </c>
      <c r="AH98">
        <v>16</v>
      </c>
      <c r="AI98">
        <v>8</v>
      </c>
      <c r="AJ98">
        <v>0</v>
      </c>
      <c r="AK98">
        <v>53</v>
      </c>
      <c r="AL98">
        <v>0</v>
      </c>
      <c r="AM98">
        <v>16</v>
      </c>
      <c r="AN98">
        <v>0</v>
      </c>
      <c r="AO98">
        <v>10</v>
      </c>
      <c r="AP98">
        <v>0</v>
      </c>
      <c r="AQ98">
        <v>22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229</v>
      </c>
      <c r="AY98">
        <v>1</v>
      </c>
      <c r="AZ98">
        <v>184</v>
      </c>
      <c r="BA98">
        <v>84</v>
      </c>
      <c r="BB98">
        <v>0</v>
      </c>
      <c r="BC98">
        <v>35</v>
      </c>
      <c r="BD98">
        <v>17.5</v>
      </c>
      <c r="BE98">
        <v>0</v>
      </c>
      <c r="BF98">
        <v>120</v>
      </c>
      <c r="BG98">
        <v>0</v>
      </c>
      <c r="BH98">
        <v>26</v>
      </c>
      <c r="BI98">
        <v>0</v>
      </c>
      <c r="BJ98">
        <v>23</v>
      </c>
      <c r="BK98">
        <v>0</v>
      </c>
      <c r="BL98">
        <v>61.7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551.20000000000005</v>
      </c>
    </row>
    <row r="99" spans="1:71" x14ac:dyDescent="0.35">
      <c r="A99" t="s">
        <v>450</v>
      </c>
      <c r="B99" t="s">
        <v>227</v>
      </c>
      <c r="C99" t="s">
        <v>315</v>
      </c>
      <c r="D99" t="s">
        <v>454</v>
      </c>
      <c r="E99" t="s">
        <v>455</v>
      </c>
      <c r="F99" t="s">
        <v>236</v>
      </c>
      <c r="G99" t="s">
        <v>453</v>
      </c>
      <c r="I99">
        <v>1</v>
      </c>
      <c r="J99">
        <v>74</v>
      </c>
      <c r="K99">
        <v>52</v>
      </c>
      <c r="L99">
        <v>0</v>
      </c>
      <c r="M99">
        <v>8</v>
      </c>
      <c r="N99">
        <v>3.5</v>
      </c>
      <c r="O99">
        <v>0</v>
      </c>
      <c r="P99">
        <v>61.5</v>
      </c>
      <c r="Q99">
        <v>0</v>
      </c>
      <c r="R99">
        <v>10</v>
      </c>
      <c r="S99">
        <v>0</v>
      </c>
      <c r="T99">
        <v>8</v>
      </c>
      <c r="U99">
        <v>0</v>
      </c>
      <c r="V99">
        <v>108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325</v>
      </c>
      <c r="AD99">
        <v>1</v>
      </c>
      <c r="AE99">
        <v>42</v>
      </c>
      <c r="AF99">
        <v>84</v>
      </c>
      <c r="AG99">
        <v>0</v>
      </c>
      <c r="AH99">
        <v>14</v>
      </c>
      <c r="AI99">
        <v>6.5</v>
      </c>
      <c r="AJ99">
        <v>0</v>
      </c>
      <c r="AK99">
        <v>44.5</v>
      </c>
      <c r="AL99">
        <v>0</v>
      </c>
      <c r="AM99">
        <v>16</v>
      </c>
      <c r="AN99">
        <v>0</v>
      </c>
      <c r="AO99">
        <v>6</v>
      </c>
      <c r="AP99">
        <v>0</v>
      </c>
      <c r="AQ99">
        <v>20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233</v>
      </c>
      <c r="AY99">
        <v>1</v>
      </c>
      <c r="AZ99">
        <v>116</v>
      </c>
      <c r="BA99">
        <v>136</v>
      </c>
      <c r="BB99">
        <v>0</v>
      </c>
      <c r="BC99">
        <v>22</v>
      </c>
      <c r="BD99">
        <v>10</v>
      </c>
      <c r="BE99">
        <v>0</v>
      </c>
      <c r="BF99">
        <v>106</v>
      </c>
      <c r="BG99">
        <v>0</v>
      </c>
      <c r="BH99">
        <v>26</v>
      </c>
      <c r="BI99">
        <v>0</v>
      </c>
      <c r="BJ99">
        <v>14</v>
      </c>
      <c r="BK99">
        <v>0</v>
      </c>
      <c r="BL99">
        <v>128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558</v>
      </c>
    </row>
    <row r="100" spans="1:71" x14ac:dyDescent="0.35">
      <c r="A100" t="s">
        <v>450</v>
      </c>
      <c r="B100" t="s">
        <v>227</v>
      </c>
      <c r="C100" t="s">
        <v>358</v>
      </c>
      <c r="D100" t="s">
        <v>456</v>
      </c>
      <c r="E100" t="s">
        <v>298</v>
      </c>
      <c r="F100" t="s">
        <v>236</v>
      </c>
      <c r="G100" t="s">
        <v>457</v>
      </c>
      <c r="I100">
        <v>1</v>
      </c>
      <c r="J100">
        <v>116</v>
      </c>
      <c r="K100">
        <v>154</v>
      </c>
      <c r="L100">
        <v>0</v>
      </c>
      <c r="M100">
        <v>4</v>
      </c>
      <c r="N100">
        <v>2.5</v>
      </c>
      <c r="O100">
        <v>2</v>
      </c>
      <c r="P100">
        <v>51</v>
      </c>
      <c r="Q100">
        <v>0</v>
      </c>
      <c r="R100">
        <v>8</v>
      </c>
      <c r="S100">
        <v>0</v>
      </c>
      <c r="T100">
        <v>24</v>
      </c>
      <c r="U100">
        <v>0</v>
      </c>
      <c r="V100">
        <v>39.4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400.9</v>
      </c>
      <c r="AD100">
        <v>1</v>
      </c>
      <c r="AE100">
        <v>36</v>
      </c>
      <c r="AF100">
        <v>54</v>
      </c>
      <c r="AG100">
        <v>0</v>
      </c>
      <c r="AH100">
        <v>0</v>
      </c>
      <c r="AI100">
        <v>0</v>
      </c>
      <c r="AJ100">
        <v>0</v>
      </c>
      <c r="AK100">
        <v>15</v>
      </c>
      <c r="AL100">
        <v>0</v>
      </c>
      <c r="AM100">
        <v>10</v>
      </c>
      <c r="AN100">
        <v>0</v>
      </c>
      <c r="AO100">
        <v>3</v>
      </c>
      <c r="AP100">
        <v>0</v>
      </c>
      <c r="AQ100">
        <v>80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198</v>
      </c>
      <c r="AY100">
        <v>1</v>
      </c>
      <c r="AZ100">
        <v>152</v>
      </c>
      <c r="BA100">
        <v>208</v>
      </c>
      <c r="BB100">
        <v>0</v>
      </c>
      <c r="BC100">
        <v>4</v>
      </c>
      <c r="BD100">
        <v>2.5</v>
      </c>
      <c r="BE100">
        <v>2</v>
      </c>
      <c r="BF100">
        <v>66</v>
      </c>
      <c r="BG100">
        <v>0</v>
      </c>
      <c r="BH100">
        <v>18</v>
      </c>
      <c r="BI100">
        <v>0</v>
      </c>
      <c r="BJ100">
        <v>27</v>
      </c>
      <c r="BK100">
        <v>0</v>
      </c>
      <c r="BL100">
        <v>119.4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598.9</v>
      </c>
    </row>
    <row r="101" spans="1:71" x14ac:dyDescent="0.35">
      <c r="A101" t="s">
        <v>450</v>
      </c>
      <c r="B101" t="s">
        <v>227</v>
      </c>
      <c r="C101" t="s">
        <v>458</v>
      </c>
      <c r="D101" t="s">
        <v>459</v>
      </c>
      <c r="E101" t="s">
        <v>335</v>
      </c>
      <c r="F101" t="s">
        <v>236</v>
      </c>
      <c r="G101" t="s">
        <v>453</v>
      </c>
      <c r="I101">
        <v>1</v>
      </c>
      <c r="J101">
        <v>80</v>
      </c>
      <c r="K101">
        <v>60</v>
      </c>
      <c r="L101">
        <v>0</v>
      </c>
      <c r="M101">
        <v>6</v>
      </c>
      <c r="N101">
        <v>3.5</v>
      </c>
      <c r="O101">
        <v>0</v>
      </c>
      <c r="P101">
        <v>47.5</v>
      </c>
      <c r="Q101">
        <v>0</v>
      </c>
      <c r="R101">
        <v>8</v>
      </c>
      <c r="S101">
        <v>0</v>
      </c>
      <c r="T101">
        <v>5</v>
      </c>
      <c r="U101">
        <v>0</v>
      </c>
      <c r="V101">
        <v>38.299999999999997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248.3</v>
      </c>
      <c r="AD101">
        <v>1</v>
      </c>
      <c r="AE101">
        <v>124</v>
      </c>
      <c r="AF101">
        <v>82</v>
      </c>
      <c r="AG101">
        <v>72</v>
      </c>
      <c r="AH101">
        <v>15</v>
      </c>
      <c r="AI101">
        <v>5</v>
      </c>
      <c r="AJ101">
        <v>0</v>
      </c>
      <c r="AK101">
        <v>12</v>
      </c>
      <c r="AL101">
        <v>0</v>
      </c>
      <c r="AM101">
        <v>8</v>
      </c>
      <c r="AN101">
        <v>0</v>
      </c>
      <c r="AO101">
        <v>14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332</v>
      </c>
      <c r="AY101">
        <v>1</v>
      </c>
      <c r="AZ101">
        <v>204</v>
      </c>
      <c r="BA101">
        <v>142</v>
      </c>
      <c r="BB101">
        <v>72</v>
      </c>
      <c r="BC101">
        <v>21</v>
      </c>
      <c r="BD101">
        <v>8.5</v>
      </c>
      <c r="BE101">
        <v>0</v>
      </c>
      <c r="BF101">
        <v>59.5</v>
      </c>
      <c r="BG101">
        <v>0</v>
      </c>
      <c r="BH101">
        <v>16</v>
      </c>
      <c r="BI101">
        <v>0</v>
      </c>
      <c r="BJ101">
        <v>19</v>
      </c>
      <c r="BK101">
        <v>0</v>
      </c>
      <c r="BL101">
        <v>38.299999999999997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580.29999999999995</v>
      </c>
    </row>
    <row r="102" spans="1:71" x14ac:dyDescent="0.35">
      <c r="A102" t="s">
        <v>450</v>
      </c>
      <c r="B102" t="s">
        <v>227</v>
      </c>
      <c r="C102" t="s">
        <v>460</v>
      </c>
      <c r="D102" t="s">
        <v>461</v>
      </c>
      <c r="E102" t="s">
        <v>384</v>
      </c>
      <c r="F102" t="s">
        <v>236</v>
      </c>
      <c r="G102" t="s">
        <v>457</v>
      </c>
      <c r="I102">
        <v>1</v>
      </c>
      <c r="J102">
        <v>70</v>
      </c>
      <c r="K102">
        <v>80</v>
      </c>
      <c r="L102">
        <v>0</v>
      </c>
      <c r="M102">
        <v>21</v>
      </c>
      <c r="N102">
        <v>3</v>
      </c>
      <c r="O102">
        <v>2</v>
      </c>
      <c r="P102">
        <v>52.5</v>
      </c>
      <c r="Q102">
        <v>0</v>
      </c>
      <c r="R102">
        <v>10</v>
      </c>
      <c r="S102">
        <v>0</v>
      </c>
      <c r="T102">
        <v>17</v>
      </c>
      <c r="U102">
        <v>0</v>
      </c>
      <c r="V102">
        <v>17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272.5</v>
      </c>
      <c r="AD102">
        <v>1</v>
      </c>
      <c r="AE102">
        <v>86</v>
      </c>
      <c r="AF102">
        <v>138</v>
      </c>
      <c r="AG102">
        <v>0</v>
      </c>
      <c r="AH102">
        <v>4</v>
      </c>
      <c r="AI102">
        <v>1.5</v>
      </c>
      <c r="AJ102">
        <v>2</v>
      </c>
      <c r="AK102">
        <v>44.5</v>
      </c>
      <c r="AL102">
        <v>0</v>
      </c>
      <c r="AM102">
        <v>16</v>
      </c>
      <c r="AN102">
        <v>0</v>
      </c>
      <c r="AO102">
        <v>16</v>
      </c>
      <c r="AP102">
        <v>0</v>
      </c>
      <c r="AQ102">
        <v>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311</v>
      </c>
      <c r="AY102">
        <v>1</v>
      </c>
      <c r="AZ102">
        <v>156</v>
      </c>
      <c r="BA102">
        <v>218</v>
      </c>
      <c r="BB102">
        <v>0</v>
      </c>
      <c r="BC102">
        <v>25</v>
      </c>
      <c r="BD102">
        <v>4.5</v>
      </c>
      <c r="BE102">
        <v>4</v>
      </c>
      <c r="BF102">
        <v>97</v>
      </c>
      <c r="BG102">
        <v>0</v>
      </c>
      <c r="BH102">
        <v>26</v>
      </c>
      <c r="BI102">
        <v>0</v>
      </c>
      <c r="BJ102">
        <v>33</v>
      </c>
      <c r="BK102">
        <v>0</v>
      </c>
      <c r="BL102">
        <v>20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583.5</v>
      </c>
    </row>
    <row r="103" spans="1:71" x14ac:dyDescent="0.35">
      <c r="A103" t="s">
        <v>450</v>
      </c>
      <c r="B103" t="s">
        <v>227</v>
      </c>
      <c r="C103" t="s">
        <v>258</v>
      </c>
      <c r="D103" t="s">
        <v>451</v>
      </c>
      <c r="E103" t="s">
        <v>452</v>
      </c>
      <c r="F103" t="s">
        <v>236</v>
      </c>
      <c r="G103" t="s">
        <v>462</v>
      </c>
      <c r="H103" t="s">
        <v>271</v>
      </c>
      <c r="I103">
        <v>0.25</v>
      </c>
      <c r="J103">
        <v>32</v>
      </c>
      <c r="K103">
        <v>18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71</v>
      </c>
      <c r="AD103">
        <v>0.25</v>
      </c>
      <c r="AE103">
        <v>0</v>
      </c>
      <c r="AF103">
        <v>36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</v>
      </c>
      <c r="AP103">
        <v>0</v>
      </c>
      <c r="AQ103">
        <v>11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49</v>
      </c>
      <c r="AY103">
        <v>0.25</v>
      </c>
      <c r="AZ103">
        <v>32</v>
      </c>
      <c r="BA103">
        <v>54</v>
      </c>
      <c r="BB103">
        <v>0</v>
      </c>
      <c r="BC103">
        <v>3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27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120</v>
      </c>
    </row>
    <row r="104" spans="1:71" x14ac:dyDescent="0.35">
      <c r="A104" t="s">
        <v>450</v>
      </c>
      <c r="B104" t="s">
        <v>227</v>
      </c>
      <c r="C104" t="s">
        <v>358</v>
      </c>
      <c r="D104" t="s">
        <v>456</v>
      </c>
      <c r="E104" t="s">
        <v>298</v>
      </c>
      <c r="F104" t="s">
        <v>236</v>
      </c>
      <c r="G104" t="s">
        <v>463</v>
      </c>
      <c r="H104" t="s">
        <v>271</v>
      </c>
      <c r="I104">
        <v>0.5</v>
      </c>
      <c r="J104">
        <v>88</v>
      </c>
      <c r="K104">
        <v>56</v>
      </c>
      <c r="L104">
        <v>0</v>
      </c>
      <c r="M104">
        <v>15</v>
      </c>
      <c r="N104">
        <v>2.5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</v>
      </c>
      <c r="U104">
        <v>0</v>
      </c>
      <c r="V104">
        <v>10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175.5</v>
      </c>
      <c r="AD104">
        <v>0.5</v>
      </c>
      <c r="AE104">
        <v>36</v>
      </c>
      <c r="AF104">
        <v>0</v>
      </c>
      <c r="AG104">
        <v>0</v>
      </c>
      <c r="AH104">
        <v>2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39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78</v>
      </c>
      <c r="AY104">
        <v>0.5</v>
      </c>
      <c r="AZ104">
        <v>124</v>
      </c>
      <c r="BA104">
        <v>56</v>
      </c>
      <c r="BB104">
        <v>0</v>
      </c>
      <c r="BC104">
        <v>17</v>
      </c>
      <c r="BD104">
        <v>3.5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4</v>
      </c>
      <c r="BK104">
        <v>0</v>
      </c>
      <c r="BL104">
        <v>49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253.5</v>
      </c>
    </row>
    <row r="105" spans="1:71" x14ac:dyDescent="0.35">
      <c r="A105" t="s">
        <v>450</v>
      </c>
      <c r="B105" t="s">
        <v>227</v>
      </c>
      <c r="C105" t="s">
        <v>458</v>
      </c>
      <c r="D105" t="s">
        <v>459</v>
      </c>
      <c r="E105" t="s">
        <v>335</v>
      </c>
      <c r="F105" t="s">
        <v>236</v>
      </c>
      <c r="G105" t="s">
        <v>462</v>
      </c>
      <c r="H105" t="s">
        <v>271</v>
      </c>
      <c r="I105">
        <v>0.5</v>
      </c>
      <c r="J105">
        <v>28</v>
      </c>
      <c r="K105">
        <v>84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120</v>
      </c>
      <c r="AD105">
        <v>0.5</v>
      </c>
      <c r="AE105">
        <v>34</v>
      </c>
      <c r="AF105">
        <v>64</v>
      </c>
      <c r="AG105">
        <v>0</v>
      </c>
      <c r="AH105">
        <v>0</v>
      </c>
      <c r="AI105">
        <v>0</v>
      </c>
      <c r="AJ105">
        <v>4</v>
      </c>
      <c r="AK105">
        <v>8.5</v>
      </c>
      <c r="AL105">
        <v>0</v>
      </c>
      <c r="AM105">
        <v>13</v>
      </c>
      <c r="AN105">
        <v>0</v>
      </c>
      <c r="AO105">
        <v>15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138.5</v>
      </c>
      <c r="AY105">
        <v>0.5</v>
      </c>
      <c r="AZ105">
        <v>62</v>
      </c>
      <c r="BA105">
        <v>148</v>
      </c>
      <c r="BB105">
        <v>0</v>
      </c>
      <c r="BC105">
        <v>0</v>
      </c>
      <c r="BD105">
        <v>0</v>
      </c>
      <c r="BE105">
        <v>4</v>
      </c>
      <c r="BF105">
        <v>8.5</v>
      </c>
      <c r="BG105">
        <v>0</v>
      </c>
      <c r="BH105">
        <v>13</v>
      </c>
      <c r="BI105">
        <v>0</v>
      </c>
      <c r="BJ105">
        <v>23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258.5</v>
      </c>
    </row>
    <row r="106" spans="1:71" x14ac:dyDescent="0.35">
      <c r="A106" t="s">
        <v>450</v>
      </c>
      <c r="B106" t="s">
        <v>227</v>
      </c>
      <c r="C106" t="s">
        <v>460</v>
      </c>
      <c r="D106" t="s">
        <v>461</v>
      </c>
      <c r="E106" t="s">
        <v>384</v>
      </c>
      <c r="F106" t="s">
        <v>236</v>
      </c>
      <c r="G106" t="s">
        <v>463</v>
      </c>
      <c r="H106" t="s">
        <v>271</v>
      </c>
      <c r="I106">
        <v>0.5</v>
      </c>
      <c r="J106">
        <v>60</v>
      </c>
      <c r="K106">
        <v>46</v>
      </c>
      <c r="L106">
        <v>0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</v>
      </c>
      <c r="U106">
        <v>0</v>
      </c>
      <c r="V106">
        <v>23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143</v>
      </c>
      <c r="AD106">
        <v>0.5</v>
      </c>
      <c r="AE106">
        <v>38</v>
      </c>
      <c r="AF106">
        <v>68</v>
      </c>
      <c r="AG106">
        <v>0</v>
      </c>
      <c r="AH106">
        <v>14</v>
      </c>
      <c r="AI106">
        <v>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135</v>
      </c>
      <c r="AY106">
        <v>0.5</v>
      </c>
      <c r="AZ106">
        <v>98</v>
      </c>
      <c r="BA106">
        <v>114</v>
      </c>
      <c r="BB106">
        <v>0</v>
      </c>
      <c r="BC106">
        <v>18</v>
      </c>
      <c r="BD106">
        <v>6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19</v>
      </c>
      <c r="BK106">
        <v>0</v>
      </c>
      <c r="BL106">
        <v>23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278</v>
      </c>
    </row>
    <row r="107" spans="1:71" x14ac:dyDescent="0.35">
      <c r="A107" t="s">
        <v>450</v>
      </c>
      <c r="B107" t="s">
        <v>227</v>
      </c>
      <c r="C107" t="s">
        <v>358</v>
      </c>
      <c r="D107" t="s">
        <v>464</v>
      </c>
      <c r="E107" t="s">
        <v>465</v>
      </c>
      <c r="F107" t="s">
        <v>248</v>
      </c>
      <c r="G107" t="s">
        <v>466</v>
      </c>
      <c r="I107">
        <v>1</v>
      </c>
      <c r="J107">
        <v>110</v>
      </c>
      <c r="K107">
        <v>118</v>
      </c>
      <c r="L107">
        <v>0</v>
      </c>
      <c r="M107">
        <v>31</v>
      </c>
      <c r="N107">
        <v>7.5</v>
      </c>
      <c r="O107">
        <v>0.5</v>
      </c>
      <c r="P107">
        <v>21</v>
      </c>
      <c r="Q107">
        <v>0</v>
      </c>
      <c r="R107">
        <v>4</v>
      </c>
      <c r="S107">
        <v>0</v>
      </c>
      <c r="T107">
        <v>18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310</v>
      </c>
      <c r="AD107">
        <v>1</v>
      </c>
      <c r="AE107">
        <v>80</v>
      </c>
      <c r="AF107">
        <v>56</v>
      </c>
      <c r="AG107">
        <v>0</v>
      </c>
      <c r="AH107">
        <v>26</v>
      </c>
      <c r="AI107">
        <v>7</v>
      </c>
      <c r="AJ107">
        <v>0</v>
      </c>
      <c r="AK107">
        <v>21</v>
      </c>
      <c r="AL107">
        <v>0</v>
      </c>
      <c r="AM107">
        <v>14</v>
      </c>
      <c r="AN107">
        <v>0</v>
      </c>
      <c r="AO107">
        <v>9</v>
      </c>
      <c r="AP107">
        <v>0</v>
      </c>
      <c r="AQ107">
        <v>26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239</v>
      </c>
      <c r="AY107">
        <v>1</v>
      </c>
      <c r="AZ107">
        <v>190</v>
      </c>
      <c r="BA107">
        <v>174</v>
      </c>
      <c r="BB107">
        <v>0</v>
      </c>
      <c r="BC107">
        <v>57</v>
      </c>
      <c r="BD107">
        <v>14.5</v>
      </c>
      <c r="BE107">
        <v>0.5</v>
      </c>
      <c r="BF107">
        <v>42</v>
      </c>
      <c r="BG107">
        <v>0</v>
      </c>
      <c r="BH107">
        <v>18</v>
      </c>
      <c r="BI107">
        <v>0</v>
      </c>
      <c r="BJ107">
        <v>27</v>
      </c>
      <c r="BK107">
        <v>0</v>
      </c>
      <c r="BL107">
        <v>26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549</v>
      </c>
    </row>
    <row r="108" spans="1:71" x14ac:dyDescent="0.35">
      <c r="A108" t="s">
        <v>450</v>
      </c>
      <c r="B108" t="s">
        <v>227</v>
      </c>
      <c r="C108" t="s">
        <v>238</v>
      </c>
      <c r="D108" t="s">
        <v>467</v>
      </c>
      <c r="E108" t="s">
        <v>419</v>
      </c>
      <c r="F108" t="s">
        <v>248</v>
      </c>
      <c r="G108" t="s">
        <v>468</v>
      </c>
      <c r="I108">
        <v>1</v>
      </c>
      <c r="J108">
        <v>134</v>
      </c>
      <c r="K108">
        <v>108</v>
      </c>
      <c r="L108">
        <v>4</v>
      </c>
      <c r="M108">
        <v>53</v>
      </c>
      <c r="N108">
        <v>10</v>
      </c>
      <c r="O108">
        <v>0</v>
      </c>
      <c r="P108">
        <v>10.5</v>
      </c>
      <c r="Q108">
        <v>0</v>
      </c>
      <c r="R108">
        <v>2</v>
      </c>
      <c r="S108">
        <v>0</v>
      </c>
      <c r="T108">
        <v>28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349.5</v>
      </c>
      <c r="AD108">
        <v>1</v>
      </c>
      <c r="AE108">
        <v>68</v>
      </c>
      <c r="AF108">
        <v>36</v>
      </c>
      <c r="AG108">
        <v>0</v>
      </c>
      <c r="AH108">
        <v>33</v>
      </c>
      <c r="AI108">
        <v>6</v>
      </c>
      <c r="AJ108">
        <v>0</v>
      </c>
      <c r="AK108">
        <v>21</v>
      </c>
      <c r="AL108">
        <v>0</v>
      </c>
      <c r="AM108">
        <v>14</v>
      </c>
      <c r="AN108">
        <v>0</v>
      </c>
      <c r="AO108">
        <v>6</v>
      </c>
      <c r="AP108">
        <v>0</v>
      </c>
      <c r="AQ108">
        <v>24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208</v>
      </c>
      <c r="AY108">
        <v>1</v>
      </c>
      <c r="AZ108">
        <v>202</v>
      </c>
      <c r="BA108">
        <v>144</v>
      </c>
      <c r="BB108">
        <v>4</v>
      </c>
      <c r="BC108">
        <v>86</v>
      </c>
      <c r="BD108">
        <v>16</v>
      </c>
      <c r="BE108">
        <v>0</v>
      </c>
      <c r="BF108">
        <v>31.5</v>
      </c>
      <c r="BG108">
        <v>0</v>
      </c>
      <c r="BH108">
        <v>16</v>
      </c>
      <c r="BI108">
        <v>0</v>
      </c>
      <c r="BJ108">
        <v>34</v>
      </c>
      <c r="BK108">
        <v>0</v>
      </c>
      <c r="BL108">
        <v>24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557.5</v>
      </c>
    </row>
    <row r="109" spans="1:71" x14ac:dyDescent="0.35">
      <c r="A109" t="s">
        <v>450</v>
      </c>
      <c r="B109" t="s">
        <v>227</v>
      </c>
      <c r="C109" t="s">
        <v>268</v>
      </c>
      <c r="D109" t="s">
        <v>469</v>
      </c>
      <c r="E109" t="s">
        <v>470</v>
      </c>
      <c r="F109" t="s">
        <v>248</v>
      </c>
      <c r="G109" t="s">
        <v>471</v>
      </c>
      <c r="I109">
        <v>1</v>
      </c>
      <c r="J109">
        <v>162</v>
      </c>
      <c r="K109">
        <v>170</v>
      </c>
      <c r="L109">
        <v>0</v>
      </c>
      <c r="M109">
        <v>24</v>
      </c>
      <c r="N109">
        <v>9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24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390</v>
      </c>
      <c r="AD109">
        <v>1</v>
      </c>
      <c r="AE109">
        <v>44</v>
      </c>
      <c r="AF109">
        <v>60</v>
      </c>
      <c r="AG109">
        <v>0</v>
      </c>
      <c r="AH109">
        <v>27</v>
      </c>
      <c r="AI109">
        <v>6</v>
      </c>
      <c r="AJ109">
        <v>0</v>
      </c>
      <c r="AK109">
        <v>15</v>
      </c>
      <c r="AL109">
        <v>0</v>
      </c>
      <c r="AM109">
        <v>10</v>
      </c>
      <c r="AN109">
        <v>0</v>
      </c>
      <c r="AO109">
        <v>19</v>
      </c>
      <c r="AP109">
        <v>0</v>
      </c>
      <c r="AQ109">
        <v>14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195</v>
      </c>
      <c r="AY109">
        <v>1</v>
      </c>
      <c r="AZ109">
        <v>206</v>
      </c>
      <c r="BA109">
        <v>230</v>
      </c>
      <c r="BB109">
        <v>0</v>
      </c>
      <c r="BC109">
        <v>51</v>
      </c>
      <c r="BD109">
        <v>15</v>
      </c>
      <c r="BE109">
        <v>1</v>
      </c>
      <c r="BF109">
        <v>15</v>
      </c>
      <c r="BG109">
        <v>0</v>
      </c>
      <c r="BH109">
        <v>10</v>
      </c>
      <c r="BI109">
        <v>0</v>
      </c>
      <c r="BJ109">
        <v>43</v>
      </c>
      <c r="BK109">
        <v>0</v>
      </c>
      <c r="BL109">
        <v>14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585</v>
      </c>
    </row>
    <row r="110" spans="1:71" x14ac:dyDescent="0.35">
      <c r="A110" t="s">
        <v>450</v>
      </c>
      <c r="B110" t="s">
        <v>227</v>
      </c>
      <c r="C110" t="s">
        <v>472</v>
      </c>
      <c r="D110" t="s">
        <v>473</v>
      </c>
      <c r="E110" t="s">
        <v>300</v>
      </c>
      <c r="F110" t="s">
        <v>248</v>
      </c>
      <c r="G110" t="s">
        <v>471</v>
      </c>
      <c r="I110">
        <v>1</v>
      </c>
      <c r="J110">
        <v>90</v>
      </c>
      <c r="K110">
        <v>20</v>
      </c>
      <c r="L110">
        <v>48</v>
      </c>
      <c r="M110">
        <v>26</v>
      </c>
      <c r="N110">
        <v>7</v>
      </c>
      <c r="O110">
        <v>0</v>
      </c>
      <c r="P110">
        <v>37</v>
      </c>
      <c r="Q110">
        <v>0</v>
      </c>
      <c r="R110">
        <v>6</v>
      </c>
      <c r="S110">
        <v>0</v>
      </c>
      <c r="T110">
        <v>6</v>
      </c>
      <c r="U110">
        <v>0</v>
      </c>
      <c r="V110">
        <v>61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301</v>
      </c>
      <c r="AD110">
        <v>1</v>
      </c>
      <c r="AE110">
        <v>88</v>
      </c>
      <c r="AF110">
        <v>0</v>
      </c>
      <c r="AG110">
        <v>0</v>
      </c>
      <c r="AH110">
        <v>40</v>
      </c>
      <c r="AI110">
        <v>8</v>
      </c>
      <c r="AJ110">
        <v>0</v>
      </c>
      <c r="AK110">
        <v>26</v>
      </c>
      <c r="AL110">
        <v>0</v>
      </c>
      <c r="AM110">
        <v>24</v>
      </c>
      <c r="AN110">
        <v>0</v>
      </c>
      <c r="AO110">
        <v>8</v>
      </c>
      <c r="AP110">
        <v>0</v>
      </c>
      <c r="AQ110">
        <v>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199</v>
      </c>
      <c r="AY110">
        <v>1</v>
      </c>
      <c r="AZ110">
        <v>178</v>
      </c>
      <c r="BA110">
        <v>20</v>
      </c>
      <c r="BB110">
        <v>48</v>
      </c>
      <c r="BC110">
        <v>66</v>
      </c>
      <c r="BD110">
        <v>15</v>
      </c>
      <c r="BE110">
        <v>0</v>
      </c>
      <c r="BF110">
        <v>63</v>
      </c>
      <c r="BG110">
        <v>0</v>
      </c>
      <c r="BH110">
        <v>30</v>
      </c>
      <c r="BI110">
        <v>0</v>
      </c>
      <c r="BJ110">
        <v>14</v>
      </c>
      <c r="BK110">
        <v>0</v>
      </c>
      <c r="BL110">
        <v>66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500</v>
      </c>
    </row>
    <row r="111" spans="1:71" x14ac:dyDescent="0.35">
      <c r="A111" t="s">
        <v>450</v>
      </c>
      <c r="B111" t="s">
        <v>227</v>
      </c>
      <c r="C111" t="s">
        <v>472</v>
      </c>
      <c r="D111" t="s">
        <v>473</v>
      </c>
      <c r="E111" t="s">
        <v>300</v>
      </c>
      <c r="F111" t="s">
        <v>248</v>
      </c>
      <c r="G111" t="s">
        <v>474</v>
      </c>
      <c r="H111" t="s">
        <v>271</v>
      </c>
      <c r="I111">
        <v>0.5</v>
      </c>
      <c r="J111">
        <v>52</v>
      </c>
      <c r="K111">
        <v>28</v>
      </c>
      <c r="L111">
        <v>80</v>
      </c>
      <c r="M111">
        <v>2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170</v>
      </c>
      <c r="AD111">
        <v>0.5</v>
      </c>
      <c r="AE111">
        <v>0</v>
      </c>
      <c r="AF111">
        <v>96</v>
      </c>
      <c r="AG111">
        <v>0</v>
      </c>
      <c r="AH111">
        <v>0</v>
      </c>
      <c r="AI111">
        <v>0</v>
      </c>
      <c r="AJ111">
        <v>0</v>
      </c>
      <c r="AK111">
        <v>0.5</v>
      </c>
      <c r="AL111">
        <v>0</v>
      </c>
      <c r="AM111">
        <v>1</v>
      </c>
      <c r="AN111">
        <v>0</v>
      </c>
      <c r="AO111">
        <v>8</v>
      </c>
      <c r="AP111">
        <v>0</v>
      </c>
      <c r="AQ111">
        <v>11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116.5</v>
      </c>
      <c r="AY111">
        <v>0.5</v>
      </c>
      <c r="AZ111">
        <v>52</v>
      </c>
      <c r="BA111">
        <v>124</v>
      </c>
      <c r="BB111">
        <v>80</v>
      </c>
      <c r="BC111">
        <v>2</v>
      </c>
      <c r="BD111">
        <v>1</v>
      </c>
      <c r="BE111">
        <v>0</v>
      </c>
      <c r="BF111">
        <v>0.5</v>
      </c>
      <c r="BG111">
        <v>0</v>
      </c>
      <c r="BH111">
        <v>1</v>
      </c>
      <c r="BI111">
        <v>0</v>
      </c>
      <c r="BJ111">
        <v>15</v>
      </c>
      <c r="BK111">
        <v>0</v>
      </c>
      <c r="BL111">
        <v>11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286.5</v>
      </c>
    </row>
    <row r="112" spans="1:71" x14ac:dyDescent="0.35">
      <c r="A112" t="s">
        <v>450</v>
      </c>
      <c r="B112" t="s">
        <v>227</v>
      </c>
      <c r="C112" t="s">
        <v>358</v>
      </c>
      <c r="D112" t="s">
        <v>464</v>
      </c>
      <c r="E112" t="s">
        <v>465</v>
      </c>
      <c r="F112" t="s">
        <v>248</v>
      </c>
      <c r="G112" t="s">
        <v>475</v>
      </c>
      <c r="H112" t="s">
        <v>271</v>
      </c>
      <c r="I112">
        <v>0.25</v>
      </c>
      <c r="J112">
        <v>18</v>
      </c>
      <c r="K112">
        <v>12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32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63</v>
      </c>
      <c r="AD112">
        <v>0.25</v>
      </c>
      <c r="AE112">
        <v>44</v>
      </c>
      <c r="AF112">
        <v>26</v>
      </c>
      <c r="AG112">
        <v>0</v>
      </c>
      <c r="AH112">
        <v>5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80</v>
      </c>
      <c r="AY112">
        <v>0.25</v>
      </c>
      <c r="AZ112">
        <v>62</v>
      </c>
      <c r="BA112">
        <v>38</v>
      </c>
      <c r="BB112">
        <v>0</v>
      </c>
      <c r="BC112">
        <v>5</v>
      </c>
      <c r="BD112">
        <v>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4</v>
      </c>
      <c r="BK112">
        <v>0</v>
      </c>
      <c r="BL112">
        <v>32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143</v>
      </c>
    </row>
    <row r="113" spans="1:71" x14ac:dyDescent="0.35">
      <c r="A113" t="s">
        <v>450</v>
      </c>
      <c r="B113" t="s">
        <v>227</v>
      </c>
      <c r="C113" t="s">
        <v>331</v>
      </c>
      <c r="D113" t="s">
        <v>476</v>
      </c>
      <c r="E113" t="s">
        <v>327</v>
      </c>
      <c r="F113" t="s">
        <v>293</v>
      </c>
      <c r="G113" t="s">
        <v>293</v>
      </c>
      <c r="I113">
        <v>1</v>
      </c>
      <c r="J113">
        <v>130</v>
      </c>
      <c r="K113">
        <v>156</v>
      </c>
      <c r="L113">
        <v>0</v>
      </c>
      <c r="M113">
        <v>47</v>
      </c>
      <c r="N113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5.6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368.6</v>
      </c>
      <c r="AD113">
        <v>1</v>
      </c>
      <c r="AE113">
        <v>22</v>
      </c>
      <c r="AF113">
        <v>108</v>
      </c>
      <c r="AG113">
        <v>0</v>
      </c>
      <c r="AH113">
        <v>4</v>
      </c>
      <c r="AI113">
        <v>2</v>
      </c>
      <c r="AJ113">
        <v>0</v>
      </c>
      <c r="AK113">
        <v>0</v>
      </c>
      <c r="AL113">
        <v>0</v>
      </c>
      <c r="AM113">
        <v>18</v>
      </c>
      <c r="AN113">
        <v>0</v>
      </c>
      <c r="AO113">
        <v>13</v>
      </c>
      <c r="AP113">
        <v>0</v>
      </c>
      <c r="AQ113">
        <v>60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227</v>
      </c>
      <c r="AY113">
        <v>1</v>
      </c>
      <c r="AZ113">
        <v>152</v>
      </c>
      <c r="BA113">
        <v>264</v>
      </c>
      <c r="BB113">
        <v>0</v>
      </c>
      <c r="BC113">
        <v>51</v>
      </c>
      <c r="BD113">
        <v>12</v>
      </c>
      <c r="BE113">
        <v>0</v>
      </c>
      <c r="BF113">
        <v>0</v>
      </c>
      <c r="BG113">
        <v>0</v>
      </c>
      <c r="BH113">
        <v>18</v>
      </c>
      <c r="BI113">
        <v>0</v>
      </c>
      <c r="BJ113">
        <v>33</v>
      </c>
      <c r="BK113">
        <v>0</v>
      </c>
      <c r="BL113">
        <v>65.599999999999994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595.6</v>
      </c>
    </row>
    <row r="114" spans="1:71" x14ac:dyDescent="0.35">
      <c r="A114" t="s">
        <v>450</v>
      </c>
      <c r="B114" t="s">
        <v>227</v>
      </c>
      <c r="C114" t="s">
        <v>287</v>
      </c>
      <c r="D114" t="s">
        <v>477</v>
      </c>
      <c r="E114" t="s">
        <v>298</v>
      </c>
      <c r="F114" t="s">
        <v>293</v>
      </c>
      <c r="G114" t="s">
        <v>293</v>
      </c>
      <c r="I114">
        <v>1</v>
      </c>
      <c r="J114">
        <v>60</v>
      </c>
      <c r="K114">
        <v>68</v>
      </c>
      <c r="L114">
        <v>0</v>
      </c>
      <c r="M114">
        <v>38</v>
      </c>
      <c r="N114">
        <v>13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13</v>
      </c>
      <c r="U114">
        <v>0</v>
      </c>
      <c r="V114">
        <v>29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221</v>
      </c>
      <c r="AD114">
        <v>1</v>
      </c>
      <c r="AE114">
        <v>110</v>
      </c>
      <c r="AF114">
        <v>104</v>
      </c>
      <c r="AG114">
        <v>0</v>
      </c>
      <c r="AH114">
        <v>38</v>
      </c>
      <c r="AI114">
        <v>9</v>
      </c>
      <c r="AJ114">
        <v>2</v>
      </c>
      <c r="AK114">
        <v>0</v>
      </c>
      <c r="AL114">
        <v>0</v>
      </c>
      <c r="AM114">
        <v>25</v>
      </c>
      <c r="AN114">
        <v>0</v>
      </c>
      <c r="AO114">
        <v>19</v>
      </c>
      <c r="AP114">
        <v>0</v>
      </c>
      <c r="AQ114">
        <v>27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334</v>
      </c>
      <c r="AY114">
        <v>1</v>
      </c>
      <c r="AZ114">
        <v>170</v>
      </c>
      <c r="BA114">
        <v>172</v>
      </c>
      <c r="BB114">
        <v>0</v>
      </c>
      <c r="BC114">
        <v>76</v>
      </c>
      <c r="BD114">
        <v>22</v>
      </c>
      <c r="BE114">
        <v>2</v>
      </c>
      <c r="BF114">
        <v>0</v>
      </c>
      <c r="BG114">
        <v>0</v>
      </c>
      <c r="BH114">
        <v>25</v>
      </c>
      <c r="BI114">
        <v>0</v>
      </c>
      <c r="BJ114">
        <v>32</v>
      </c>
      <c r="BK114">
        <v>0</v>
      </c>
      <c r="BL114">
        <v>56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555</v>
      </c>
    </row>
    <row r="115" spans="1:71" x14ac:dyDescent="0.35">
      <c r="A115" t="s">
        <v>450</v>
      </c>
      <c r="B115" t="s">
        <v>227</v>
      </c>
      <c r="C115" t="s">
        <v>296</v>
      </c>
      <c r="D115" t="s">
        <v>478</v>
      </c>
      <c r="E115" t="s">
        <v>300</v>
      </c>
      <c r="F115" t="s">
        <v>293</v>
      </c>
      <c r="G115" t="s">
        <v>293</v>
      </c>
      <c r="I115">
        <v>0.5</v>
      </c>
      <c r="J115">
        <v>0</v>
      </c>
      <c r="K115">
        <v>112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16</v>
      </c>
      <c r="U115">
        <v>0</v>
      </c>
      <c r="V115">
        <v>16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144</v>
      </c>
      <c r="AD115">
        <v>0.5</v>
      </c>
      <c r="AE115">
        <v>6</v>
      </c>
      <c r="AF115">
        <v>44</v>
      </c>
      <c r="AG115">
        <v>32</v>
      </c>
      <c r="AH115">
        <v>0</v>
      </c>
      <c r="AI115">
        <v>0</v>
      </c>
      <c r="AJ115">
        <v>2</v>
      </c>
      <c r="AK115">
        <v>0</v>
      </c>
      <c r="AL115">
        <v>0</v>
      </c>
      <c r="AM115">
        <v>0</v>
      </c>
      <c r="AN115">
        <v>0</v>
      </c>
      <c r="AO115">
        <v>14</v>
      </c>
      <c r="AP115">
        <v>0</v>
      </c>
      <c r="AQ115">
        <v>52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150</v>
      </c>
      <c r="AY115">
        <v>0.5</v>
      </c>
      <c r="AZ115">
        <v>6</v>
      </c>
      <c r="BA115">
        <v>156</v>
      </c>
      <c r="BB115">
        <v>32</v>
      </c>
      <c r="BC115">
        <v>0</v>
      </c>
      <c r="BD115">
        <v>0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30</v>
      </c>
      <c r="BK115">
        <v>0</v>
      </c>
      <c r="BL115">
        <v>68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294</v>
      </c>
    </row>
    <row r="116" spans="1:71" x14ac:dyDescent="0.35">
      <c r="A116" t="s">
        <v>450</v>
      </c>
      <c r="B116" t="s">
        <v>227</v>
      </c>
      <c r="C116" t="s">
        <v>445</v>
      </c>
      <c r="D116" t="s">
        <v>479</v>
      </c>
      <c r="E116" t="s">
        <v>449</v>
      </c>
      <c r="F116" t="s">
        <v>293</v>
      </c>
      <c r="G116" t="s">
        <v>293</v>
      </c>
      <c r="I116">
        <v>1</v>
      </c>
      <c r="J116">
        <v>156</v>
      </c>
      <c r="K116">
        <v>148</v>
      </c>
      <c r="L116">
        <v>0</v>
      </c>
      <c r="M116">
        <v>20</v>
      </c>
      <c r="N116">
        <v>7.5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21</v>
      </c>
      <c r="U116">
        <v>0</v>
      </c>
      <c r="V116">
        <v>70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424.5</v>
      </c>
      <c r="AD116">
        <v>1</v>
      </c>
      <c r="AE116">
        <v>38</v>
      </c>
      <c r="AF116">
        <v>52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6</v>
      </c>
      <c r="AN116">
        <v>0</v>
      </c>
      <c r="AO116">
        <v>6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102</v>
      </c>
      <c r="AY116">
        <v>1</v>
      </c>
      <c r="AZ116">
        <v>194</v>
      </c>
      <c r="BA116">
        <v>200</v>
      </c>
      <c r="BB116">
        <v>0</v>
      </c>
      <c r="BC116">
        <v>20</v>
      </c>
      <c r="BD116">
        <v>7.5</v>
      </c>
      <c r="BE116">
        <v>2</v>
      </c>
      <c r="BF116">
        <v>0</v>
      </c>
      <c r="BG116">
        <v>0</v>
      </c>
      <c r="BH116">
        <v>6</v>
      </c>
      <c r="BI116">
        <v>0</v>
      </c>
      <c r="BJ116">
        <v>27</v>
      </c>
      <c r="BK116">
        <v>0</v>
      </c>
      <c r="BL116">
        <v>70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526.5</v>
      </c>
    </row>
    <row r="117" spans="1:71" x14ac:dyDescent="0.35">
      <c r="A117" t="s">
        <v>450</v>
      </c>
      <c r="B117" t="s">
        <v>227</v>
      </c>
      <c r="C117" t="s">
        <v>445</v>
      </c>
      <c r="D117" t="s">
        <v>479</v>
      </c>
      <c r="E117" t="s">
        <v>449</v>
      </c>
      <c r="F117" t="s">
        <v>293</v>
      </c>
      <c r="G117" t="s">
        <v>293</v>
      </c>
      <c r="H117" t="s">
        <v>271</v>
      </c>
      <c r="I117">
        <v>0.5</v>
      </c>
      <c r="J117">
        <v>24</v>
      </c>
      <c r="K117">
        <v>16</v>
      </c>
      <c r="L117">
        <v>16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</v>
      </c>
      <c r="U117">
        <v>0</v>
      </c>
      <c r="V117">
        <v>45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104</v>
      </c>
      <c r="AD117">
        <v>0.5</v>
      </c>
      <c r="AE117">
        <v>28</v>
      </c>
      <c r="AF117">
        <v>84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9</v>
      </c>
      <c r="AP117">
        <v>0</v>
      </c>
      <c r="AQ117">
        <v>19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140</v>
      </c>
      <c r="AY117">
        <v>0.5</v>
      </c>
      <c r="AZ117">
        <v>52</v>
      </c>
      <c r="BA117">
        <v>100</v>
      </c>
      <c r="BB117">
        <v>16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12</v>
      </c>
      <c r="BK117">
        <v>0</v>
      </c>
      <c r="BL117">
        <v>64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244</v>
      </c>
    </row>
    <row r="118" spans="1:71" x14ac:dyDescent="0.35">
      <c r="A118" t="s">
        <v>450</v>
      </c>
      <c r="B118" t="s">
        <v>227</v>
      </c>
      <c r="C118" t="s">
        <v>287</v>
      </c>
      <c r="D118" t="s">
        <v>477</v>
      </c>
      <c r="E118" t="s">
        <v>298</v>
      </c>
      <c r="F118" t="s">
        <v>293</v>
      </c>
      <c r="G118" t="s">
        <v>293</v>
      </c>
      <c r="H118" t="s">
        <v>271</v>
      </c>
      <c r="I118">
        <v>0.5</v>
      </c>
      <c r="J118">
        <v>60</v>
      </c>
      <c r="K118">
        <v>76</v>
      </c>
      <c r="L118">
        <v>0</v>
      </c>
      <c r="M118">
        <v>11</v>
      </c>
      <c r="N118">
        <v>2.5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157.5</v>
      </c>
      <c r="AD118">
        <v>0.5</v>
      </c>
      <c r="AE118">
        <v>54</v>
      </c>
      <c r="AF118">
        <v>28</v>
      </c>
      <c r="AG118">
        <v>48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138</v>
      </c>
      <c r="AY118">
        <v>0.5</v>
      </c>
      <c r="AZ118">
        <v>114</v>
      </c>
      <c r="BA118">
        <v>104</v>
      </c>
      <c r="BB118">
        <v>48</v>
      </c>
      <c r="BC118">
        <v>11</v>
      </c>
      <c r="BD118">
        <v>2.5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16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295.5</v>
      </c>
    </row>
    <row r="119" spans="1:71" x14ac:dyDescent="0.35">
      <c r="A119" t="s">
        <v>450</v>
      </c>
      <c r="B119" t="s">
        <v>227</v>
      </c>
      <c r="C119" t="s">
        <v>331</v>
      </c>
      <c r="D119" t="s">
        <v>480</v>
      </c>
      <c r="E119" t="s">
        <v>300</v>
      </c>
      <c r="F119" t="s">
        <v>442</v>
      </c>
      <c r="G119" t="s">
        <v>442</v>
      </c>
      <c r="I119">
        <v>1</v>
      </c>
      <c r="J119">
        <v>0</v>
      </c>
      <c r="K119">
        <v>372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30</v>
      </c>
      <c r="U119">
        <v>0</v>
      </c>
      <c r="V119">
        <v>30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432</v>
      </c>
      <c r="AD119">
        <v>1</v>
      </c>
      <c r="AE119">
        <v>0</v>
      </c>
      <c r="AF119">
        <v>94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17</v>
      </c>
      <c r="AN119">
        <v>0</v>
      </c>
      <c r="AO119">
        <v>10</v>
      </c>
      <c r="AP119">
        <v>0</v>
      </c>
      <c r="AQ119">
        <v>37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158</v>
      </c>
      <c r="AY119">
        <v>1</v>
      </c>
      <c r="AZ119">
        <v>0</v>
      </c>
      <c r="BA119">
        <v>466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17</v>
      </c>
      <c r="BI119">
        <v>0</v>
      </c>
      <c r="BJ119">
        <v>40</v>
      </c>
      <c r="BK119">
        <v>0</v>
      </c>
      <c r="BL119">
        <v>67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590</v>
      </c>
    </row>
    <row r="120" spans="1:71" x14ac:dyDescent="0.35">
      <c r="A120" t="s">
        <v>481</v>
      </c>
      <c r="B120" t="s">
        <v>227</v>
      </c>
      <c r="C120" t="s">
        <v>382</v>
      </c>
      <c r="D120" t="s">
        <v>482</v>
      </c>
      <c r="E120" t="s">
        <v>300</v>
      </c>
      <c r="F120" t="s">
        <v>231</v>
      </c>
      <c r="G120" t="s">
        <v>483</v>
      </c>
      <c r="I120">
        <v>1</v>
      </c>
      <c r="J120">
        <v>94</v>
      </c>
      <c r="K120">
        <v>98</v>
      </c>
      <c r="L120">
        <v>0</v>
      </c>
      <c r="M120">
        <v>15</v>
      </c>
      <c r="N120">
        <v>4</v>
      </c>
      <c r="O120">
        <v>0</v>
      </c>
      <c r="P120">
        <v>15</v>
      </c>
      <c r="Q120">
        <v>0</v>
      </c>
      <c r="R120">
        <v>9</v>
      </c>
      <c r="S120">
        <v>0</v>
      </c>
      <c r="T120">
        <v>8</v>
      </c>
      <c r="U120">
        <v>0</v>
      </c>
      <c r="V120">
        <v>54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297</v>
      </c>
      <c r="AD120">
        <v>1</v>
      </c>
      <c r="AE120">
        <v>48</v>
      </c>
      <c r="AF120">
        <v>16</v>
      </c>
      <c r="AG120">
        <v>0</v>
      </c>
      <c r="AH120">
        <v>4</v>
      </c>
      <c r="AI120">
        <v>2.5</v>
      </c>
      <c r="AJ120">
        <v>0</v>
      </c>
      <c r="AK120">
        <v>23</v>
      </c>
      <c r="AL120">
        <v>6</v>
      </c>
      <c r="AM120">
        <v>37</v>
      </c>
      <c r="AN120">
        <v>29</v>
      </c>
      <c r="AO120">
        <v>3</v>
      </c>
      <c r="AP120">
        <v>0</v>
      </c>
      <c r="AQ120">
        <v>20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188.5</v>
      </c>
      <c r="AY120">
        <v>1</v>
      </c>
      <c r="AZ120">
        <v>142</v>
      </c>
      <c r="BA120">
        <v>114</v>
      </c>
      <c r="BB120">
        <v>0</v>
      </c>
      <c r="BC120">
        <v>19</v>
      </c>
      <c r="BD120">
        <v>6.5</v>
      </c>
      <c r="BE120">
        <v>0</v>
      </c>
      <c r="BF120">
        <v>38</v>
      </c>
      <c r="BG120">
        <v>6</v>
      </c>
      <c r="BH120">
        <v>46</v>
      </c>
      <c r="BI120">
        <v>29</v>
      </c>
      <c r="BJ120">
        <v>11</v>
      </c>
      <c r="BK120">
        <v>0</v>
      </c>
      <c r="BL120">
        <v>74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485.5</v>
      </c>
    </row>
    <row r="121" spans="1:71" x14ac:dyDescent="0.35">
      <c r="A121" t="s">
        <v>481</v>
      </c>
      <c r="B121" t="s">
        <v>227</v>
      </c>
      <c r="C121" t="s">
        <v>382</v>
      </c>
      <c r="D121" t="s">
        <v>482</v>
      </c>
      <c r="E121" t="s">
        <v>300</v>
      </c>
      <c r="F121" t="s">
        <v>236</v>
      </c>
      <c r="G121" t="s">
        <v>484</v>
      </c>
      <c r="H121" t="s">
        <v>271</v>
      </c>
      <c r="I121">
        <v>0.5</v>
      </c>
      <c r="J121">
        <v>80</v>
      </c>
      <c r="K121">
        <v>72</v>
      </c>
      <c r="L121">
        <v>0</v>
      </c>
      <c r="M121">
        <v>9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36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205</v>
      </c>
      <c r="AD121">
        <v>0.5</v>
      </c>
      <c r="AE121">
        <v>16</v>
      </c>
      <c r="AF121">
        <v>16</v>
      </c>
      <c r="AG121">
        <v>0</v>
      </c>
      <c r="AH121">
        <v>2</v>
      </c>
      <c r="AI121">
        <v>1</v>
      </c>
      <c r="AJ121">
        <v>0</v>
      </c>
      <c r="AK121">
        <v>18</v>
      </c>
      <c r="AL121">
        <v>5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59</v>
      </c>
      <c r="AY121">
        <v>0.5</v>
      </c>
      <c r="AZ121">
        <v>96</v>
      </c>
      <c r="BA121">
        <v>88</v>
      </c>
      <c r="BB121">
        <v>0</v>
      </c>
      <c r="BC121">
        <v>11</v>
      </c>
      <c r="BD121">
        <v>4</v>
      </c>
      <c r="BE121">
        <v>0</v>
      </c>
      <c r="BF121">
        <v>18</v>
      </c>
      <c r="BG121">
        <v>5</v>
      </c>
      <c r="BH121">
        <v>0</v>
      </c>
      <c r="BI121">
        <v>0</v>
      </c>
      <c r="BJ121">
        <v>6</v>
      </c>
      <c r="BK121">
        <v>0</v>
      </c>
      <c r="BL121">
        <v>36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264</v>
      </c>
    </row>
    <row r="122" spans="1:71" x14ac:dyDescent="0.35">
      <c r="A122" t="s">
        <v>481</v>
      </c>
      <c r="B122" t="s">
        <v>227</v>
      </c>
      <c r="C122" t="s">
        <v>272</v>
      </c>
      <c r="D122" t="s">
        <v>485</v>
      </c>
      <c r="E122" t="s">
        <v>465</v>
      </c>
      <c r="F122" t="s">
        <v>248</v>
      </c>
      <c r="G122" t="s">
        <v>486</v>
      </c>
      <c r="I122">
        <v>1</v>
      </c>
      <c r="J122">
        <v>140</v>
      </c>
      <c r="K122">
        <v>72</v>
      </c>
      <c r="L122">
        <v>0</v>
      </c>
      <c r="M122">
        <v>11</v>
      </c>
      <c r="N122">
        <v>5</v>
      </c>
      <c r="O122">
        <v>0</v>
      </c>
      <c r="P122">
        <v>10</v>
      </c>
      <c r="Q122">
        <v>0</v>
      </c>
      <c r="R122">
        <v>0</v>
      </c>
      <c r="S122">
        <v>0</v>
      </c>
      <c r="T122">
        <v>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246</v>
      </c>
      <c r="AD122">
        <v>1</v>
      </c>
      <c r="AE122">
        <v>76</v>
      </c>
      <c r="AF122">
        <v>64</v>
      </c>
      <c r="AG122">
        <v>0</v>
      </c>
      <c r="AH122">
        <v>8</v>
      </c>
      <c r="AI122">
        <v>4</v>
      </c>
      <c r="AJ122">
        <v>0</v>
      </c>
      <c r="AK122">
        <v>3</v>
      </c>
      <c r="AL122">
        <v>6</v>
      </c>
      <c r="AM122">
        <v>1</v>
      </c>
      <c r="AN122">
        <v>159</v>
      </c>
      <c r="AO122">
        <v>4</v>
      </c>
      <c r="AP122">
        <v>0</v>
      </c>
      <c r="AQ122">
        <v>27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352</v>
      </c>
      <c r="AY122">
        <v>1</v>
      </c>
      <c r="AZ122">
        <v>216</v>
      </c>
      <c r="BA122">
        <v>136</v>
      </c>
      <c r="BB122">
        <v>0</v>
      </c>
      <c r="BC122">
        <v>19</v>
      </c>
      <c r="BD122">
        <v>9</v>
      </c>
      <c r="BE122">
        <v>0</v>
      </c>
      <c r="BF122">
        <v>13</v>
      </c>
      <c r="BG122">
        <v>6</v>
      </c>
      <c r="BH122">
        <v>1</v>
      </c>
      <c r="BI122">
        <v>159</v>
      </c>
      <c r="BJ122">
        <v>12</v>
      </c>
      <c r="BK122">
        <v>0</v>
      </c>
      <c r="BL122">
        <v>27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598</v>
      </c>
    </row>
    <row r="123" spans="1:71" x14ac:dyDescent="0.35">
      <c r="A123" t="s">
        <v>481</v>
      </c>
      <c r="B123" t="s">
        <v>227</v>
      </c>
      <c r="C123" t="s">
        <v>487</v>
      </c>
      <c r="D123" t="s">
        <v>284</v>
      </c>
      <c r="E123" t="s">
        <v>314</v>
      </c>
      <c r="F123" t="s">
        <v>248</v>
      </c>
      <c r="G123" t="s">
        <v>488</v>
      </c>
      <c r="I123">
        <v>0.25</v>
      </c>
      <c r="J123">
        <v>100</v>
      </c>
      <c r="K123">
        <v>74</v>
      </c>
      <c r="L123">
        <v>0</v>
      </c>
      <c r="M123">
        <v>15</v>
      </c>
      <c r="N123">
        <v>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204</v>
      </c>
      <c r="AD123">
        <v>0.25</v>
      </c>
      <c r="AE123">
        <v>0</v>
      </c>
      <c r="AF123">
        <v>16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16</v>
      </c>
      <c r="AY123">
        <v>0.25</v>
      </c>
      <c r="AZ123">
        <v>100</v>
      </c>
      <c r="BA123">
        <v>90</v>
      </c>
      <c r="BB123">
        <v>0</v>
      </c>
      <c r="BC123">
        <v>15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220</v>
      </c>
    </row>
    <row r="124" spans="1:71" x14ac:dyDescent="0.35">
      <c r="A124" t="s">
        <v>481</v>
      </c>
      <c r="B124" t="s">
        <v>227</v>
      </c>
      <c r="C124" t="s">
        <v>489</v>
      </c>
      <c r="D124" t="s">
        <v>490</v>
      </c>
      <c r="E124" t="s">
        <v>491</v>
      </c>
      <c r="F124" t="s">
        <v>248</v>
      </c>
      <c r="G124" t="s">
        <v>492</v>
      </c>
      <c r="I124">
        <v>1</v>
      </c>
      <c r="J124">
        <v>116</v>
      </c>
      <c r="K124">
        <v>138</v>
      </c>
      <c r="L124">
        <v>0</v>
      </c>
      <c r="M124">
        <v>28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304</v>
      </c>
      <c r="AD124">
        <v>1</v>
      </c>
      <c r="AE124">
        <v>108</v>
      </c>
      <c r="AF124">
        <v>48</v>
      </c>
      <c r="AG124">
        <v>0</v>
      </c>
      <c r="AH124">
        <v>9</v>
      </c>
      <c r="AI124">
        <v>4</v>
      </c>
      <c r="AJ124">
        <v>0</v>
      </c>
      <c r="AK124">
        <v>6</v>
      </c>
      <c r="AL124">
        <v>0</v>
      </c>
      <c r="AM124">
        <v>24</v>
      </c>
      <c r="AN124">
        <v>53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257</v>
      </c>
      <c r="AY124">
        <v>1</v>
      </c>
      <c r="AZ124">
        <v>224</v>
      </c>
      <c r="BA124">
        <v>186</v>
      </c>
      <c r="BB124">
        <v>0</v>
      </c>
      <c r="BC124">
        <v>37</v>
      </c>
      <c r="BD124">
        <v>12</v>
      </c>
      <c r="BE124">
        <v>0</v>
      </c>
      <c r="BF124">
        <v>6</v>
      </c>
      <c r="BG124">
        <v>0</v>
      </c>
      <c r="BH124">
        <v>24</v>
      </c>
      <c r="BI124">
        <v>53</v>
      </c>
      <c r="BJ124">
        <v>19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561</v>
      </c>
    </row>
    <row r="125" spans="1:71" x14ac:dyDescent="0.35">
      <c r="A125" t="s">
        <v>481</v>
      </c>
      <c r="B125" t="s">
        <v>227</v>
      </c>
      <c r="C125" t="s">
        <v>287</v>
      </c>
      <c r="D125" t="s">
        <v>493</v>
      </c>
      <c r="E125" t="s">
        <v>285</v>
      </c>
      <c r="F125" t="s">
        <v>248</v>
      </c>
      <c r="G125" t="s">
        <v>488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0.5</v>
      </c>
      <c r="AE125">
        <v>76</v>
      </c>
      <c r="AF125">
        <v>32</v>
      </c>
      <c r="AG125">
        <v>0</v>
      </c>
      <c r="AH125">
        <v>6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120</v>
      </c>
      <c r="AY125">
        <v>0.25</v>
      </c>
      <c r="AZ125">
        <v>76</v>
      </c>
      <c r="BA125">
        <v>32</v>
      </c>
      <c r="BB125">
        <v>0</v>
      </c>
      <c r="BC125">
        <v>6</v>
      </c>
      <c r="BD125">
        <v>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120</v>
      </c>
    </row>
    <row r="126" spans="1:71" x14ac:dyDescent="0.35">
      <c r="A126" t="s">
        <v>481</v>
      </c>
      <c r="B126" t="s">
        <v>227</v>
      </c>
      <c r="C126" t="s">
        <v>487</v>
      </c>
      <c r="D126" t="s">
        <v>494</v>
      </c>
      <c r="E126" t="s">
        <v>289</v>
      </c>
      <c r="F126" t="s">
        <v>248</v>
      </c>
      <c r="G126" t="s">
        <v>488</v>
      </c>
      <c r="I126">
        <v>1</v>
      </c>
      <c r="J126">
        <v>100</v>
      </c>
      <c r="K126">
        <v>116</v>
      </c>
      <c r="L126">
        <v>0</v>
      </c>
      <c r="M126">
        <v>10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238</v>
      </c>
      <c r="AD126">
        <v>1</v>
      </c>
      <c r="AE126">
        <v>24</v>
      </c>
      <c r="AF126">
        <v>48</v>
      </c>
      <c r="AG126">
        <v>0</v>
      </c>
      <c r="AH126">
        <v>2</v>
      </c>
      <c r="AI126">
        <v>1</v>
      </c>
      <c r="AJ126">
        <v>0</v>
      </c>
      <c r="AK126">
        <v>21</v>
      </c>
      <c r="AL126">
        <v>6</v>
      </c>
      <c r="AM126">
        <v>32</v>
      </c>
      <c r="AN126">
        <v>0</v>
      </c>
      <c r="AO126">
        <v>1</v>
      </c>
      <c r="AP126">
        <v>0</v>
      </c>
      <c r="AQ126">
        <v>112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247</v>
      </c>
      <c r="AY126">
        <v>1</v>
      </c>
      <c r="AZ126">
        <v>124</v>
      </c>
      <c r="BA126">
        <v>164</v>
      </c>
      <c r="BB126">
        <v>0</v>
      </c>
      <c r="BC126">
        <v>12</v>
      </c>
      <c r="BD126">
        <v>5</v>
      </c>
      <c r="BE126">
        <v>0</v>
      </c>
      <c r="BF126">
        <v>21</v>
      </c>
      <c r="BG126">
        <v>6</v>
      </c>
      <c r="BH126">
        <v>32</v>
      </c>
      <c r="BI126">
        <v>0</v>
      </c>
      <c r="BJ126">
        <v>9</v>
      </c>
      <c r="BK126">
        <v>0</v>
      </c>
      <c r="BL126">
        <v>112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485</v>
      </c>
    </row>
    <row r="127" spans="1:71" x14ac:dyDescent="0.35">
      <c r="A127" t="s">
        <v>481</v>
      </c>
      <c r="B127" t="s">
        <v>227</v>
      </c>
      <c r="C127" t="s">
        <v>245</v>
      </c>
      <c r="D127" t="s">
        <v>495</v>
      </c>
      <c r="E127" t="s">
        <v>455</v>
      </c>
      <c r="F127" t="s">
        <v>293</v>
      </c>
      <c r="G127" t="s">
        <v>294</v>
      </c>
      <c r="I127">
        <v>0.25</v>
      </c>
      <c r="J127">
        <v>24</v>
      </c>
      <c r="K127">
        <v>32</v>
      </c>
      <c r="L127">
        <v>0</v>
      </c>
      <c r="M127">
        <v>9</v>
      </c>
      <c r="N127">
        <v>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71</v>
      </c>
      <c r="AD127">
        <v>0.25</v>
      </c>
      <c r="AE127">
        <v>0</v>
      </c>
      <c r="AF127">
        <v>72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74</v>
      </c>
      <c r="AY127">
        <v>0.25</v>
      </c>
      <c r="AZ127">
        <v>24</v>
      </c>
      <c r="BA127">
        <v>104</v>
      </c>
      <c r="BB127">
        <v>0</v>
      </c>
      <c r="BC127">
        <v>9</v>
      </c>
      <c r="BD127">
        <v>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145</v>
      </c>
    </row>
    <row r="128" spans="1:71" x14ac:dyDescent="0.35">
      <c r="A128" t="s">
        <v>481</v>
      </c>
      <c r="B128" t="s">
        <v>227</v>
      </c>
      <c r="C128" t="s">
        <v>358</v>
      </c>
      <c r="D128" t="s">
        <v>496</v>
      </c>
      <c r="E128" t="s">
        <v>347</v>
      </c>
      <c r="F128" t="s">
        <v>293</v>
      </c>
      <c r="G128" t="s">
        <v>497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0.45</v>
      </c>
      <c r="AE128">
        <v>28</v>
      </c>
      <c r="AF128">
        <v>100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2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130</v>
      </c>
      <c r="AY128">
        <v>0.22500000000000001</v>
      </c>
      <c r="AZ128">
        <v>28</v>
      </c>
      <c r="BA128">
        <v>100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130</v>
      </c>
    </row>
    <row r="129" spans="1:71" x14ac:dyDescent="0.35">
      <c r="A129" t="s">
        <v>481</v>
      </c>
      <c r="B129" t="s">
        <v>227</v>
      </c>
      <c r="C129" t="s">
        <v>272</v>
      </c>
      <c r="D129" t="s">
        <v>485</v>
      </c>
      <c r="E129" t="s">
        <v>465</v>
      </c>
      <c r="F129" t="s">
        <v>248</v>
      </c>
      <c r="G129" t="s">
        <v>486</v>
      </c>
      <c r="H129" t="s">
        <v>271</v>
      </c>
      <c r="I129">
        <v>0.5</v>
      </c>
      <c r="J129">
        <v>88</v>
      </c>
      <c r="K129">
        <v>72</v>
      </c>
      <c r="L129">
        <v>0</v>
      </c>
      <c r="M129">
        <v>12</v>
      </c>
      <c r="N129">
        <v>3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186</v>
      </c>
      <c r="AD129">
        <v>0.5</v>
      </c>
      <c r="AE129">
        <v>32</v>
      </c>
      <c r="AF129">
        <v>32</v>
      </c>
      <c r="AG129">
        <v>0</v>
      </c>
      <c r="AH129">
        <v>2</v>
      </c>
      <c r="AI129">
        <v>1</v>
      </c>
      <c r="AJ129">
        <v>0</v>
      </c>
      <c r="AK129">
        <v>24</v>
      </c>
      <c r="AL129">
        <v>3</v>
      </c>
      <c r="AM129">
        <v>0</v>
      </c>
      <c r="AN129">
        <v>0</v>
      </c>
      <c r="AO129">
        <v>2</v>
      </c>
      <c r="AP129">
        <v>0</v>
      </c>
      <c r="AQ129">
        <v>8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104</v>
      </c>
      <c r="AY129">
        <v>0.5</v>
      </c>
      <c r="AZ129">
        <v>120</v>
      </c>
      <c r="BA129">
        <v>104</v>
      </c>
      <c r="BB129">
        <v>0</v>
      </c>
      <c r="BC129">
        <v>14</v>
      </c>
      <c r="BD129">
        <v>4</v>
      </c>
      <c r="BE129">
        <v>0</v>
      </c>
      <c r="BF129">
        <v>25</v>
      </c>
      <c r="BG129">
        <v>3</v>
      </c>
      <c r="BH129">
        <v>0</v>
      </c>
      <c r="BI129">
        <v>0</v>
      </c>
      <c r="BJ129">
        <v>12</v>
      </c>
      <c r="BK129">
        <v>0</v>
      </c>
      <c r="BL129">
        <v>8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290</v>
      </c>
    </row>
    <row r="130" spans="1:71" x14ac:dyDescent="0.35">
      <c r="A130" t="s">
        <v>481</v>
      </c>
      <c r="B130" t="s">
        <v>227</v>
      </c>
      <c r="C130" t="s">
        <v>489</v>
      </c>
      <c r="D130" t="s">
        <v>490</v>
      </c>
      <c r="E130" t="s">
        <v>491</v>
      </c>
      <c r="F130" t="s">
        <v>248</v>
      </c>
      <c r="G130" t="s">
        <v>498</v>
      </c>
      <c r="H130" t="s">
        <v>271</v>
      </c>
      <c r="I130">
        <v>0.5</v>
      </c>
      <c r="J130">
        <v>88</v>
      </c>
      <c r="K130">
        <v>88</v>
      </c>
      <c r="L130">
        <v>0</v>
      </c>
      <c r="M130">
        <v>11</v>
      </c>
      <c r="N130">
        <v>5</v>
      </c>
      <c r="O130">
        <v>0</v>
      </c>
      <c r="P130">
        <v>11</v>
      </c>
      <c r="Q130">
        <v>0</v>
      </c>
      <c r="R130">
        <v>0</v>
      </c>
      <c r="S130">
        <v>0</v>
      </c>
      <c r="T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207</v>
      </c>
      <c r="AD130">
        <v>0.5</v>
      </c>
      <c r="AE130">
        <v>28</v>
      </c>
      <c r="AF130">
        <v>28</v>
      </c>
      <c r="AG130">
        <v>0</v>
      </c>
      <c r="AH130">
        <v>2</v>
      </c>
      <c r="AI130">
        <v>1</v>
      </c>
      <c r="AJ130">
        <v>0</v>
      </c>
      <c r="AK130">
        <v>3</v>
      </c>
      <c r="AL130">
        <v>3</v>
      </c>
      <c r="AM130">
        <v>0</v>
      </c>
      <c r="AN130">
        <v>0</v>
      </c>
      <c r="AO130">
        <v>3</v>
      </c>
      <c r="AP130">
        <v>0</v>
      </c>
      <c r="AQ130">
        <v>24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92</v>
      </c>
      <c r="AY130">
        <v>0.5</v>
      </c>
      <c r="AZ130">
        <v>116</v>
      </c>
      <c r="BA130">
        <v>116</v>
      </c>
      <c r="BB130">
        <v>0</v>
      </c>
      <c r="BC130">
        <v>13</v>
      </c>
      <c r="BD130">
        <v>6</v>
      </c>
      <c r="BE130">
        <v>0</v>
      </c>
      <c r="BF130">
        <v>14</v>
      </c>
      <c r="BG130">
        <v>3</v>
      </c>
      <c r="BH130">
        <v>0</v>
      </c>
      <c r="BI130">
        <v>0</v>
      </c>
      <c r="BJ130">
        <v>7</v>
      </c>
      <c r="BK130">
        <v>0</v>
      </c>
      <c r="BL130">
        <v>24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299</v>
      </c>
    </row>
    <row r="131" spans="1:71" x14ac:dyDescent="0.35">
      <c r="A131" t="s">
        <v>499</v>
      </c>
      <c r="B131" t="s">
        <v>227</v>
      </c>
      <c r="C131" t="s">
        <v>376</v>
      </c>
      <c r="D131" t="s">
        <v>500</v>
      </c>
      <c r="E131" t="s">
        <v>265</v>
      </c>
      <c r="F131" t="s">
        <v>231</v>
      </c>
      <c r="G131" t="s">
        <v>501</v>
      </c>
      <c r="I131">
        <v>1</v>
      </c>
      <c r="J131">
        <v>82</v>
      </c>
      <c r="K131">
        <v>50</v>
      </c>
      <c r="L131">
        <v>16</v>
      </c>
      <c r="M131">
        <v>5.25</v>
      </c>
      <c r="N131">
        <v>2.5</v>
      </c>
      <c r="O131">
        <v>0</v>
      </c>
      <c r="P131">
        <v>37</v>
      </c>
      <c r="Q131">
        <v>0</v>
      </c>
      <c r="R131">
        <v>6.8000000000000007</v>
      </c>
      <c r="S131">
        <v>0</v>
      </c>
      <c r="T131">
        <v>8</v>
      </c>
      <c r="U131">
        <v>0</v>
      </c>
      <c r="V131">
        <v>13.06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220.61</v>
      </c>
      <c r="AD131">
        <v>1</v>
      </c>
      <c r="AE131">
        <v>50</v>
      </c>
      <c r="AF131">
        <v>78</v>
      </c>
      <c r="AG131">
        <v>32</v>
      </c>
      <c r="AH131">
        <v>35.65</v>
      </c>
      <c r="AI131">
        <v>10</v>
      </c>
      <c r="AJ131">
        <v>0</v>
      </c>
      <c r="AK131">
        <v>11</v>
      </c>
      <c r="AL131">
        <v>0</v>
      </c>
      <c r="AM131">
        <v>0</v>
      </c>
      <c r="AN131">
        <v>0</v>
      </c>
      <c r="AO131">
        <v>19</v>
      </c>
      <c r="AP131">
        <v>0</v>
      </c>
      <c r="AQ131">
        <v>40.210000000000008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275.86</v>
      </c>
      <c r="AY131">
        <v>1</v>
      </c>
      <c r="AZ131">
        <v>132</v>
      </c>
      <c r="BA131">
        <v>128</v>
      </c>
      <c r="BB131">
        <v>48</v>
      </c>
      <c r="BC131">
        <v>40.9</v>
      </c>
      <c r="BD131">
        <v>12.5</v>
      </c>
      <c r="BE131">
        <v>0</v>
      </c>
      <c r="BF131">
        <v>48</v>
      </c>
      <c r="BG131">
        <v>0</v>
      </c>
      <c r="BH131">
        <v>6.8000000000000007</v>
      </c>
      <c r="BI131">
        <v>0</v>
      </c>
      <c r="BJ131">
        <v>27</v>
      </c>
      <c r="BK131">
        <v>0</v>
      </c>
      <c r="BL131">
        <v>53.27000000000001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496.47</v>
      </c>
    </row>
    <row r="132" spans="1:71" x14ac:dyDescent="0.35">
      <c r="A132" t="s">
        <v>499</v>
      </c>
      <c r="B132" t="s">
        <v>227</v>
      </c>
      <c r="C132" t="s">
        <v>331</v>
      </c>
      <c r="D132" t="s">
        <v>502</v>
      </c>
      <c r="E132" t="s">
        <v>452</v>
      </c>
      <c r="F132" t="s">
        <v>236</v>
      </c>
      <c r="G132" t="s">
        <v>503</v>
      </c>
      <c r="I132">
        <v>1</v>
      </c>
      <c r="J132">
        <v>106</v>
      </c>
      <c r="K132">
        <v>92</v>
      </c>
      <c r="L132">
        <v>0</v>
      </c>
      <c r="M132">
        <v>16.75</v>
      </c>
      <c r="N132">
        <v>6.5</v>
      </c>
      <c r="O132">
        <v>0</v>
      </c>
      <c r="P132">
        <v>26.5</v>
      </c>
      <c r="Q132">
        <v>0</v>
      </c>
      <c r="R132">
        <v>3.2</v>
      </c>
      <c r="S132">
        <v>0</v>
      </c>
      <c r="T132">
        <v>11.5</v>
      </c>
      <c r="U132">
        <v>0</v>
      </c>
      <c r="V132">
        <v>26.79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289.24</v>
      </c>
      <c r="AD132">
        <v>1</v>
      </c>
      <c r="AE132">
        <v>98</v>
      </c>
      <c r="AF132">
        <v>132</v>
      </c>
      <c r="AG132">
        <v>0</v>
      </c>
      <c r="AH132">
        <v>18.75</v>
      </c>
      <c r="AI132">
        <v>5</v>
      </c>
      <c r="AJ132">
        <v>0</v>
      </c>
      <c r="AK132">
        <v>11</v>
      </c>
      <c r="AL132">
        <v>0</v>
      </c>
      <c r="AM132">
        <v>3.2</v>
      </c>
      <c r="AN132">
        <v>0</v>
      </c>
      <c r="AO132">
        <v>10</v>
      </c>
      <c r="AP132">
        <v>0</v>
      </c>
      <c r="AQ132">
        <v>26.56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304.51</v>
      </c>
      <c r="AY132">
        <v>1</v>
      </c>
      <c r="AZ132">
        <v>204</v>
      </c>
      <c r="BA132">
        <v>224</v>
      </c>
      <c r="BB132">
        <v>0</v>
      </c>
      <c r="BC132">
        <v>35.5</v>
      </c>
      <c r="BD132">
        <v>11.5</v>
      </c>
      <c r="BE132">
        <v>0</v>
      </c>
      <c r="BF132">
        <v>37.5</v>
      </c>
      <c r="BG132">
        <v>0</v>
      </c>
      <c r="BH132">
        <v>6.4</v>
      </c>
      <c r="BI132">
        <v>0</v>
      </c>
      <c r="BJ132">
        <v>21.5</v>
      </c>
      <c r="BK132">
        <v>0</v>
      </c>
      <c r="BL132">
        <v>53.349999999999987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593.75</v>
      </c>
    </row>
    <row r="133" spans="1:71" x14ac:dyDescent="0.35">
      <c r="A133" t="s">
        <v>499</v>
      </c>
      <c r="B133" t="s">
        <v>227</v>
      </c>
      <c r="C133" t="s">
        <v>320</v>
      </c>
      <c r="D133" t="s">
        <v>504</v>
      </c>
      <c r="E133" t="s">
        <v>505</v>
      </c>
      <c r="F133" t="s">
        <v>236</v>
      </c>
      <c r="G133" t="s">
        <v>503</v>
      </c>
      <c r="I133">
        <v>1</v>
      </c>
      <c r="J133">
        <v>164</v>
      </c>
      <c r="K133">
        <v>124</v>
      </c>
      <c r="L133">
        <v>16</v>
      </c>
      <c r="M133">
        <v>4</v>
      </c>
      <c r="N133">
        <v>2</v>
      </c>
      <c r="O133">
        <v>0</v>
      </c>
      <c r="P133">
        <v>26.5</v>
      </c>
      <c r="Q133">
        <v>0</v>
      </c>
      <c r="R133">
        <v>3.2</v>
      </c>
      <c r="S133">
        <v>0</v>
      </c>
      <c r="T133">
        <v>12</v>
      </c>
      <c r="U133">
        <v>0</v>
      </c>
      <c r="V133">
        <v>28.56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380.26</v>
      </c>
      <c r="AD133">
        <v>1</v>
      </c>
      <c r="AE133">
        <v>68</v>
      </c>
      <c r="AF133">
        <v>104</v>
      </c>
      <c r="AG133">
        <v>0</v>
      </c>
      <c r="AH133">
        <v>15.5</v>
      </c>
      <c r="AI133">
        <v>5</v>
      </c>
      <c r="AJ133">
        <v>0</v>
      </c>
      <c r="AK133">
        <v>11</v>
      </c>
      <c r="AL133">
        <v>0</v>
      </c>
      <c r="AM133">
        <v>3.2</v>
      </c>
      <c r="AN133">
        <v>0</v>
      </c>
      <c r="AO133">
        <v>9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215.7</v>
      </c>
      <c r="AY133">
        <v>1</v>
      </c>
      <c r="AZ133">
        <v>232</v>
      </c>
      <c r="BA133">
        <v>228</v>
      </c>
      <c r="BB133">
        <v>16</v>
      </c>
      <c r="BC133">
        <v>19.5</v>
      </c>
      <c r="BD133">
        <v>7</v>
      </c>
      <c r="BE133">
        <v>0</v>
      </c>
      <c r="BF133">
        <v>37.5</v>
      </c>
      <c r="BG133">
        <v>0</v>
      </c>
      <c r="BH133">
        <v>6.4</v>
      </c>
      <c r="BI133">
        <v>0</v>
      </c>
      <c r="BJ133">
        <v>21</v>
      </c>
      <c r="BK133">
        <v>0</v>
      </c>
      <c r="BL133">
        <v>28.56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595.96</v>
      </c>
    </row>
    <row r="134" spans="1:71" x14ac:dyDescent="0.35">
      <c r="A134" t="s">
        <v>499</v>
      </c>
      <c r="B134" t="s">
        <v>227</v>
      </c>
      <c r="C134" t="s">
        <v>233</v>
      </c>
      <c r="D134" t="s">
        <v>506</v>
      </c>
      <c r="E134" t="s">
        <v>429</v>
      </c>
      <c r="F134" t="s">
        <v>248</v>
      </c>
      <c r="G134" t="s">
        <v>507</v>
      </c>
      <c r="I134">
        <v>1</v>
      </c>
      <c r="J134">
        <v>84</v>
      </c>
      <c r="K134">
        <v>68</v>
      </c>
      <c r="L134">
        <v>0</v>
      </c>
      <c r="M134">
        <v>5.75</v>
      </c>
      <c r="N134">
        <v>2</v>
      </c>
      <c r="O134">
        <v>0</v>
      </c>
      <c r="P134">
        <v>21</v>
      </c>
      <c r="Q134">
        <v>0</v>
      </c>
      <c r="R134">
        <v>4.5999999999999996</v>
      </c>
      <c r="S134">
        <v>0</v>
      </c>
      <c r="T134">
        <v>7</v>
      </c>
      <c r="U134">
        <v>0</v>
      </c>
      <c r="V134">
        <v>51.85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244.2</v>
      </c>
      <c r="AD134">
        <v>1</v>
      </c>
      <c r="AE134">
        <v>124</v>
      </c>
      <c r="AF134">
        <v>128</v>
      </c>
      <c r="AG134">
        <v>0</v>
      </c>
      <c r="AH134">
        <v>11.75</v>
      </c>
      <c r="AI134">
        <v>5</v>
      </c>
      <c r="AJ134">
        <v>0</v>
      </c>
      <c r="AK134">
        <v>6</v>
      </c>
      <c r="AL134">
        <v>0</v>
      </c>
      <c r="AM134">
        <v>5.2</v>
      </c>
      <c r="AN134">
        <v>0</v>
      </c>
      <c r="AO134">
        <v>10</v>
      </c>
      <c r="AP134">
        <v>0</v>
      </c>
      <c r="AQ134">
        <v>57.180000000000007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347.13</v>
      </c>
      <c r="AY134">
        <v>1</v>
      </c>
      <c r="AZ134">
        <v>208</v>
      </c>
      <c r="BA134">
        <v>196</v>
      </c>
      <c r="BB134">
        <v>0</v>
      </c>
      <c r="BC134">
        <v>17.5</v>
      </c>
      <c r="BD134">
        <v>7</v>
      </c>
      <c r="BE134">
        <v>0</v>
      </c>
      <c r="BF134">
        <v>27</v>
      </c>
      <c r="BG134">
        <v>0</v>
      </c>
      <c r="BH134">
        <v>9.8000000000000007</v>
      </c>
      <c r="BI134">
        <v>0</v>
      </c>
      <c r="BJ134">
        <v>17</v>
      </c>
      <c r="BK134">
        <v>0</v>
      </c>
      <c r="BL134">
        <v>109.03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591.32999999999993</v>
      </c>
    </row>
    <row r="135" spans="1:71" x14ac:dyDescent="0.35">
      <c r="A135" t="s">
        <v>499</v>
      </c>
      <c r="B135" t="s">
        <v>227</v>
      </c>
      <c r="C135" t="s">
        <v>358</v>
      </c>
      <c r="D135" t="s">
        <v>508</v>
      </c>
      <c r="E135" t="s">
        <v>283</v>
      </c>
      <c r="F135" t="s">
        <v>248</v>
      </c>
      <c r="G135" t="s">
        <v>507</v>
      </c>
      <c r="I135">
        <v>1</v>
      </c>
      <c r="J135">
        <v>136</v>
      </c>
      <c r="K135">
        <v>96</v>
      </c>
      <c r="L135">
        <v>24</v>
      </c>
      <c r="M135">
        <v>15</v>
      </c>
      <c r="N135">
        <v>6.5</v>
      </c>
      <c r="O135">
        <v>0</v>
      </c>
      <c r="P135">
        <v>21</v>
      </c>
      <c r="Q135">
        <v>0</v>
      </c>
      <c r="R135">
        <v>4.2</v>
      </c>
      <c r="S135">
        <v>0</v>
      </c>
      <c r="T135">
        <v>13</v>
      </c>
      <c r="U135">
        <v>0</v>
      </c>
      <c r="V135">
        <v>3.06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318.76</v>
      </c>
      <c r="AD135">
        <v>1</v>
      </c>
      <c r="AE135">
        <v>110</v>
      </c>
      <c r="AF135">
        <v>120</v>
      </c>
      <c r="AG135">
        <v>18</v>
      </c>
      <c r="AH135">
        <v>2.25</v>
      </c>
      <c r="AI135">
        <v>1</v>
      </c>
      <c r="AJ135">
        <v>0</v>
      </c>
      <c r="AK135">
        <v>6</v>
      </c>
      <c r="AL135">
        <v>0</v>
      </c>
      <c r="AM135">
        <v>5</v>
      </c>
      <c r="AN135">
        <v>0</v>
      </c>
      <c r="AO135">
        <v>7</v>
      </c>
      <c r="AP135">
        <v>0</v>
      </c>
      <c r="AQ135">
        <v>4.7600000000000007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274.01</v>
      </c>
      <c r="AY135">
        <v>1</v>
      </c>
      <c r="AZ135">
        <v>246</v>
      </c>
      <c r="BA135">
        <v>216</v>
      </c>
      <c r="BB135">
        <v>42</v>
      </c>
      <c r="BC135">
        <v>17.25</v>
      </c>
      <c r="BD135">
        <v>7.5</v>
      </c>
      <c r="BE135">
        <v>0</v>
      </c>
      <c r="BF135">
        <v>27</v>
      </c>
      <c r="BG135">
        <v>0</v>
      </c>
      <c r="BH135">
        <v>9.1999999999999993</v>
      </c>
      <c r="BI135">
        <v>0</v>
      </c>
      <c r="BJ135">
        <v>20</v>
      </c>
      <c r="BK135">
        <v>0</v>
      </c>
      <c r="BL135">
        <v>7.82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592.77</v>
      </c>
    </row>
    <row r="136" spans="1:71" x14ac:dyDescent="0.35">
      <c r="A136" t="s">
        <v>499</v>
      </c>
      <c r="B136" t="s">
        <v>227</v>
      </c>
      <c r="C136" t="s">
        <v>427</v>
      </c>
      <c r="D136" t="s">
        <v>509</v>
      </c>
      <c r="E136" t="s">
        <v>510</v>
      </c>
      <c r="F136" t="s">
        <v>293</v>
      </c>
      <c r="G136" t="s">
        <v>339</v>
      </c>
      <c r="I136">
        <v>0.33</v>
      </c>
      <c r="J136">
        <v>48</v>
      </c>
      <c r="K136">
        <v>16</v>
      </c>
      <c r="L136">
        <v>24</v>
      </c>
      <c r="M136">
        <v>4.75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97.75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0.16500000000000001</v>
      </c>
      <c r="AZ136">
        <v>48</v>
      </c>
      <c r="BA136">
        <v>16</v>
      </c>
      <c r="BB136">
        <v>24</v>
      </c>
      <c r="BC136">
        <v>4.75</v>
      </c>
      <c r="BD136">
        <v>2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97.75</v>
      </c>
    </row>
    <row r="137" spans="1:71" x14ac:dyDescent="0.35">
      <c r="A137" t="s">
        <v>499</v>
      </c>
      <c r="B137" t="s">
        <v>227</v>
      </c>
      <c r="C137" t="s">
        <v>376</v>
      </c>
      <c r="D137" t="s">
        <v>500</v>
      </c>
      <c r="E137" t="s">
        <v>265</v>
      </c>
      <c r="F137" t="s">
        <v>248</v>
      </c>
      <c r="G137" t="s">
        <v>507</v>
      </c>
      <c r="H137" t="s">
        <v>271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0.5</v>
      </c>
      <c r="AE137">
        <v>60</v>
      </c>
      <c r="AF137">
        <v>42</v>
      </c>
      <c r="AG137">
        <v>0</v>
      </c>
      <c r="AH137">
        <v>2.5</v>
      </c>
      <c r="AI137">
        <v>1</v>
      </c>
      <c r="AJ137">
        <v>0</v>
      </c>
      <c r="AK137">
        <v>0</v>
      </c>
      <c r="AL137">
        <v>0</v>
      </c>
      <c r="AM137">
        <v>17</v>
      </c>
      <c r="AN137">
        <v>0</v>
      </c>
      <c r="AO137">
        <v>4</v>
      </c>
      <c r="AP137">
        <v>0</v>
      </c>
      <c r="AQ137">
        <v>8.9700000000000006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135.47</v>
      </c>
      <c r="AY137">
        <v>0.25</v>
      </c>
      <c r="AZ137">
        <v>60</v>
      </c>
      <c r="BA137">
        <v>42</v>
      </c>
      <c r="BB137">
        <v>0</v>
      </c>
      <c r="BC137">
        <v>2.5</v>
      </c>
      <c r="BD137">
        <v>1</v>
      </c>
      <c r="BE137">
        <v>0</v>
      </c>
      <c r="BF137">
        <v>0</v>
      </c>
      <c r="BG137">
        <v>0</v>
      </c>
      <c r="BH137">
        <v>17</v>
      </c>
      <c r="BI137">
        <v>0</v>
      </c>
      <c r="BJ137">
        <v>4</v>
      </c>
      <c r="BK137">
        <v>0</v>
      </c>
      <c r="BL137">
        <v>8.9700000000000006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135.47</v>
      </c>
    </row>
    <row r="138" spans="1:71" x14ac:dyDescent="0.35">
      <c r="A138" t="s">
        <v>511</v>
      </c>
      <c r="B138" t="s">
        <v>227</v>
      </c>
      <c r="C138" t="s">
        <v>512</v>
      </c>
      <c r="D138" t="s">
        <v>513</v>
      </c>
      <c r="E138" t="s">
        <v>510</v>
      </c>
      <c r="F138" t="s">
        <v>231</v>
      </c>
      <c r="G138" t="s">
        <v>514</v>
      </c>
      <c r="I138">
        <v>1</v>
      </c>
      <c r="J138">
        <v>228</v>
      </c>
      <c r="K138">
        <v>98</v>
      </c>
      <c r="L138">
        <v>0</v>
      </c>
      <c r="M138">
        <v>24</v>
      </c>
      <c r="N138">
        <v>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397</v>
      </c>
      <c r="AD138">
        <v>1</v>
      </c>
      <c r="AE138">
        <v>96</v>
      </c>
      <c r="AF138">
        <v>36</v>
      </c>
      <c r="AG138">
        <v>0</v>
      </c>
      <c r="AH138">
        <v>14</v>
      </c>
      <c r="AI138">
        <v>5</v>
      </c>
      <c r="AJ138">
        <v>4</v>
      </c>
      <c r="AK138">
        <v>6</v>
      </c>
      <c r="AL138">
        <v>0</v>
      </c>
      <c r="AM138">
        <v>0</v>
      </c>
      <c r="AN138">
        <v>0</v>
      </c>
      <c r="AO138">
        <v>20</v>
      </c>
      <c r="AP138">
        <v>0</v>
      </c>
      <c r="AQ138">
        <v>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185</v>
      </c>
      <c r="AY138">
        <v>1</v>
      </c>
      <c r="AZ138">
        <v>324</v>
      </c>
      <c r="BA138">
        <v>134</v>
      </c>
      <c r="BB138">
        <v>0</v>
      </c>
      <c r="BC138">
        <v>38</v>
      </c>
      <c r="BD138">
        <v>14</v>
      </c>
      <c r="BE138">
        <v>4</v>
      </c>
      <c r="BF138">
        <v>6</v>
      </c>
      <c r="BG138">
        <v>0</v>
      </c>
      <c r="BH138">
        <v>0</v>
      </c>
      <c r="BI138">
        <v>0</v>
      </c>
      <c r="BJ138">
        <v>58</v>
      </c>
      <c r="BK138">
        <v>0</v>
      </c>
      <c r="BL138">
        <v>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582</v>
      </c>
    </row>
    <row r="139" spans="1:71" x14ac:dyDescent="0.35">
      <c r="A139" t="s">
        <v>511</v>
      </c>
      <c r="B139" t="s">
        <v>227</v>
      </c>
      <c r="C139" t="s">
        <v>354</v>
      </c>
      <c r="D139" t="s">
        <v>515</v>
      </c>
      <c r="E139" t="s">
        <v>384</v>
      </c>
      <c r="F139" t="s">
        <v>248</v>
      </c>
      <c r="G139" t="s">
        <v>516</v>
      </c>
      <c r="I139">
        <v>1</v>
      </c>
      <c r="J139">
        <v>112</v>
      </c>
      <c r="K139">
        <v>92</v>
      </c>
      <c r="L139">
        <v>0</v>
      </c>
      <c r="M139">
        <v>11</v>
      </c>
      <c r="N139">
        <v>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234</v>
      </c>
      <c r="AD139">
        <v>1</v>
      </c>
      <c r="AE139">
        <v>174</v>
      </c>
      <c r="AF139">
        <v>104</v>
      </c>
      <c r="AG139">
        <v>0</v>
      </c>
      <c r="AH139">
        <v>6</v>
      </c>
      <c r="AI139">
        <v>2</v>
      </c>
      <c r="AJ139">
        <v>0</v>
      </c>
      <c r="AK139">
        <v>3</v>
      </c>
      <c r="AL139">
        <v>0</v>
      </c>
      <c r="AM139">
        <v>0</v>
      </c>
      <c r="AN139">
        <v>24</v>
      </c>
      <c r="AO139">
        <v>17</v>
      </c>
      <c r="AP139">
        <v>0</v>
      </c>
      <c r="AQ139">
        <v>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334</v>
      </c>
      <c r="AY139">
        <v>1</v>
      </c>
      <c r="AZ139">
        <v>286</v>
      </c>
      <c r="BA139">
        <v>196</v>
      </c>
      <c r="BB139">
        <v>0</v>
      </c>
      <c r="BC139">
        <v>17</v>
      </c>
      <c r="BD139">
        <v>6</v>
      </c>
      <c r="BE139">
        <v>0</v>
      </c>
      <c r="BF139">
        <v>3</v>
      </c>
      <c r="BG139">
        <v>0</v>
      </c>
      <c r="BH139">
        <v>0</v>
      </c>
      <c r="BI139">
        <v>24</v>
      </c>
      <c r="BJ139">
        <v>32</v>
      </c>
      <c r="BK139">
        <v>0</v>
      </c>
      <c r="BL139">
        <v>4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568</v>
      </c>
    </row>
    <row r="140" spans="1:71" x14ac:dyDescent="0.35">
      <c r="A140" t="s">
        <v>511</v>
      </c>
      <c r="B140" t="s">
        <v>227</v>
      </c>
      <c r="C140" t="s">
        <v>487</v>
      </c>
      <c r="D140" t="s">
        <v>517</v>
      </c>
      <c r="E140" t="s">
        <v>298</v>
      </c>
      <c r="F140" t="s">
        <v>248</v>
      </c>
      <c r="G140" t="s">
        <v>518</v>
      </c>
      <c r="I140">
        <v>1</v>
      </c>
      <c r="J140">
        <v>142</v>
      </c>
      <c r="K140">
        <v>96</v>
      </c>
      <c r="L140">
        <v>0</v>
      </c>
      <c r="M140">
        <v>2</v>
      </c>
      <c r="N140">
        <v>1</v>
      </c>
      <c r="O140">
        <v>0.5</v>
      </c>
      <c r="P140">
        <v>0</v>
      </c>
      <c r="Q140">
        <v>0</v>
      </c>
      <c r="R140">
        <v>0</v>
      </c>
      <c r="S140">
        <v>0</v>
      </c>
      <c r="T140">
        <v>23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264.5</v>
      </c>
      <c r="AD140">
        <v>1</v>
      </c>
      <c r="AE140">
        <v>80</v>
      </c>
      <c r="AF140">
        <v>72</v>
      </c>
      <c r="AG140">
        <v>0</v>
      </c>
      <c r="AH140">
        <v>3</v>
      </c>
      <c r="AI140">
        <v>1</v>
      </c>
      <c r="AJ140">
        <v>0</v>
      </c>
      <c r="AK140">
        <v>6</v>
      </c>
      <c r="AL140">
        <v>0</v>
      </c>
      <c r="AM140">
        <v>0</v>
      </c>
      <c r="AN140">
        <v>0</v>
      </c>
      <c r="AO140">
        <v>13</v>
      </c>
      <c r="AP140">
        <v>0</v>
      </c>
      <c r="AQ140">
        <v>40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215</v>
      </c>
      <c r="AY140">
        <v>1</v>
      </c>
      <c r="AZ140">
        <v>222</v>
      </c>
      <c r="BA140">
        <v>168</v>
      </c>
      <c r="BB140">
        <v>0</v>
      </c>
      <c r="BC140">
        <v>5</v>
      </c>
      <c r="BD140">
        <v>2</v>
      </c>
      <c r="BE140">
        <v>0.5</v>
      </c>
      <c r="BF140">
        <v>6</v>
      </c>
      <c r="BG140">
        <v>0</v>
      </c>
      <c r="BH140">
        <v>0</v>
      </c>
      <c r="BI140">
        <v>0</v>
      </c>
      <c r="BJ140">
        <v>36</v>
      </c>
      <c r="BK140">
        <v>0</v>
      </c>
      <c r="BL140">
        <v>40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479.5</v>
      </c>
    </row>
    <row r="141" spans="1:71" x14ac:dyDescent="0.35">
      <c r="A141" t="s">
        <v>511</v>
      </c>
      <c r="B141" t="s">
        <v>227</v>
      </c>
      <c r="C141" t="s">
        <v>519</v>
      </c>
      <c r="D141" t="s">
        <v>520</v>
      </c>
      <c r="E141" t="s">
        <v>510</v>
      </c>
      <c r="F141" t="s">
        <v>293</v>
      </c>
      <c r="G141" t="s">
        <v>339</v>
      </c>
      <c r="I141">
        <v>0.75</v>
      </c>
      <c r="J141">
        <v>0</v>
      </c>
      <c r="K141">
        <v>244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244</v>
      </c>
      <c r="AD141">
        <v>0.75</v>
      </c>
      <c r="AE141">
        <v>4</v>
      </c>
      <c r="AF141">
        <v>188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193</v>
      </c>
      <c r="AY141">
        <v>0.75</v>
      </c>
      <c r="AZ141">
        <v>4</v>
      </c>
      <c r="BA141">
        <v>432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437</v>
      </c>
    </row>
    <row r="142" spans="1:71" x14ac:dyDescent="0.35">
      <c r="A142" t="s">
        <v>511</v>
      </c>
      <c r="B142" t="s">
        <v>227</v>
      </c>
      <c r="C142" t="s">
        <v>521</v>
      </c>
      <c r="D142" t="s">
        <v>522</v>
      </c>
      <c r="E142" t="s">
        <v>384</v>
      </c>
      <c r="F142" t="s">
        <v>433</v>
      </c>
      <c r="G142" t="s">
        <v>433</v>
      </c>
      <c r="I142">
        <v>0.5</v>
      </c>
      <c r="J142">
        <v>0</v>
      </c>
      <c r="K142">
        <v>120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120</v>
      </c>
      <c r="AD142">
        <v>0.5</v>
      </c>
      <c r="AE142">
        <v>0</v>
      </c>
      <c r="AF142">
        <v>160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160</v>
      </c>
      <c r="AY142">
        <v>0.5</v>
      </c>
      <c r="AZ142">
        <v>0</v>
      </c>
      <c r="BA142">
        <v>280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280</v>
      </c>
    </row>
    <row r="143" spans="1:71" x14ac:dyDescent="0.35">
      <c r="A143" t="s">
        <v>523</v>
      </c>
      <c r="B143" t="s">
        <v>227</v>
      </c>
      <c r="C143" t="s">
        <v>524</v>
      </c>
      <c r="D143" t="s">
        <v>525</v>
      </c>
      <c r="E143" t="s">
        <v>526</v>
      </c>
      <c r="F143" t="s">
        <v>231</v>
      </c>
      <c r="G143" t="s">
        <v>527</v>
      </c>
      <c r="I143">
        <v>1</v>
      </c>
      <c r="J143">
        <v>68</v>
      </c>
      <c r="K143">
        <v>98</v>
      </c>
      <c r="L143">
        <v>0</v>
      </c>
      <c r="M143">
        <v>1</v>
      </c>
      <c r="N143">
        <v>0.5</v>
      </c>
      <c r="O143">
        <v>0.5</v>
      </c>
      <c r="P143">
        <v>30</v>
      </c>
      <c r="Q143">
        <v>0</v>
      </c>
      <c r="R143">
        <v>0</v>
      </c>
      <c r="S143">
        <v>0</v>
      </c>
      <c r="T143">
        <v>15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213</v>
      </c>
      <c r="AD143">
        <v>1</v>
      </c>
      <c r="AE143">
        <v>76</v>
      </c>
      <c r="AF143">
        <v>82</v>
      </c>
      <c r="AG143">
        <v>0</v>
      </c>
      <c r="AH143">
        <v>7</v>
      </c>
      <c r="AI143">
        <v>2</v>
      </c>
      <c r="AJ143">
        <v>0.5</v>
      </c>
      <c r="AK143">
        <v>49</v>
      </c>
      <c r="AL143">
        <v>0</v>
      </c>
      <c r="AM143">
        <v>0</v>
      </c>
      <c r="AN143">
        <v>80</v>
      </c>
      <c r="AO143">
        <v>8</v>
      </c>
      <c r="AP143">
        <v>0</v>
      </c>
      <c r="AQ143">
        <v>62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366.5</v>
      </c>
      <c r="AY143">
        <v>1</v>
      </c>
      <c r="AZ143">
        <v>144</v>
      </c>
      <c r="BA143">
        <v>180</v>
      </c>
      <c r="BB143">
        <v>0</v>
      </c>
      <c r="BC143">
        <v>8</v>
      </c>
      <c r="BD143">
        <v>2.5</v>
      </c>
      <c r="BE143">
        <v>1</v>
      </c>
      <c r="BF143">
        <v>79</v>
      </c>
      <c r="BG143">
        <v>0</v>
      </c>
      <c r="BH143">
        <v>0</v>
      </c>
      <c r="BI143">
        <v>80</v>
      </c>
      <c r="BJ143">
        <v>23</v>
      </c>
      <c r="BK143">
        <v>0</v>
      </c>
      <c r="BL143">
        <v>62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579.5</v>
      </c>
    </row>
    <row r="144" spans="1:71" x14ac:dyDescent="0.35">
      <c r="A144" t="s">
        <v>523</v>
      </c>
      <c r="B144" t="s">
        <v>227</v>
      </c>
      <c r="C144" t="s">
        <v>320</v>
      </c>
      <c r="D144" t="s">
        <v>423</v>
      </c>
      <c r="E144" t="s">
        <v>280</v>
      </c>
      <c r="F144" t="s">
        <v>236</v>
      </c>
      <c r="G144" t="s">
        <v>528</v>
      </c>
      <c r="H144" t="s">
        <v>271</v>
      </c>
      <c r="I144">
        <v>0.5</v>
      </c>
      <c r="J144">
        <v>40</v>
      </c>
      <c r="K144">
        <v>32</v>
      </c>
      <c r="L144">
        <v>0</v>
      </c>
      <c r="M144">
        <v>3</v>
      </c>
      <c r="N144">
        <v>1.5</v>
      </c>
      <c r="O144">
        <v>2</v>
      </c>
      <c r="P144">
        <v>7</v>
      </c>
      <c r="Q144">
        <v>0</v>
      </c>
      <c r="R144">
        <v>0</v>
      </c>
      <c r="S144">
        <v>0</v>
      </c>
      <c r="T144">
        <v>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93.5</v>
      </c>
      <c r="AD144">
        <v>0.5</v>
      </c>
      <c r="AE144">
        <v>54</v>
      </c>
      <c r="AF144">
        <v>36</v>
      </c>
      <c r="AG144">
        <v>0</v>
      </c>
      <c r="AH144">
        <v>1</v>
      </c>
      <c r="AI144">
        <v>1</v>
      </c>
      <c r="AJ144">
        <v>0</v>
      </c>
      <c r="AK144">
        <v>58</v>
      </c>
      <c r="AL144">
        <v>0</v>
      </c>
      <c r="AM144">
        <v>0</v>
      </c>
      <c r="AN144">
        <v>28</v>
      </c>
      <c r="AO144">
        <v>5</v>
      </c>
      <c r="AP144">
        <v>0</v>
      </c>
      <c r="AQ144">
        <v>18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201</v>
      </c>
      <c r="AY144">
        <v>0.5</v>
      </c>
      <c r="AZ144">
        <v>94</v>
      </c>
      <c r="BA144">
        <v>68</v>
      </c>
      <c r="BB144">
        <v>0</v>
      </c>
      <c r="BC144">
        <v>4</v>
      </c>
      <c r="BD144">
        <v>2.5</v>
      </c>
      <c r="BE144">
        <v>2</v>
      </c>
      <c r="BF144">
        <v>65</v>
      </c>
      <c r="BG144">
        <v>0</v>
      </c>
      <c r="BH144">
        <v>0</v>
      </c>
      <c r="BI144">
        <v>28</v>
      </c>
      <c r="BJ144">
        <v>13</v>
      </c>
      <c r="BK144">
        <v>0</v>
      </c>
      <c r="BL144">
        <v>18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294.5</v>
      </c>
    </row>
    <row r="145" spans="1:71" x14ac:dyDescent="0.35">
      <c r="A145" t="s">
        <v>523</v>
      </c>
      <c r="B145" t="s">
        <v>227</v>
      </c>
      <c r="C145" t="s">
        <v>487</v>
      </c>
      <c r="D145" t="s">
        <v>529</v>
      </c>
      <c r="E145" t="s">
        <v>300</v>
      </c>
      <c r="F145" t="s">
        <v>248</v>
      </c>
      <c r="G145" t="s">
        <v>527</v>
      </c>
      <c r="I145">
        <v>1</v>
      </c>
      <c r="J145">
        <v>58</v>
      </c>
      <c r="K145">
        <v>56</v>
      </c>
      <c r="L145">
        <v>0</v>
      </c>
      <c r="M145">
        <v>27</v>
      </c>
      <c r="N145">
        <v>8</v>
      </c>
      <c r="O145">
        <v>4</v>
      </c>
      <c r="P145">
        <v>21</v>
      </c>
      <c r="Q145">
        <v>0</v>
      </c>
      <c r="R145">
        <v>0</v>
      </c>
      <c r="S145">
        <v>0</v>
      </c>
      <c r="T145">
        <v>21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195</v>
      </c>
      <c r="AD145">
        <v>1</v>
      </c>
      <c r="AE145">
        <v>52</v>
      </c>
      <c r="AF145">
        <v>70</v>
      </c>
      <c r="AG145">
        <v>0</v>
      </c>
      <c r="AH145">
        <v>27</v>
      </c>
      <c r="AI145">
        <v>8</v>
      </c>
      <c r="AJ145">
        <v>0</v>
      </c>
      <c r="AK145">
        <v>24</v>
      </c>
      <c r="AL145">
        <v>0</v>
      </c>
      <c r="AM145">
        <v>130</v>
      </c>
      <c r="AN145">
        <v>0</v>
      </c>
      <c r="AO145">
        <v>19</v>
      </c>
      <c r="AP145">
        <v>0</v>
      </c>
      <c r="AQ145">
        <v>17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347</v>
      </c>
      <c r="AY145">
        <v>1</v>
      </c>
      <c r="AZ145">
        <v>110</v>
      </c>
      <c r="BA145">
        <v>126</v>
      </c>
      <c r="BB145">
        <v>0</v>
      </c>
      <c r="BC145">
        <v>54</v>
      </c>
      <c r="BD145">
        <v>16</v>
      </c>
      <c r="BE145">
        <v>4</v>
      </c>
      <c r="BF145">
        <v>45</v>
      </c>
      <c r="BG145">
        <v>0</v>
      </c>
      <c r="BH145">
        <v>130</v>
      </c>
      <c r="BI145">
        <v>0</v>
      </c>
      <c r="BJ145">
        <v>40</v>
      </c>
      <c r="BK145">
        <v>0</v>
      </c>
      <c r="BL145">
        <v>17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542</v>
      </c>
    </row>
    <row r="146" spans="1:71" x14ac:dyDescent="0.35">
      <c r="A146" t="s">
        <v>523</v>
      </c>
      <c r="B146" t="s">
        <v>227</v>
      </c>
      <c r="C146" t="s">
        <v>268</v>
      </c>
      <c r="D146" t="s">
        <v>530</v>
      </c>
      <c r="E146" t="s">
        <v>386</v>
      </c>
      <c r="F146" t="s">
        <v>248</v>
      </c>
      <c r="G146" t="s">
        <v>531</v>
      </c>
      <c r="I146">
        <v>1</v>
      </c>
      <c r="J146">
        <v>106</v>
      </c>
      <c r="K146">
        <v>114</v>
      </c>
      <c r="L146">
        <v>0</v>
      </c>
      <c r="M146">
        <v>22</v>
      </c>
      <c r="N146">
        <v>6.5</v>
      </c>
      <c r="O146">
        <v>0</v>
      </c>
      <c r="P146">
        <v>36</v>
      </c>
      <c r="Q146">
        <v>0</v>
      </c>
      <c r="R146">
        <v>0</v>
      </c>
      <c r="S146">
        <v>0</v>
      </c>
      <c r="T146">
        <v>28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312.5</v>
      </c>
      <c r="AD146">
        <v>1</v>
      </c>
      <c r="AE146">
        <v>54</v>
      </c>
      <c r="AF146">
        <v>82</v>
      </c>
      <c r="AG146">
        <v>0</v>
      </c>
      <c r="AH146">
        <v>23</v>
      </c>
      <c r="AI146">
        <v>7</v>
      </c>
      <c r="AJ146">
        <v>0</v>
      </c>
      <c r="AK146">
        <v>24</v>
      </c>
      <c r="AL146">
        <v>0</v>
      </c>
      <c r="AM146">
        <v>0</v>
      </c>
      <c r="AN146">
        <v>0</v>
      </c>
      <c r="AO146">
        <v>26</v>
      </c>
      <c r="AP146">
        <v>0</v>
      </c>
      <c r="AQ146">
        <v>57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273</v>
      </c>
      <c r="AY146">
        <v>1</v>
      </c>
      <c r="AZ146">
        <v>160</v>
      </c>
      <c r="BA146">
        <v>196</v>
      </c>
      <c r="BB146">
        <v>0</v>
      </c>
      <c r="BC146">
        <v>45</v>
      </c>
      <c r="BD146">
        <v>13.5</v>
      </c>
      <c r="BE146">
        <v>0</v>
      </c>
      <c r="BF146">
        <v>60</v>
      </c>
      <c r="BG146">
        <v>0</v>
      </c>
      <c r="BH146">
        <v>0</v>
      </c>
      <c r="BI146">
        <v>0</v>
      </c>
      <c r="BJ146">
        <v>54</v>
      </c>
      <c r="BK146">
        <v>0</v>
      </c>
      <c r="BL146">
        <v>57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585.5</v>
      </c>
    </row>
    <row r="147" spans="1:71" x14ac:dyDescent="0.35">
      <c r="A147" t="s">
        <v>523</v>
      </c>
      <c r="B147" t="s">
        <v>227</v>
      </c>
      <c r="C147" t="s">
        <v>331</v>
      </c>
      <c r="D147" t="s">
        <v>532</v>
      </c>
      <c r="E147" t="s">
        <v>386</v>
      </c>
      <c r="F147" t="s">
        <v>248</v>
      </c>
      <c r="G147" t="s">
        <v>527</v>
      </c>
      <c r="I147">
        <v>1</v>
      </c>
      <c r="J147">
        <v>84</v>
      </c>
      <c r="K147">
        <v>82</v>
      </c>
      <c r="L147">
        <v>0</v>
      </c>
      <c r="M147">
        <v>7</v>
      </c>
      <c r="N147">
        <v>2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19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196</v>
      </c>
      <c r="AD147">
        <v>1</v>
      </c>
      <c r="AE147">
        <v>114</v>
      </c>
      <c r="AF147">
        <v>126</v>
      </c>
      <c r="AG147">
        <v>0</v>
      </c>
      <c r="AH147">
        <v>26</v>
      </c>
      <c r="AI147">
        <v>8.5</v>
      </c>
      <c r="AJ147">
        <v>2</v>
      </c>
      <c r="AK147">
        <v>12</v>
      </c>
      <c r="AL147">
        <v>0</v>
      </c>
      <c r="AM147">
        <v>0</v>
      </c>
      <c r="AN147">
        <v>0</v>
      </c>
      <c r="AO147">
        <v>21</v>
      </c>
      <c r="AP147">
        <v>0</v>
      </c>
      <c r="AQ147">
        <v>19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328.5</v>
      </c>
      <c r="AY147">
        <v>1</v>
      </c>
      <c r="AZ147">
        <v>198</v>
      </c>
      <c r="BA147">
        <v>208</v>
      </c>
      <c r="BB147">
        <v>0</v>
      </c>
      <c r="BC147">
        <v>33</v>
      </c>
      <c r="BD147">
        <v>10.5</v>
      </c>
      <c r="BE147">
        <v>4</v>
      </c>
      <c r="BF147">
        <v>12</v>
      </c>
      <c r="BG147">
        <v>0</v>
      </c>
      <c r="BH147">
        <v>0</v>
      </c>
      <c r="BI147">
        <v>0</v>
      </c>
      <c r="BJ147">
        <v>40</v>
      </c>
      <c r="BK147">
        <v>0</v>
      </c>
      <c r="BL147">
        <v>19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524.5</v>
      </c>
    </row>
    <row r="148" spans="1:71" x14ac:dyDescent="0.35">
      <c r="A148" t="s">
        <v>523</v>
      </c>
      <c r="B148" t="s">
        <v>227</v>
      </c>
      <c r="C148" t="s">
        <v>376</v>
      </c>
      <c r="D148" t="s">
        <v>533</v>
      </c>
      <c r="E148" t="s">
        <v>289</v>
      </c>
      <c r="F148" t="s">
        <v>248</v>
      </c>
      <c r="G148" t="s">
        <v>531</v>
      </c>
      <c r="I148">
        <v>1</v>
      </c>
      <c r="J148">
        <v>44</v>
      </c>
      <c r="K148">
        <v>40</v>
      </c>
      <c r="L148">
        <v>0</v>
      </c>
      <c r="M148">
        <v>11</v>
      </c>
      <c r="N148">
        <v>4</v>
      </c>
      <c r="O148">
        <v>0</v>
      </c>
      <c r="P148">
        <v>42</v>
      </c>
      <c r="Q148">
        <v>0</v>
      </c>
      <c r="R148">
        <v>0</v>
      </c>
      <c r="S148">
        <v>0</v>
      </c>
      <c r="T148">
        <v>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149</v>
      </c>
      <c r="AD148">
        <v>1</v>
      </c>
      <c r="AE148">
        <v>96</v>
      </c>
      <c r="AF148">
        <v>144</v>
      </c>
      <c r="AG148">
        <v>0</v>
      </c>
      <c r="AH148">
        <v>21</v>
      </c>
      <c r="AI148">
        <v>7.5</v>
      </c>
      <c r="AJ148">
        <v>0</v>
      </c>
      <c r="AK148">
        <v>51</v>
      </c>
      <c r="AL148">
        <v>0</v>
      </c>
      <c r="AM148">
        <v>0</v>
      </c>
      <c r="AN148">
        <v>0</v>
      </c>
      <c r="AO148">
        <v>16</v>
      </c>
      <c r="AP148">
        <v>0</v>
      </c>
      <c r="AQ148">
        <v>19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354.5</v>
      </c>
      <c r="AY148">
        <v>1</v>
      </c>
      <c r="AZ148">
        <v>140</v>
      </c>
      <c r="BA148">
        <v>184</v>
      </c>
      <c r="BB148">
        <v>0</v>
      </c>
      <c r="BC148">
        <v>32</v>
      </c>
      <c r="BD148">
        <v>11.5</v>
      </c>
      <c r="BE148">
        <v>0</v>
      </c>
      <c r="BF148">
        <v>93</v>
      </c>
      <c r="BG148">
        <v>0</v>
      </c>
      <c r="BH148">
        <v>0</v>
      </c>
      <c r="BI148">
        <v>0</v>
      </c>
      <c r="BJ148">
        <v>24</v>
      </c>
      <c r="BK148">
        <v>0</v>
      </c>
      <c r="BL148">
        <v>19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503.5</v>
      </c>
    </row>
    <row r="149" spans="1:71" x14ac:dyDescent="0.35">
      <c r="A149" t="s">
        <v>523</v>
      </c>
      <c r="B149" t="s">
        <v>227</v>
      </c>
      <c r="C149" t="s">
        <v>534</v>
      </c>
      <c r="D149" t="s">
        <v>535</v>
      </c>
      <c r="E149" t="s">
        <v>289</v>
      </c>
      <c r="F149" t="s">
        <v>248</v>
      </c>
      <c r="G149" t="s">
        <v>531</v>
      </c>
      <c r="I149">
        <v>1</v>
      </c>
      <c r="J149">
        <v>52</v>
      </c>
      <c r="K149">
        <v>100</v>
      </c>
      <c r="L149">
        <v>0</v>
      </c>
      <c r="M149">
        <v>27</v>
      </c>
      <c r="N149">
        <v>7.5</v>
      </c>
      <c r="O149">
        <v>0</v>
      </c>
      <c r="P149">
        <v>11</v>
      </c>
      <c r="Q149">
        <v>0</v>
      </c>
      <c r="R149">
        <v>98</v>
      </c>
      <c r="S149">
        <v>0</v>
      </c>
      <c r="T149">
        <v>11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306.5</v>
      </c>
      <c r="AD149">
        <v>1</v>
      </c>
      <c r="AE149">
        <v>102</v>
      </c>
      <c r="AF149">
        <v>96</v>
      </c>
      <c r="AG149">
        <v>0</v>
      </c>
      <c r="AH149">
        <v>0</v>
      </c>
      <c r="AI149">
        <v>0</v>
      </c>
      <c r="AJ149">
        <v>0</v>
      </c>
      <c r="AK149">
        <v>24</v>
      </c>
      <c r="AL149">
        <v>0</v>
      </c>
      <c r="AM149">
        <v>0</v>
      </c>
      <c r="AN149">
        <v>0</v>
      </c>
      <c r="AO149">
        <v>6</v>
      </c>
      <c r="AP149">
        <v>0</v>
      </c>
      <c r="AQ149">
        <v>30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258</v>
      </c>
      <c r="AY149">
        <v>1</v>
      </c>
      <c r="AZ149">
        <v>154</v>
      </c>
      <c r="BA149">
        <v>196</v>
      </c>
      <c r="BB149">
        <v>0</v>
      </c>
      <c r="BC149">
        <v>27</v>
      </c>
      <c r="BD149">
        <v>7.5</v>
      </c>
      <c r="BE149">
        <v>0</v>
      </c>
      <c r="BF149">
        <v>35</v>
      </c>
      <c r="BG149">
        <v>0</v>
      </c>
      <c r="BH149">
        <v>98</v>
      </c>
      <c r="BI149">
        <v>0</v>
      </c>
      <c r="BJ149">
        <v>17</v>
      </c>
      <c r="BK149">
        <v>0</v>
      </c>
      <c r="BL149">
        <v>30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564.5</v>
      </c>
    </row>
    <row r="150" spans="1:71" x14ac:dyDescent="0.35">
      <c r="A150" t="s">
        <v>523</v>
      </c>
      <c r="B150" t="s">
        <v>227</v>
      </c>
      <c r="C150" t="s">
        <v>524</v>
      </c>
      <c r="D150" t="s">
        <v>525</v>
      </c>
      <c r="E150" t="s">
        <v>526</v>
      </c>
      <c r="F150" t="s">
        <v>248</v>
      </c>
      <c r="G150" t="s">
        <v>536</v>
      </c>
      <c r="H150" t="s">
        <v>271</v>
      </c>
      <c r="I150">
        <v>0.3</v>
      </c>
      <c r="J150">
        <v>34</v>
      </c>
      <c r="K150">
        <v>36</v>
      </c>
      <c r="L150">
        <v>0</v>
      </c>
      <c r="M150">
        <v>1</v>
      </c>
      <c r="N150">
        <v>0.5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75.5</v>
      </c>
      <c r="AD150">
        <v>0.3</v>
      </c>
      <c r="AE150">
        <v>36</v>
      </c>
      <c r="AF150">
        <v>18</v>
      </c>
      <c r="AG150">
        <v>0</v>
      </c>
      <c r="AH150">
        <v>9</v>
      </c>
      <c r="AI150">
        <v>2</v>
      </c>
      <c r="AJ150">
        <v>1</v>
      </c>
      <c r="AK150">
        <v>12</v>
      </c>
      <c r="AL150">
        <v>0</v>
      </c>
      <c r="AM150">
        <v>0</v>
      </c>
      <c r="AN150">
        <v>10</v>
      </c>
      <c r="AO150">
        <v>7</v>
      </c>
      <c r="AP150">
        <v>0</v>
      </c>
      <c r="AQ150">
        <v>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103</v>
      </c>
      <c r="AY150">
        <v>0.3</v>
      </c>
      <c r="AZ150">
        <v>70</v>
      </c>
      <c r="BA150">
        <v>54</v>
      </c>
      <c r="BB150">
        <v>0</v>
      </c>
      <c r="BC150">
        <v>10</v>
      </c>
      <c r="BD150">
        <v>2.5</v>
      </c>
      <c r="BE150">
        <v>1</v>
      </c>
      <c r="BF150">
        <v>12</v>
      </c>
      <c r="BG150">
        <v>0</v>
      </c>
      <c r="BH150">
        <v>0</v>
      </c>
      <c r="BI150">
        <v>10</v>
      </c>
      <c r="BJ150">
        <v>11</v>
      </c>
      <c r="BK150">
        <v>0</v>
      </c>
      <c r="BL150">
        <v>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178.5</v>
      </c>
    </row>
    <row r="151" spans="1:71" x14ac:dyDescent="0.35">
      <c r="A151" t="s">
        <v>537</v>
      </c>
      <c r="B151" t="s">
        <v>227</v>
      </c>
      <c r="C151" t="s">
        <v>538</v>
      </c>
      <c r="D151" t="s">
        <v>539</v>
      </c>
      <c r="E151" t="s">
        <v>363</v>
      </c>
      <c r="F151" t="s">
        <v>231</v>
      </c>
      <c r="G151" t="s">
        <v>540</v>
      </c>
      <c r="I151">
        <v>1</v>
      </c>
      <c r="J151">
        <v>140</v>
      </c>
      <c r="K151">
        <v>118</v>
      </c>
      <c r="L151">
        <v>0</v>
      </c>
      <c r="M151">
        <v>22</v>
      </c>
      <c r="N151">
        <v>9</v>
      </c>
      <c r="O151">
        <v>0</v>
      </c>
      <c r="P151">
        <v>25</v>
      </c>
      <c r="Q151">
        <v>0</v>
      </c>
      <c r="R151">
        <v>14</v>
      </c>
      <c r="S151">
        <v>0</v>
      </c>
      <c r="T151">
        <v>28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356</v>
      </c>
      <c r="AD151">
        <v>1</v>
      </c>
      <c r="AE151">
        <v>76</v>
      </c>
      <c r="AF151">
        <v>52</v>
      </c>
      <c r="AG151">
        <v>0</v>
      </c>
      <c r="AH151">
        <v>16</v>
      </c>
      <c r="AI151">
        <v>7</v>
      </c>
      <c r="AJ151">
        <v>4</v>
      </c>
      <c r="AK151">
        <v>14.5</v>
      </c>
      <c r="AL151">
        <v>0</v>
      </c>
      <c r="AM151">
        <v>0</v>
      </c>
      <c r="AN151">
        <v>0</v>
      </c>
      <c r="AO151">
        <v>17</v>
      </c>
      <c r="AP151">
        <v>0</v>
      </c>
      <c r="AQ151">
        <v>21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207.5</v>
      </c>
      <c r="AY151">
        <v>1</v>
      </c>
      <c r="AZ151">
        <v>216</v>
      </c>
      <c r="BA151">
        <v>170</v>
      </c>
      <c r="BB151">
        <v>0</v>
      </c>
      <c r="BC151">
        <v>38</v>
      </c>
      <c r="BD151">
        <v>16</v>
      </c>
      <c r="BE151">
        <v>4</v>
      </c>
      <c r="BF151">
        <v>39.5</v>
      </c>
      <c r="BG151">
        <v>0</v>
      </c>
      <c r="BH151">
        <v>14</v>
      </c>
      <c r="BI151">
        <v>0</v>
      </c>
      <c r="BJ151">
        <v>45</v>
      </c>
      <c r="BK151">
        <v>0</v>
      </c>
      <c r="BL151">
        <v>21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563.5</v>
      </c>
    </row>
    <row r="152" spans="1:71" x14ac:dyDescent="0.35">
      <c r="A152" t="s">
        <v>537</v>
      </c>
      <c r="B152" t="s">
        <v>227</v>
      </c>
      <c r="C152" t="s">
        <v>541</v>
      </c>
      <c r="D152" t="s">
        <v>542</v>
      </c>
      <c r="E152" t="s">
        <v>230</v>
      </c>
      <c r="F152" t="s">
        <v>236</v>
      </c>
      <c r="G152" t="s">
        <v>543</v>
      </c>
      <c r="I152">
        <v>0.5</v>
      </c>
      <c r="J152">
        <v>68</v>
      </c>
      <c r="K152">
        <v>98</v>
      </c>
      <c r="L152">
        <v>0</v>
      </c>
      <c r="M152">
        <v>0</v>
      </c>
      <c r="N152">
        <v>0</v>
      </c>
      <c r="O152">
        <v>0</v>
      </c>
      <c r="P152">
        <v>21</v>
      </c>
      <c r="Q152">
        <v>0</v>
      </c>
      <c r="R152">
        <v>14</v>
      </c>
      <c r="S152">
        <v>0</v>
      </c>
      <c r="T152">
        <v>10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211</v>
      </c>
      <c r="AD152">
        <v>0.5</v>
      </c>
      <c r="AE152">
        <v>28</v>
      </c>
      <c r="AF152">
        <v>56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89</v>
      </c>
      <c r="AY152">
        <v>0.5</v>
      </c>
      <c r="AZ152">
        <v>96</v>
      </c>
      <c r="BA152">
        <v>154</v>
      </c>
      <c r="BB152">
        <v>0</v>
      </c>
      <c r="BC152">
        <v>0</v>
      </c>
      <c r="BD152">
        <v>0</v>
      </c>
      <c r="BE152">
        <v>0</v>
      </c>
      <c r="BF152">
        <v>21</v>
      </c>
      <c r="BG152">
        <v>0</v>
      </c>
      <c r="BH152">
        <v>14</v>
      </c>
      <c r="BI152">
        <v>0</v>
      </c>
      <c r="BJ152">
        <v>15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300</v>
      </c>
    </row>
    <row r="153" spans="1:71" x14ac:dyDescent="0.35">
      <c r="A153" t="s">
        <v>537</v>
      </c>
      <c r="B153" t="s">
        <v>227</v>
      </c>
      <c r="C153" t="s">
        <v>445</v>
      </c>
      <c r="D153" t="s">
        <v>544</v>
      </c>
      <c r="E153" t="s">
        <v>429</v>
      </c>
      <c r="F153" t="s">
        <v>248</v>
      </c>
      <c r="G153" t="s">
        <v>540</v>
      </c>
      <c r="I153">
        <v>0.75</v>
      </c>
      <c r="J153">
        <v>104</v>
      </c>
      <c r="K153">
        <v>144</v>
      </c>
      <c r="L153">
        <v>0</v>
      </c>
      <c r="M153">
        <v>21</v>
      </c>
      <c r="N153">
        <v>7.5</v>
      </c>
      <c r="O153">
        <v>0</v>
      </c>
      <c r="P153">
        <v>10.5</v>
      </c>
      <c r="Q153">
        <v>0</v>
      </c>
      <c r="R153">
        <v>7</v>
      </c>
      <c r="S153">
        <v>0</v>
      </c>
      <c r="T153">
        <v>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299</v>
      </c>
      <c r="AD153">
        <v>0.75</v>
      </c>
      <c r="AE153">
        <v>54</v>
      </c>
      <c r="AF153">
        <v>36</v>
      </c>
      <c r="AG153">
        <v>0</v>
      </c>
      <c r="AH153">
        <v>5</v>
      </c>
      <c r="AI153">
        <v>2.5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99.5</v>
      </c>
      <c r="AY153">
        <v>0.75</v>
      </c>
      <c r="AZ153">
        <v>158</v>
      </c>
      <c r="BA153">
        <v>180</v>
      </c>
      <c r="BB153">
        <v>0</v>
      </c>
      <c r="BC153">
        <v>26</v>
      </c>
      <c r="BD153">
        <v>10</v>
      </c>
      <c r="BE153">
        <v>0</v>
      </c>
      <c r="BF153">
        <v>10.5</v>
      </c>
      <c r="BG153">
        <v>0</v>
      </c>
      <c r="BH153">
        <v>7</v>
      </c>
      <c r="BI153">
        <v>0</v>
      </c>
      <c r="BJ153">
        <v>7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398.5</v>
      </c>
    </row>
    <row r="154" spans="1:71" x14ac:dyDescent="0.35">
      <c r="A154" t="s">
        <v>537</v>
      </c>
      <c r="B154" t="s">
        <v>227</v>
      </c>
      <c r="C154" t="s">
        <v>296</v>
      </c>
      <c r="D154" t="s">
        <v>545</v>
      </c>
      <c r="E154" t="s">
        <v>298</v>
      </c>
      <c r="F154" t="s">
        <v>248</v>
      </c>
      <c r="G154" t="s">
        <v>546</v>
      </c>
      <c r="I154">
        <v>1</v>
      </c>
      <c r="J154">
        <v>168</v>
      </c>
      <c r="K154">
        <v>144</v>
      </c>
      <c r="L154">
        <v>0</v>
      </c>
      <c r="M154">
        <v>19</v>
      </c>
      <c r="N154">
        <v>7</v>
      </c>
      <c r="O154">
        <v>0</v>
      </c>
      <c r="P154">
        <v>14.5</v>
      </c>
      <c r="Q154">
        <v>0</v>
      </c>
      <c r="R154">
        <v>7</v>
      </c>
      <c r="S154">
        <v>0</v>
      </c>
      <c r="T154">
        <v>14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373.5</v>
      </c>
      <c r="AD154">
        <v>1</v>
      </c>
      <c r="AE154">
        <v>76</v>
      </c>
      <c r="AF154">
        <v>88</v>
      </c>
      <c r="AG154">
        <v>0</v>
      </c>
      <c r="AH154">
        <v>4</v>
      </c>
      <c r="AI154">
        <v>1.5</v>
      </c>
      <c r="AJ154">
        <v>0</v>
      </c>
      <c r="AK154">
        <v>14.5</v>
      </c>
      <c r="AL154">
        <v>0</v>
      </c>
      <c r="AM154">
        <v>0</v>
      </c>
      <c r="AN154">
        <v>0</v>
      </c>
      <c r="AO154">
        <v>7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191</v>
      </c>
      <c r="AY154">
        <v>1</v>
      </c>
      <c r="AZ154">
        <v>244</v>
      </c>
      <c r="BA154">
        <v>232</v>
      </c>
      <c r="BB154">
        <v>0</v>
      </c>
      <c r="BC154">
        <v>23</v>
      </c>
      <c r="BD154">
        <v>8.5</v>
      </c>
      <c r="BE154">
        <v>0</v>
      </c>
      <c r="BF154">
        <v>29</v>
      </c>
      <c r="BG154">
        <v>0</v>
      </c>
      <c r="BH154">
        <v>7</v>
      </c>
      <c r="BI154">
        <v>0</v>
      </c>
      <c r="BJ154">
        <v>21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564.5</v>
      </c>
    </row>
    <row r="155" spans="1:71" x14ac:dyDescent="0.35">
      <c r="A155" t="s">
        <v>537</v>
      </c>
      <c r="B155" t="s">
        <v>227</v>
      </c>
      <c r="C155" t="s">
        <v>547</v>
      </c>
      <c r="D155" t="s">
        <v>548</v>
      </c>
      <c r="E155" t="s">
        <v>549</v>
      </c>
      <c r="F155" t="s">
        <v>248</v>
      </c>
      <c r="G155" t="s">
        <v>540</v>
      </c>
      <c r="I155">
        <v>1</v>
      </c>
      <c r="J155">
        <v>120</v>
      </c>
      <c r="K155">
        <v>94</v>
      </c>
      <c r="L155">
        <v>0</v>
      </c>
      <c r="M155">
        <v>6</v>
      </c>
      <c r="N155">
        <v>2</v>
      </c>
      <c r="O155">
        <v>0.5</v>
      </c>
      <c r="P155">
        <v>25</v>
      </c>
      <c r="Q155">
        <v>0</v>
      </c>
      <c r="R155">
        <v>14</v>
      </c>
      <c r="S155">
        <v>0</v>
      </c>
      <c r="T155">
        <v>12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273.5</v>
      </c>
      <c r="AD155">
        <v>1</v>
      </c>
      <c r="AE155">
        <v>88</v>
      </c>
      <c r="AF155">
        <v>56</v>
      </c>
      <c r="AG155">
        <v>0</v>
      </c>
      <c r="AH155">
        <v>11</v>
      </c>
      <c r="AI155">
        <v>4</v>
      </c>
      <c r="AJ155">
        <v>0</v>
      </c>
      <c r="AK155">
        <v>20.5</v>
      </c>
      <c r="AL155">
        <v>0</v>
      </c>
      <c r="AM155">
        <v>22</v>
      </c>
      <c r="AN155">
        <v>24</v>
      </c>
      <c r="AO155">
        <v>6</v>
      </c>
      <c r="AP155">
        <v>0</v>
      </c>
      <c r="AQ155">
        <v>31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262.5</v>
      </c>
      <c r="AY155">
        <v>1</v>
      </c>
      <c r="AZ155">
        <v>208</v>
      </c>
      <c r="BA155">
        <v>150</v>
      </c>
      <c r="BB155">
        <v>0</v>
      </c>
      <c r="BC155">
        <v>17</v>
      </c>
      <c r="BD155">
        <v>6</v>
      </c>
      <c r="BE155">
        <v>0.5</v>
      </c>
      <c r="BF155">
        <v>45.5</v>
      </c>
      <c r="BG155">
        <v>0</v>
      </c>
      <c r="BH155">
        <v>36</v>
      </c>
      <c r="BI155">
        <v>24</v>
      </c>
      <c r="BJ155">
        <v>18</v>
      </c>
      <c r="BK155">
        <v>0</v>
      </c>
      <c r="BL155">
        <v>31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536</v>
      </c>
    </row>
    <row r="156" spans="1:71" x14ac:dyDescent="0.35">
      <c r="A156" t="s">
        <v>537</v>
      </c>
      <c r="B156" t="s">
        <v>227</v>
      </c>
      <c r="C156" t="s">
        <v>550</v>
      </c>
      <c r="D156" t="s">
        <v>513</v>
      </c>
      <c r="E156" t="s">
        <v>338</v>
      </c>
      <c r="F156" t="s">
        <v>293</v>
      </c>
      <c r="G156" t="s">
        <v>293</v>
      </c>
      <c r="I156">
        <v>0.75</v>
      </c>
      <c r="J156">
        <v>0</v>
      </c>
      <c r="K156">
        <v>150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158</v>
      </c>
      <c r="AD156">
        <v>0.75</v>
      </c>
      <c r="AE156">
        <v>32</v>
      </c>
      <c r="AF156">
        <v>134</v>
      </c>
      <c r="AG156">
        <v>0</v>
      </c>
      <c r="AH156">
        <v>4</v>
      </c>
      <c r="AI156">
        <v>2</v>
      </c>
      <c r="AJ156">
        <v>0</v>
      </c>
      <c r="AK156">
        <v>0</v>
      </c>
      <c r="AL156">
        <v>0</v>
      </c>
      <c r="AM156">
        <v>0</v>
      </c>
      <c r="AN156">
        <v>40</v>
      </c>
      <c r="AO156">
        <v>5</v>
      </c>
      <c r="AP156">
        <v>0</v>
      </c>
      <c r="AQ156">
        <v>44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261</v>
      </c>
      <c r="AY156">
        <v>0.75</v>
      </c>
      <c r="AZ156">
        <v>32</v>
      </c>
      <c r="BA156">
        <v>284</v>
      </c>
      <c r="BB156">
        <v>0</v>
      </c>
      <c r="BC156">
        <v>4</v>
      </c>
      <c r="BD156">
        <v>2</v>
      </c>
      <c r="BE156">
        <v>0</v>
      </c>
      <c r="BF156">
        <v>0</v>
      </c>
      <c r="BG156">
        <v>0</v>
      </c>
      <c r="BH156">
        <v>0</v>
      </c>
      <c r="BI156">
        <v>40</v>
      </c>
      <c r="BJ156">
        <v>13</v>
      </c>
      <c r="BK156">
        <v>0</v>
      </c>
      <c r="BL156">
        <v>44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419</v>
      </c>
    </row>
    <row r="157" spans="1:71" x14ac:dyDescent="0.35">
      <c r="A157" t="s">
        <v>551</v>
      </c>
      <c r="B157" t="s">
        <v>227</v>
      </c>
      <c r="C157" t="s">
        <v>238</v>
      </c>
      <c r="D157" t="s">
        <v>346</v>
      </c>
      <c r="E157" t="s">
        <v>510</v>
      </c>
      <c r="F157" t="s">
        <v>231</v>
      </c>
      <c r="G157" t="s">
        <v>552</v>
      </c>
      <c r="I157">
        <v>0.85</v>
      </c>
      <c r="J157">
        <v>156</v>
      </c>
      <c r="K157">
        <v>60</v>
      </c>
      <c r="L157">
        <v>8</v>
      </c>
      <c r="M157">
        <v>6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6</v>
      </c>
      <c r="U157">
        <v>0</v>
      </c>
      <c r="V157">
        <v>20</v>
      </c>
      <c r="W157">
        <v>3.6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262.60000000000002</v>
      </c>
      <c r="AD157">
        <v>0.85</v>
      </c>
      <c r="AE157">
        <v>84</v>
      </c>
      <c r="AF157">
        <v>0</v>
      </c>
      <c r="AG157">
        <v>14</v>
      </c>
      <c r="AH157">
        <v>1</v>
      </c>
      <c r="AI157">
        <v>0.5</v>
      </c>
      <c r="AJ157">
        <v>0</v>
      </c>
      <c r="AK157">
        <v>9</v>
      </c>
      <c r="AL157">
        <v>0</v>
      </c>
      <c r="AM157">
        <v>0</v>
      </c>
      <c r="AN157">
        <v>30</v>
      </c>
      <c r="AO157">
        <v>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141.5</v>
      </c>
      <c r="AY157">
        <v>0.85</v>
      </c>
      <c r="AZ157">
        <v>240</v>
      </c>
      <c r="BA157">
        <v>60</v>
      </c>
      <c r="BB157">
        <v>22</v>
      </c>
      <c r="BC157">
        <v>7</v>
      </c>
      <c r="BD157">
        <v>3.5</v>
      </c>
      <c r="BE157">
        <v>0</v>
      </c>
      <c r="BF157">
        <v>9</v>
      </c>
      <c r="BG157">
        <v>0</v>
      </c>
      <c r="BH157">
        <v>0</v>
      </c>
      <c r="BI157">
        <v>30</v>
      </c>
      <c r="BJ157">
        <v>9</v>
      </c>
      <c r="BK157">
        <v>0</v>
      </c>
      <c r="BL157">
        <v>20</v>
      </c>
      <c r="BM157">
        <v>3.6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404.1</v>
      </c>
    </row>
    <row r="158" spans="1:71" x14ac:dyDescent="0.35">
      <c r="A158" t="s">
        <v>551</v>
      </c>
      <c r="B158" t="s">
        <v>227</v>
      </c>
      <c r="C158" t="s">
        <v>553</v>
      </c>
      <c r="D158" t="s">
        <v>554</v>
      </c>
      <c r="E158" t="s">
        <v>397</v>
      </c>
      <c r="F158" t="s">
        <v>236</v>
      </c>
      <c r="G158" t="s">
        <v>552</v>
      </c>
      <c r="I158">
        <v>0.25</v>
      </c>
      <c r="J158">
        <v>32</v>
      </c>
      <c r="K158">
        <v>0</v>
      </c>
      <c r="L158">
        <v>0</v>
      </c>
      <c r="M158">
        <v>5</v>
      </c>
      <c r="N158">
        <v>1.5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</v>
      </c>
      <c r="U158">
        <v>0</v>
      </c>
      <c r="V158">
        <v>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47.5</v>
      </c>
      <c r="AD158">
        <v>0.25</v>
      </c>
      <c r="AE158">
        <v>72</v>
      </c>
      <c r="AF158">
        <v>0</v>
      </c>
      <c r="AG158">
        <v>18</v>
      </c>
      <c r="AH158">
        <v>0</v>
      </c>
      <c r="AI158">
        <v>0</v>
      </c>
      <c r="AJ158">
        <v>0</v>
      </c>
      <c r="AK158">
        <v>5</v>
      </c>
      <c r="AL158">
        <v>2</v>
      </c>
      <c r="AM158">
        <v>0</v>
      </c>
      <c r="AN158">
        <v>0</v>
      </c>
      <c r="AO158">
        <v>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99</v>
      </c>
      <c r="AY158">
        <v>0.25</v>
      </c>
      <c r="AZ158">
        <v>104</v>
      </c>
      <c r="BA158">
        <v>0</v>
      </c>
      <c r="BB158">
        <v>18</v>
      </c>
      <c r="BC158">
        <v>5</v>
      </c>
      <c r="BD158">
        <v>1.5</v>
      </c>
      <c r="BE158">
        <v>0</v>
      </c>
      <c r="BF158">
        <v>5</v>
      </c>
      <c r="BG158">
        <v>2</v>
      </c>
      <c r="BH158">
        <v>0</v>
      </c>
      <c r="BI158">
        <v>0</v>
      </c>
      <c r="BJ158">
        <v>4</v>
      </c>
      <c r="BK158">
        <v>0</v>
      </c>
      <c r="BL158">
        <v>7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146.5</v>
      </c>
    </row>
    <row r="159" spans="1:71" x14ac:dyDescent="0.35">
      <c r="A159" t="s">
        <v>551</v>
      </c>
      <c r="B159" t="s">
        <v>227</v>
      </c>
      <c r="C159" t="s">
        <v>245</v>
      </c>
      <c r="D159" t="s">
        <v>555</v>
      </c>
      <c r="E159" t="s">
        <v>556</v>
      </c>
      <c r="F159" t="s">
        <v>236</v>
      </c>
      <c r="G159" t="s">
        <v>552</v>
      </c>
      <c r="I159">
        <v>0.75</v>
      </c>
      <c r="J159">
        <v>120</v>
      </c>
      <c r="K159">
        <v>4</v>
      </c>
      <c r="L159">
        <v>68</v>
      </c>
      <c r="M159">
        <v>7</v>
      </c>
      <c r="N159">
        <v>2.5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214.5</v>
      </c>
      <c r="AD159">
        <v>0.75</v>
      </c>
      <c r="AE159">
        <v>90</v>
      </c>
      <c r="AF159">
        <v>16</v>
      </c>
      <c r="AG159">
        <v>88</v>
      </c>
      <c r="AH159">
        <v>2</v>
      </c>
      <c r="AI159">
        <v>0.5</v>
      </c>
      <c r="AJ159">
        <v>0</v>
      </c>
      <c r="AK159">
        <v>0</v>
      </c>
      <c r="AL159">
        <v>3</v>
      </c>
      <c r="AM159">
        <v>0</v>
      </c>
      <c r="AN159">
        <v>0</v>
      </c>
      <c r="AO159">
        <v>5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204.5</v>
      </c>
      <c r="AY159">
        <v>0.75</v>
      </c>
      <c r="AZ159">
        <v>210</v>
      </c>
      <c r="BA159">
        <v>20</v>
      </c>
      <c r="BB159">
        <v>156</v>
      </c>
      <c r="BC159">
        <v>9</v>
      </c>
      <c r="BD159">
        <v>3</v>
      </c>
      <c r="BE159">
        <v>0</v>
      </c>
      <c r="BF159">
        <v>0</v>
      </c>
      <c r="BG159">
        <v>3</v>
      </c>
      <c r="BH159">
        <v>0</v>
      </c>
      <c r="BI159">
        <v>0</v>
      </c>
      <c r="BJ159">
        <v>10</v>
      </c>
      <c r="BK159">
        <v>0</v>
      </c>
      <c r="BL159">
        <v>8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419</v>
      </c>
    </row>
    <row r="160" spans="1:71" x14ac:dyDescent="0.35">
      <c r="A160" t="s">
        <v>551</v>
      </c>
      <c r="B160" t="s">
        <v>227</v>
      </c>
      <c r="C160" t="s">
        <v>557</v>
      </c>
      <c r="D160" t="s">
        <v>558</v>
      </c>
      <c r="E160" t="s">
        <v>419</v>
      </c>
      <c r="F160" t="s">
        <v>248</v>
      </c>
      <c r="G160" t="s">
        <v>559</v>
      </c>
      <c r="I160">
        <v>0.5</v>
      </c>
      <c r="J160">
        <v>30</v>
      </c>
      <c r="K160">
        <v>16</v>
      </c>
      <c r="L160">
        <v>30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16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94</v>
      </c>
      <c r="AD160">
        <v>0.5</v>
      </c>
      <c r="AE160">
        <v>72</v>
      </c>
      <c r="AF160">
        <v>22</v>
      </c>
      <c r="AG160">
        <v>90</v>
      </c>
      <c r="AH160">
        <v>1</v>
      </c>
      <c r="AI160">
        <v>0.5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5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196.5</v>
      </c>
      <c r="AY160">
        <v>0.5</v>
      </c>
      <c r="AZ160">
        <v>102</v>
      </c>
      <c r="BA160">
        <v>38</v>
      </c>
      <c r="BB160">
        <v>120</v>
      </c>
      <c r="BC160">
        <v>2</v>
      </c>
      <c r="BD160">
        <v>0.5</v>
      </c>
      <c r="BE160">
        <v>0</v>
      </c>
      <c r="BF160">
        <v>6</v>
      </c>
      <c r="BG160">
        <v>0</v>
      </c>
      <c r="BH160">
        <v>0</v>
      </c>
      <c r="BI160">
        <v>0</v>
      </c>
      <c r="BJ160">
        <v>6</v>
      </c>
      <c r="BK160">
        <v>0</v>
      </c>
      <c r="BL160">
        <v>16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290.5</v>
      </c>
    </row>
    <row r="161" spans="1:72" x14ac:dyDescent="0.35">
      <c r="A161" t="s">
        <v>551</v>
      </c>
      <c r="B161" t="s">
        <v>227</v>
      </c>
      <c r="C161" t="s">
        <v>309</v>
      </c>
      <c r="D161" t="s">
        <v>560</v>
      </c>
      <c r="E161" t="s">
        <v>561</v>
      </c>
      <c r="F161" t="s">
        <v>248</v>
      </c>
      <c r="G161" t="s">
        <v>559</v>
      </c>
      <c r="I161">
        <v>0.75</v>
      </c>
      <c r="J161">
        <v>92</v>
      </c>
      <c r="K161">
        <v>40</v>
      </c>
      <c r="L161">
        <v>44</v>
      </c>
      <c r="M161">
        <v>7</v>
      </c>
      <c r="N161">
        <v>2.5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5</v>
      </c>
      <c r="U161">
        <v>0</v>
      </c>
      <c r="V161">
        <v>34</v>
      </c>
      <c r="W161">
        <v>0.7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225.2</v>
      </c>
      <c r="AD161">
        <v>0.75</v>
      </c>
      <c r="AE161">
        <v>60</v>
      </c>
      <c r="AF161">
        <v>8</v>
      </c>
      <c r="AG161">
        <v>72</v>
      </c>
      <c r="AH161">
        <v>2</v>
      </c>
      <c r="AI161">
        <v>1</v>
      </c>
      <c r="AJ161">
        <v>0</v>
      </c>
      <c r="AK161">
        <v>6</v>
      </c>
      <c r="AL161">
        <v>0</v>
      </c>
      <c r="AM161">
        <v>16</v>
      </c>
      <c r="AN161">
        <v>34</v>
      </c>
      <c r="AO161">
        <v>3</v>
      </c>
      <c r="AP161">
        <v>0</v>
      </c>
      <c r="AQ161">
        <v>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205</v>
      </c>
      <c r="AY161">
        <v>0.75</v>
      </c>
      <c r="AZ161">
        <v>152</v>
      </c>
      <c r="BA161">
        <v>48</v>
      </c>
      <c r="BB161">
        <v>116</v>
      </c>
      <c r="BC161">
        <v>9</v>
      </c>
      <c r="BD161">
        <v>3.5</v>
      </c>
      <c r="BE161">
        <v>0</v>
      </c>
      <c r="BF161">
        <v>6</v>
      </c>
      <c r="BG161">
        <v>0</v>
      </c>
      <c r="BH161">
        <v>16</v>
      </c>
      <c r="BI161">
        <v>34</v>
      </c>
      <c r="BJ161">
        <v>8</v>
      </c>
      <c r="BK161">
        <v>0</v>
      </c>
      <c r="BL161">
        <v>37</v>
      </c>
      <c r="BM161">
        <v>0.7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430.2</v>
      </c>
    </row>
    <row r="162" spans="1:72" x14ac:dyDescent="0.35">
      <c r="A162" t="s">
        <v>551</v>
      </c>
      <c r="B162" t="s">
        <v>227</v>
      </c>
      <c r="C162" t="s">
        <v>550</v>
      </c>
      <c r="D162" t="s">
        <v>562</v>
      </c>
      <c r="E162" t="s">
        <v>247</v>
      </c>
      <c r="F162" t="s">
        <v>248</v>
      </c>
      <c r="G162" t="s">
        <v>252</v>
      </c>
      <c r="I162">
        <v>0.85</v>
      </c>
      <c r="J162">
        <v>48</v>
      </c>
      <c r="K162">
        <v>64</v>
      </c>
      <c r="L162">
        <v>96</v>
      </c>
      <c r="M162">
        <v>3</v>
      </c>
      <c r="N162">
        <v>1.5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5</v>
      </c>
      <c r="W162">
        <v>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222.5</v>
      </c>
      <c r="AD162">
        <v>0.85</v>
      </c>
      <c r="AE162">
        <v>78</v>
      </c>
      <c r="AF162">
        <v>26</v>
      </c>
      <c r="AG162">
        <v>62</v>
      </c>
      <c r="AH162">
        <v>4</v>
      </c>
      <c r="AI162">
        <v>1.5</v>
      </c>
      <c r="AJ162">
        <v>0</v>
      </c>
      <c r="AK162">
        <v>4</v>
      </c>
      <c r="AL162">
        <v>2</v>
      </c>
      <c r="AM162">
        <v>3</v>
      </c>
      <c r="AN162">
        <v>0</v>
      </c>
      <c r="AO162">
        <v>4</v>
      </c>
      <c r="AP162">
        <v>0</v>
      </c>
      <c r="AQ162">
        <v>2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186.5</v>
      </c>
      <c r="AY162">
        <v>0.85</v>
      </c>
      <c r="AZ162">
        <v>126</v>
      </c>
      <c r="BA162">
        <v>90</v>
      </c>
      <c r="BB162">
        <v>158</v>
      </c>
      <c r="BC162">
        <v>7</v>
      </c>
      <c r="BD162">
        <v>3</v>
      </c>
      <c r="BE162">
        <v>0</v>
      </c>
      <c r="BF162">
        <v>4</v>
      </c>
      <c r="BG162">
        <v>2</v>
      </c>
      <c r="BH162">
        <v>3</v>
      </c>
      <c r="BI162">
        <v>0</v>
      </c>
      <c r="BJ162">
        <v>7</v>
      </c>
      <c r="BK162">
        <v>0</v>
      </c>
      <c r="BL162">
        <v>7</v>
      </c>
      <c r="BM162">
        <v>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409</v>
      </c>
    </row>
    <row r="163" spans="1:72" x14ac:dyDescent="0.35">
      <c r="A163" t="s">
        <v>551</v>
      </c>
      <c r="B163" t="s">
        <v>227</v>
      </c>
      <c r="C163" t="s">
        <v>315</v>
      </c>
      <c r="D163" t="s">
        <v>563</v>
      </c>
      <c r="E163" t="s">
        <v>510</v>
      </c>
      <c r="F163" t="s">
        <v>248</v>
      </c>
      <c r="G163" t="s">
        <v>559</v>
      </c>
      <c r="I163">
        <v>0.85</v>
      </c>
      <c r="J163">
        <v>108</v>
      </c>
      <c r="K163">
        <v>32</v>
      </c>
      <c r="L163">
        <v>66</v>
      </c>
      <c r="M163">
        <v>25</v>
      </c>
      <c r="N163">
        <v>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11</v>
      </c>
      <c r="U163">
        <v>0</v>
      </c>
      <c r="V163">
        <v>2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255</v>
      </c>
      <c r="AD163">
        <v>0.85</v>
      </c>
      <c r="AE163">
        <v>128</v>
      </c>
      <c r="AF163">
        <v>20</v>
      </c>
      <c r="AG163">
        <v>62</v>
      </c>
      <c r="AH163">
        <v>12</v>
      </c>
      <c r="AI163">
        <v>4.5</v>
      </c>
      <c r="AJ163">
        <v>0</v>
      </c>
      <c r="AK163">
        <v>4</v>
      </c>
      <c r="AL163">
        <v>0</v>
      </c>
      <c r="AM163">
        <v>0</v>
      </c>
      <c r="AN163">
        <v>0</v>
      </c>
      <c r="AO163">
        <v>9.5</v>
      </c>
      <c r="AP163">
        <v>0</v>
      </c>
      <c r="AQ163">
        <v>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243</v>
      </c>
      <c r="AY163">
        <v>0.85</v>
      </c>
      <c r="AZ163">
        <v>236</v>
      </c>
      <c r="BA163">
        <v>52</v>
      </c>
      <c r="BB163">
        <v>128</v>
      </c>
      <c r="BC163">
        <v>37</v>
      </c>
      <c r="BD163">
        <v>13.5</v>
      </c>
      <c r="BE163">
        <v>0</v>
      </c>
      <c r="BF163">
        <v>4</v>
      </c>
      <c r="BG163">
        <v>0</v>
      </c>
      <c r="BH163">
        <v>0</v>
      </c>
      <c r="BI163">
        <v>0</v>
      </c>
      <c r="BJ163">
        <v>20.5</v>
      </c>
      <c r="BK163">
        <v>0</v>
      </c>
      <c r="BL163">
        <v>5</v>
      </c>
      <c r="BM163">
        <v>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498</v>
      </c>
    </row>
    <row r="164" spans="1:72" x14ac:dyDescent="0.35">
      <c r="A164" t="s">
        <v>551</v>
      </c>
      <c r="B164" t="s">
        <v>227</v>
      </c>
      <c r="C164" t="s">
        <v>238</v>
      </c>
      <c r="D164" t="s">
        <v>564</v>
      </c>
      <c r="E164" t="s">
        <v>247</v>
      </c>
      <c r="F164" t="s">
        <v>248</v>
      </c>
      <c r="G164" t="s">
        <v>559</v>
      </c>
      <c r="I164">
        <v>0.85</v>
      </c>
      <c r="J164">
        <v>76</v>
      </c>
      <c r="K164">
        <v>18</v>
      </c>
      <c r="L164">
        <v>100</v>
      </c>
      <c r="M164">
        <v>1</v>
      </c>
      <c r="N164">
        <v>0.5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11</v>
      </c>
      <c r="U164">
        <v>0</v>
      </c>
      <c r="V164">
        <v>13</v>
      </c>
      <c r="W164">
        <v>0.7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220.2</v>
      </c>
      <c r="AD164">
        <v>0.85</v>
      </c>
      <c r="AE164">
        <v>98</v>
      </c>
      <c r="AF164">
        <v>36</v>
      </c>
      <c r="AG164">
        <v>61.400000000000013</v>
      </c>
      <c r="AH164">
        <v>12</v>
      </c>
      <c r="AI164">
        <v>5</v>
      </c>
      <c r="AJ164">
        <v>0</v>
      </c>
      <c r="AK164">
        <v>3</v>
      </c>
      <c r="AL164">
        <v>0</v>
      </c>
      <c r="AM164">
        <v>0</v>
      </c>
      <c r="AN164">
        <v>14</v>
      </c>
      <c r="AO164">
        <v>8</v>
      </c>
      <c r="AP164">
        <v>0</v>
      </c>
      <c r="AQ164">
        <v>14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251.4</v>
      </c>
      <c r="AY164">
        <v>0.85</v>
      </c>
      <c r="AZ164">
        <v>174</v>
      </c>
      <c r="BA164">
        <v>54</v>
      </c>
      <c r="BB164">
        <v>161.4</v>
      </c>
      <c r="BC164">
        <v>13</v>
      </c>
      <c r="BD164">
        <v>5.5</v>
      </c>
      <c r="BE164">
        <v>0</v>
      </c>
      <c r="BF164">
        <v>3</v>
      </c>
      <c r="BG164">
        <v>0</v>
      </c>
      <c r="BH164">
        <v>0</v>
      </c>
      <c r="BI164">
        <v>14</v>
      </c>
      <c r="BJ164">
        <v>19</v>
      </c>
      <c r="BK164">
        <v>0</v>
      </c>
      <c r="BL164">
        <v>27</v>
      </c>
      <c r="BM164">
        <v>0.7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471.6</v>
      </c>
    </row>
    <row r="165" spans="1:72" x14ac:dyDescent="0.35">
      <c r="A165" t="s">
        <v>551</v>
      </c>
      <c r="B165" t="s">
        <v>227</v>
      </c>
      <c r="C165" t="s">
        <v>238</v>
      </c>
      <c r="D165" t="s">
        <v>565</v>
      </c>
      <c r="E165" t="s">
        <v>510</v>
      </c>
      <c r="F165" t="s">
        <v>248</v>
      </c>
      <c r="G165" t="s">
        <v>559</v>
      </c>
      <c r="I165">
        <v>0.85</v>
      </c>
      <c r="J165">
        <v>80</v>
      </c>
      <c r="K165">
        <v>16</v>
      </c>
      <c r="L165">
        <v>60</v>
      </c>
      <c r="M165">
        <v>14</v>
      </c>
      <c r="N165">
        <v>5.5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8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186.5</v>
      </c>
      <c r="AD165">
        <v>0.85</v>
      </c>
      <c r="AE165">
        <v>112</v>
      </c>
      <c r="AF165">
        <v>32</v>
      </c>
      <c r="AG165">
        <v>80</v>
      </c>
      <c r="AH165">
        <v>20</v>
      </c>
      <c r="AI165">
        <v>4.5</v>
      </c>
      <c r="AJ165">
        <v>0</v>
      </c>
      <c r="AK165">
        <v>4</v>
      </c>
      <c r="AL165">
        <v>0</v>
      </c>
      <c r="AM165">
        <v>0</v>
      </c>
      <c r="AN165">
        <v>10</v>
      </c>
      <c r="AO165">
        <v>11</v>
      </c>
      <c r="AP165">
        <v>0</v>
      </c>
      <c r="AQ165">
        <v>20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293.5</v>
      </c>
      <c r="AY165">
        <v>0.85</v>
      </c>
      <c r="AZ165">
        <v>192</v>
      </c>
      <c r="BA165">
        <v>48</v>
      </c>
      <c r="BB165">
        <v>140</v>
      </c>
      <c r="BC165">
        <v>34</v>
      </c>
      <c r="BD165">
        <v>10</v>
      </c>
      <c r="BE165">
        <v>0</v>
      </c>
      <c r="BF165">
        <v>4</v>
      </c>
      <c r="BG165">
        <v>0</v>
      </c>
      <c r="BH165">
        <v>0</v>
      </c>
      <c r="BI165">
        <v>10</v>
      </c>
      <c r="BJ165">
        <v>19</v>
      </c>
      <c r="BK165">
        <v>0</v>
      </c>
      <c r="BL165">
        <v>23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480</v>
      </c>
    </row>
    <row r="166" spans="1:72" x14ac:dyDescent="0.35">
      <c r="A166" t="s">
        <v>566</v>
      </c>
      <c r="B166" t="s">
        <v>227</v>
      </c>
      <c r="C166" t="s">
        <v>228</v>
      </c>
      <c r="D166" t="s">
        <v>567</v>
      </c>
      <c r="E166" t="s">
        <v>311</v>
      </c>
      <c r="F166" t="s">
        <v>231</v>
      </c>
      <c r="G166" t="s">
        <v>568</v>
      </c>
      <c r="I166">
        <v>1</v>
      </c>
      <c r="J166">
        <v>112</v>
      </c>
      <c r="K166">
        <v>64</v>
      </c>
      <c r="L166">
        <v>24</v>
      </c>
      <c r="M166">
        <v>14</v>
      </c>
      <c r="N166">
        <v>8</v>
      </c>
      <c r="O166">
        <v>0</v>
      </c>
      <c r="P166">
        <v>28</v>
      </c>
      <c r="Q166">
        <v>0</v>
      </c>
      <c r="R166">
        <v>39</v>
      </c>
      <c r="S166">
        <v>0</v>
      </c>
      <c r="T166">
        <v>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297</v>
      </c>
      <c r="AD166">
        <v>1</v>
      </c>
      <c r="AE166">
        <v>102</v>
      </c>
      <c r="AF166">
        <v>32</v>
      </c>
      <c r="AG166">
        <v>32</v>
      </c>
      <c r="AH166">
        <v>11</v>
      </c>
      <c r="AI166">
        <v>7</v>
      </c>
      <c r="AJ166">
        <v>0</v>
      </c>
      <c r="AK166">
        <v>12</v>
      </c>
      <c r="AL166">
        <v>0</v>
      </c>
      <c r="AM166">
        <v>0</v>
      </c>
      <c r="AN166">
        <v>0</v>
      </c>
      <c r="AO166">
        <v>6</v>
      </c>
      <c r="AP166">
        <v>0</v>
      </c>
      <c r="AQ166">
        <v>54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256</v>
      </c>
      <c r="AY166">
        <v>1</v>
      </c>
      <c r="AZ166">
        <v>214</v>
      </c>
      <c r="BA166">
        <v>96</v>
      </c>
      <c r="BB166">
        <v>56</v>
      </c>
      <c r="BC166">
        <v>25</v>
      </c>
      <c r="BD166">
        <v>15</v>
      </c>
      <c r="BE166">
        <v>0</v>
      </c>
      <c r="BF166">
        <v>40</v>
      </c>
      <c r="BG166">
        <v>0</v>
      </c>
      <c r="BH166">
        <v>39</v>
      </c>
      <c r="BI166">
        <v>0</v>
      </c>
      <c r="BJ166">
        <v>14</v>
      </c>
      <c r="BK166">
        <v>0</v>
      </c>
      <c r="BL166">
        <v>54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553</v>
      </c>
    </row>
    <row r="167" spans="1:72" x14ac:dyDescent="0.35">
      <c r="A167" t="s">
        <v>566</v>
      </c>
      <c r="B167" t="s">
        <v>227</v>
      </c>
      <c r="C167" t="s">
        <v>233</v>
      </c>
      <c r="D167" t="s">
        <v>569</v>
      </c>
      <c r="E167" t="s">
        <v>510</v>
      </c>
      <c r="F167" t="s">
        <v>248</v>
      </c>
      <c r="G167" t="s">
        <v>570</v>
      </c>
      <c r="I167">
        <v>0.75</v>
      </c>
      <c r="J167">
        <v>60</v>
      </c>
      <c r="K167">
        <v>48</v>
      </c>
      <c r="L167">
        <v>20</v>
      </c>
      <c r="M167">
        <v>0</v>
      </c>
      <c r="N167">
        <v>0</v>
      </c>
      <c r="O167">
        <v>0</v>
      </c>
      <c r="P167">
        <v>28</v>
      </c>
      <c r="Q167">
        <v>0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161</v>
      </c>
      <c r="AD167">
        <v>1</v>
      </c>
      <c r="AE167">
        <v>128</v>
      </c>
      <c r="AF167">
        <v>48</v>
      </c>
      <c r="AG167">
        <v>132</v>
      </c>
      <c r="AH167">
        <v>22</v>
      </c>
      <c r="AI167">
        <v>11</v>
      </c>
      <c r="AJ167">
        <v>0</v>
      </c>
      <c r="AK167">
        <v>15</v>
      </c>
      <c r="AL167">
        <v>0</v>
      </c>
      <c r="AM167">
        <v>0</v>
      </c>
      <c r="AN167">
        <v>0</v>
      </c>
      <c r="AO167">
        <v>13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369</v>
      </c>
      <c r="AY167">
        <v>0.875</v>
      </c>
      <c r="AZ167">
        <v>188</v>
      </c>
      <c r="BA167">
        <v>96</v>
      </c>
      <c r="BB167">
        <v>152</v>
      </c>
      <c r="BC167">
        <v>22</v>
      </c>
      <c r="BD167">
        <v>11</v>
      </c>
      <c r="BE167">
        <v>0</v>
      </c>
      <c r="BF167">
        <v>43</v>
      </c>
      <c r="BG167">
        <v>0</v>
      </c>
      <c r="BH167">
        <v>0</v>
      </c>
      <c r="BI167">
        <v>0</v>
      </c>
      <c r="BJ167">
        <v>18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530</v>
      </c>
      <c r="BT167" t="s">
        <v>571</v>
      </c>
    </row>
    <row r="168" spans="1:72" x14ac:dyDescent="0.35">
      <c r="A168" t="s">
        <v>566</v>
      </c>
      <c r="B168" t="s">
        <v>227</v>
      </c>
      <c r="C168" t="s">
        <v>550</v>
      </c>
      <c r="D168" t="s">
        <v>572</v>
      </c>
      <c r="E168" t="s">
        <v>573</v>
      </c>
      <c r="F168" t="s">
        <v>248</v>
      </c>
      <c r="G168" t="s">
        <v>574</v>
      </c>
      <c r="I168">
        <v>1</v>
      </c>
      <c r="J168">
        <v>144</v>
      </c>
      <c r="K168">
        <v>40</v>
      </c>
      <c r="L168">
        <v>96</v>
      </c>
      <c r="M168">
        <v>15</v>
      </c>
      <c r="N168">
        <v>6</v>
      </c>
      <c r="O168">
        <v>0</v>
      </c>
      <c r="P168">
        <v>38</v>
      </c>
      <c r="Q168">
        <v>0</v>
      </c>
      <c r="R168">
        <v>0</v>
      </c>
      <c r="S168">
        <v>0</v>
      </c>
      <c r="T168">
        <v>9</v>
      </c>
      <c r="U168">
        <v>0</v>
      </c>
      <c r="V168">
        <v>39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387</v>
      </c>
      <c r="AD168">
        <v>1</v>
      </c>
      <c r="AE168">
        <v>82</v>
      </c>
      <c r="AF168">
        <v>48</v>
      </c>
      <c r="AG168">
        <v>24</v>
      </c>
      <c r="AH168">
        <v>3</v>
      </c>
      <c r="AI168">
        <v>1</v>
      </c>
      <c r="AJ168">
        <v>0</v>
      </c>
      <c r="AK168">
        <v>14</v>
      </c>
      <c r="AL168">
        <v>0</v>
      </c>
      <c r="AM168">
        <v>0</v>
      </c>
      <c r="AN168">
        <v>0</v>
      </c>
      <c r="AO168">
        <v>7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179</v>
      </c>
      <c r="AY168">
        <v>1</v>
      </c>
      <c r="AZ168">
        <v>226</v>
      </c>
      <c r="BA168">
        <v>88</v>
      </c>
      <c r="BB168">
        <v>120</v>
      </c>
      <c r="BC168">
        <v>18</v>
      </c>
      <c r="BD168">
        <v>7</v>
      </c>
      <c r="BE168">
        <v>0</v>
      </c>
      <c r="BF168">
        <v>52</v>
      </c>
      <c r="BG168">
        <v>0</v>
      </c>
      <c r="BH168">
        <v>0</v>
      </c>
      <c r="BI168">
        <v>0</v>
      </c>
      <c r="BJ168">
        <v>16</v>
      </c>
      <c r="BK168">
        <v>0</v>
      </c>
      <c r="BL168">
        <v>39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566</v>
      </c>
    </row>
    <row r="169" spans="1:72" x14ac:dyDescent="0.35">
      <c r="A169" t="s">
        <v>566</v>
      </c>
      <c r="B169" t="s">
        <v>227</v>
      </c>
      <c r="C169" t="s">
        <v>575</v>
      </c>
      <c r="D169" t="s">
        <v>576</v>
      </c>
      <c r="E169" t="s">
        <v>311</v>
      </c>
      <c r="F169" t="s">
        <v>248</v>
      </c>
      <c r="G169" t="s">
        <v>252</v>
      </c>
      <c r="I169">
        <v>0.45</v>
      </c>
      <c r="J169">
        <v>50</v>
      </c>
      <c r="K169">
        <v>32</v>
      </c>
      <c r="L169">
        <v>12</v>
      </c>
      <c r="M169">
        <v>4</v>
      </c>
      <c r="N169">
        <v>2</v>
      </c>
      <c r="O169">
        <v>0</v>
      </c>
      <c r="P169">
        <v>21</v>
      </c>
      <c r="Q169">
        <v>0</v>
      </c>
      <c r="R169">
        <v>0</v>
      </c>
      <c r="S169">
        <v>0</v>
      </c>
      <c r="T169">
        <v>4</v>
      </c>
      <c r="U169">
        <v>0</v>
      </c>
      <c r="V169">
        <v>42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167</v>
      </c>
      <c r="AD169">
        <v>0.55000000000000004</v>
      </c>
      <c r="AE169">
        <v>40</v>
      </c>
      <c r="AF169">
        <v>52</v>
      </c>
      <c r="AG169">
        <v>66</v>
      </c>
      <c r="AH169">
        <v>4</v>
      </c>
      <c r="AI169">
        <v>2</v>
      </c>
      <c r="AJ169">
        <v>0</v>
      </c>
      <c r="AK169">
        <v>9</v>
      </c>
      <c r="AL169">
        <v>0</v>
      </c>
      <c r="AM169">
        <v>0</v>
      </c>
      <c r="AN169">
        <v>0</v>
      </c>
      <c r="AO169">
        <v>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177</v>
      </c>
      <c r="AY169">
        <v>0.5</v>
      </c>
      <c r="AZ169">
        <v>90</v>
      </c>
      <c r="BA169">
        <v>84</v>
      </c>
      <c r="BB169">
        <v>78</v>
      </c>
      <c r="BC169">
        <v>8</v>
      </c>
      <c r="BD169">
        <v>4</v>
      </c>
      <c r="BE169">
        <v>0</v>
      </c>
      <c r="BF169">
        <v>30</v>
      </c>
      <c r="BG169">
        <v>0</v>
      </c>
      <c r="BH169">
        <v>0</v>
      </c>
      <c r="BI169">
        <v>0</v>
      </c>
      <c r="BJ169">
        <v>8</v>
      </c>
      <c r="BK169">
        <v>0</v>
      </c>
      <c r="BL169">
        <v>42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344</v>
      </c>
      <c r="BT169" t="s">
        <v>577</v>
      </c>
    </row>
    <row r="170" spans="1:72" x14ac:dyDescent="0.35">
      <c r="A170" t="s">
        <v>566</v>
      </c>
      <c r="B170" t="s">
        <v>227</v>
      </c>
      <c r="C170" t="s">
        <v>550</v>
      </c>
      <c r="D170" t="s">
        <v>578</v>
      </c>
      <c r="E170" t="s">
        <v>510</v>
      </c>
      <c r="F170" t="s">
        <v>248</v>
      </c>
      <c r="G170" t="s">
        <v>570</v>
      </c>
      <c r="I170">
        <v>1</v>
      </c>
      <c r="J170">
        <v>64</v>
      </c>
      <c r="K170">
        <v>0</v>
      </c>
      <c r="L170">
        <v>72</v>
      </c>
      <c r="M170">
        <v>9</v>
      </c>
      <c r="N170">
        <v>4</v>
      </c>
      <c r="O170">
        <v>0</v>
      </c>
      <c r="P170">
        <v>42</v>
      </c>
      <c r="Q170">
        <v>0</v>
      </c>
      <c r="R170">
        <v>0</v>
      </c>
      <c r="S170">
        <v>0</v>
      </c>
      <c r="T170">
        <v>3</v>
      </c>
      <c r="U170">
        <v>0</v>
      </c>
      <c r="V170">
        <v>60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254</v>
      </c>
      <c r="AD170">
        <v>1</v>
      </c>
      <c r="AE170">
        <v>104</v>
      </c>
      <c r="AF170">
        <v>18</v>
      </c>
      <c r="AG170">
        <v>82</v>
      </c>
      <c r="AH170">
        <v>5</v>
      </c>
      <c r="AI170">
        <v>2</v>
      </c>
      <c r="AJ170">
        <v>0</v>
      </c>
      <c r="AK170">
        <v>9</v>
      </c>
      <c r="AL170">
        <v>0</v>
      </c>
      <c r="AM170">
        <v>46</v>
      </c>
      <c r="AN170">
        <v>0</v>
      </c>
      <c r="AO170">
        <v>7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273</v>
      </c>
      <c r="AY170">
        <v>1</v>
      </c>
      <c r="AZ170">
        <v>168</v>
      </c>
      <c r="BA170">
        <v>18</v>
      </c>
      <c r="BB170">
        <v>154</v>
      </c>
      <c r="BC170">
        <v>14</v>
      </c>
      <c r="BD170">
        <v>6</v>
      </c>
      <c r="BE170">
        <v>0</v>
      </c>
      <c r="BF170">
        <v>51</v>
      </c>
      <c r="BG170">
        <v>0</v>
      </c>
      <c r="BH170">
        <v>46</v>
      </c>
      <c r="BI170">
        <v>0</v>
      </c>
      <c r="BJ170">
        <v>10</v>
      </c>
      <c r="BK170">
        <v>0</v>
      </c>
      <c r="BL170">
        <v>60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527</v>
      </c>
    </row>
    <row r="171" spans="1:72" x14ac:dyDescent="0.35">
      <c r="A171" t="s">
        <v>579</v>
      </c>
      <c r="B171" t="s">
        <v>227</v>
      </c>
      <c r="C171" t="s">
        <v>258</v>
      </c>
      <c r="D171" t="s">
        <v>451</v>
      </c>
      <c r="E171" t="s">
        <v>452</v>
      </c>
      <c r="F171" t="s">
        <v>231</v>
      </c>
      <c r="G171" t="s">
        <v>453</v>
      </c>
      <c r="I171">
        <v>1</v>
      </c>
      <c r="J171">
        <v>100</v>
      </c>
      <c r="K171">
        <v>64</v>
      </c>
      <c r="L171">
        <v>0</v>
      </c>
      <c r="M171">
        <v>19</v>
      </c>
      <c r="N171">
        <v>9.5</v>
      </c>
      <c r="O171">
        <v>0</v>
      </c>
      <c r="P171">
        <v>67</v>
      </c>
      <c r="Q171">
        <v>0</v>
      </c>
      <c r="R171">
        <v>10</v>
      </c>
      <c r="S171">
        <v>0</v>
      </c>
      <c r="T171">
        <v>13</v>
      </c>
      <c r="U171">
        <v>0</v>
      </c>
      <c r="V171">
        <v>39.700000000000003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322.2</v>
      </c>
      <c r="AD171">
        <v>1</v>
      </c>
      <c r="AE171">
        <v>84</v>
      </c>
      <c r="AF171">
        <v>20</v>
      </c>
      <c r="AG171">
        <v>0</v>
      </c>
      <c r="AH171">
        <v>16</v>
      </c>
      <c r="AI171">
        <v>8</v>
      </c>
      <c r="AJ171">
        <v>0</v>
      </c>
      <c r="AK171">
        <v>53</v>
      </c>
      <c r="AL171">
        <v>0</v>
      </c>
      <c r="AM171">
        <v>16</v>
      </c>
      <c r="AN171">
        <v>0</v>
      </c>
      <c r="AO171">
        <v>10</v>
      </c>
      <c r="AP171">
        <v>0</v>
      </c>
      <c r="AQ171">
        <v>22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229</v>
      </c>
      <c r="AY171">
        <v>1</v>
      </c>
      <c r="AZ171">
        <v>184</v>
      </c>
      <c r="BA171">
        <v>84</v>
      </c>
      <c r="BB171">
        <v>0</v>
      </c>
      <c r="BC171">
        <v>35</v>
      </c>
      <c r="BD171">
        <v>17.5</v>
      </c>
      <c r="BE171">
        <v>0</v>
      </c>
      <c r="BF171">
        <v>120</v>
      </c>
      <c r="BG171">
        <v>0</v>
      </c>
      <c r="BH171">
        <v>26</v>
      </c>
      <c r="BI171">
        <v>0</v>
      </c>
      <c r="BJ171">
        <v>23</v>
      </c>
      <c r="BK171">
        <v>0</v>
      </c>
      <c r="BL171">
        <v>61.7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551.20000000000005</v>
      </c>
    </row>
    <row r="172" spans="1:72" x14ac:dyDescent="0.35">
      <c r="A172" t="s">
        <v>579</v>
      </c>
      <c r="B172" t="s">
        <v>227</v>
      </c>
      <c r="C172" t="s">
        <v>315</v>
      </c>
      <c r="D172" t="s">
        <v>454</v>
      </c>
      <c r="E172" t="s">
        <v>455</v>
      </c>
      <c r="F172" t="s">
        <v>236</v>
      </c>
      <c r="G172" t="s">
        <v>453</v>
      </c>
      <c r="I172">
        <v>1</v>
      </c>
      <c r="J172">
        <v>74</v>
      </c>
      <c r="K172">
        <v>52</v>
      </c>
      <c r="L172">
        <v>0</v>
      </c>
      <c r="M172">
        <v>8</v>
      </c>
      <c r="N172">
        <v>3.5</v>
      </c>
      <c r="O172">
        <v>0</v>
      </c>
      <c r="P172">
        <v>61.5</v>
      </c>
      <c r="Q172">
        <v>0</v>
      </c>
      <c r="R172">
        <v>10</v>
      </c>
      <c r="S172">
        <v>0</v>
      </c>
      <c r="T172">
        <v>8</v>
      </c>
      <c r="U172">
        <v>0</v>
      </c>
      <c r="V172">
        <v>108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325</v>
      </c>
      <c r="AD172">
        <v>1</v>
      </c>
      <c r="AE172">
        <v>42</v>
      </c>
      <c r="AF172">
        <v>84</v>
      </c>
      <c r="AG172">
        <v>0</v>
      </c>
      <c r="AH172">
        <v>14</v>
      </c>
      <c r="AI172">
        <v>6.5</v>
      </c>
      <c r="AJ172">
        <v>0</v>
      </c>
      <c r="AK172">
        <v>44.5</v>
      </c>
      <c r="AL172">
        <v>0</v>
      </c>
      <c r="AM172">
        <v>16</v>
      </c>
      <c r="AN172">
        <v>0</v>
      </c>
      <c r="AO172">
        <v>6</v>
      </c>
      <c r="AP172">
        <v>0</v>
      </c>
      <c r="AQ172">
        <v>20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233</v>
      </c>
      <c r="AY172">
        <v>1</v>
      </c>
      <c r="AZ172">
        <v>116</v>
      </c>
      <c r="BA172">
        <v>136</v>
      </c>
      <c r="BB172">
        <v>0</v>
      </c>
      <c r="BC172">
        <v>22</v>
      </c>
      <c r="BD172">
        <v>10</v>
      </c>
      <c r="BE172">
        <v>0</v>
      </c>
      <c r="BF172">
        <v>106</v>
      </c>
      <c r="BG172">
        <v>0</v>
      </c>
      <c r="BH172">
        <v>26</v>
      </c>
      <c r="BI172">
        <v>0</v>
      </c>
      <c r="BJ172">
        <v>14</v>
      </c>
      <c r="BK172">
        <v>0</v>
      </c>
      <c r="BL172">
        <v>128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558</v>
      </c>
    </row>
    <row r="173" spans="1:72" x14ac:dyDescent="0.35">
      <c r="A173" t="s">
        <v>579</v>
      </c>
      <c r="B173" t="s">
        <v>227</v>
      </c>
      <c r="C173" t="s">
        <v>358</v>
      </c>
      <c r="D173" t="s">
        <v>456</v>
      </c>
      <c r="E173" t="s">
        <v>298</v>
      </c>
      <c r="F173" t="s">
        <v>236</v>
      </c>
      <c r="G173" t="s">
        <v>457</v>
      </c>
      <c r="I173">
        <v>1</v>
      </c>
      <c r="J173">
        <v>116</v>
      </c>
      <c r="K173">
        <v>154</v>
      </c>
      <c r="L173">
        <v>0</v>
      </c>
      <c r="M173">
        <v>4</v>
      </c>
      <c r="N173">
        <v>2.5</v>
      </c>
      <c r="O173">
        <v>2</v>
      </c>
      <c r="P173">
        <v>51</v>
      </c>
      <c r="Q173">
        <v>0</v>
      </c>
      <c r="R173">
        <v>8</v>
      </c>
      <c r="S173">
        <v>0</v>
      </c>
      <c r="T173">
        <v>24</v>
      </c>
      <c r="U173">
        <v>0</v>
      </c>
      <c r="V173">
        <v>39.4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400.9</v>
      </c>
      <c r="AD173">
        <v>1</v>
      </c>
      <c r="AE173">
        <v>36</v>
      </c>
      <c r="AF173">
        <v>54</v>
      </c>
      <c r="AG173">
        <v>0</v>
      </c>
      <c r="AH173">
        <v>0</v>
      </c>
      <c r="AI173">
        <v>0</v>
      </c>
      <c r="AJ173">
        <v>0</v>
      </c>
      <c r="AK173">
        <v>15</v>
      </c>
      <c r="AL173">
        <v>0</v>
      </c>
      <c r="AM173">
        <v>10</v>
      </c>
      <c r="AN173">
        <v>0</v>
      </c>
      <c r="AO173">
        <v>3</v>
      </c>
      <c r="AP173">
        <v>0</v>
      </c>
      <c r="AQ173">
        <v>80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198</v>
      </c>
      <c r="AY173">
        <v>1</v>
      </c>
      <c r="AZ173">
        <v>152</v>
      </c>
      <c r="BA173">
        <v>208</v>
      </c>
      <c r="BB173">
        <v>0</v>
      </c>
      <c r="BC173">
        <v>4</v>
      </c>
      <c r="BD173">
        <v>2.5</v>
      </c>
      <c r="BE173">
        <v>2</v>
      </c>
      <c r="BF173">
        <v>66</v>
      </c>
      <c r="BG173">
        <v>0</v>
      </c>
      <c r="BH173">
        <v>18</v>
      </c>
      <c r="BI173">
        <v>0</v>
      </c>
      <c r="BJ173">
        <v>27</v>
      </c>
      <c r="BK173">
        <v>0</v>
      </c>
      <c r="BL173">
        <v>119.4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598.9</v>
      </c>
    </row>
    <row r="174" spans="1:72" x14ac:dyDescent="0.35">
      <c r="A174" t="s">
        <v>579</v>
      </c>
      <c r="B174" t="s">
        <v>227</v>
      </c>
      <c r="C174" t="s">
        <v>458</v>
      </c>
      <c r="D174" t="s">
        <v>459</v>
      </c>
      <c r="E174" t="s">
        <v>335</v>
      </c>
      <c r="F174" t="s">
        <v>236</v>
      </c>
      <c r="G174" t="s">
        <v>453</v>
      </c>
      <c r="I174">
        <v>1</v>
      </c>
      <c r="J174">
        <v>80</v>
      </c>
      <c r="K174">
        <v>60</v>
      </c>
      <c r="L174">
        <v>0</v>
      </c>
      <c r="M174">
        <v>6</v>
      </c>
      <c r="N174">
        <v>3.5</v>
      </c>
      <c r="O174">
        <v>0</v>
      </c>
      <c r="P174">
        <v>47.5</v>
      </c>
      <c r="Q174">
        <v>0</v>
      </c>
      <c r="R174">
        <v>8</v>
      </c>
      <c r="S174">
        <v>0</v>
      </c>
      <c r="T174">
        <v>5</v>
      </c>
      <c r="U174">
        <v>0</v>
      </c>
      <c r="V174">
        <v>38.299999999999997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248.3</v>
      </c>
      <c r="AD174">
        <v>1</v>
      </c>
      <c r="AE174">
        <v>124</v>
      </c>
      <c r="AF174">
        <v>82</v>
      </c>
      <c r="AG174">
        <v>72</v>
      </c>
      <c r="AH174">
        <v>15</v>
      </c>
      <c r="AI174">
        <v>5</v>
      </c>
      <c r="AJ174">
        <v>0</v>
      </c>
      <c r="AK174">
        <v>12</v>
      </c>
      <c r="AL174">
        <v>0</v>
      </c>
      <c r="AM174">
        <v>8</v>
      </c>
      <c r="AN174">
        <v>0</v>
      </c>
      <c r="AO174">
        <v>14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332</v>
      </c>
      <c r="AY174">
        <v>1</v>
      </c>
      <c r="AZ174">
        <v>204</v>
      </c>
      <c r="BA174">
        <v>142</v>
      </c>
      <c r="BB174">
        <v>72</v>
      </c>
      <c r="BC174">
        <v>21</v>
      </c>
      <c r="BD174">
        <v>8.5</v>
      </c>
      <c r="BE174">
        <v>0</v>
      </c>
      <c r="BF174">
        <v>59.5</v>
      </c>
      <c r="BG174">
        <v>0</v>
      </c>
      <c r="BH174">
        <v>16</v>
      </c>
      <c r="BI174">
        <v>0</v>
      </c>
      <c r="BJ174">
        <v>19</v>
      </c>
      <c r="BK174">
        <v>0</v>
      </c>
      <c r="BL174">
        <v>38.299999999999997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580.29999999999995</v>
      </c>
    </row>
    <row r="175" spans="1:72" x14ac:dyDescent="0.35">
      <c r="A175" t="s">
        <v>579</v>
      </c>
      <c r="B175" t="s">
        <v>227</v>
      </c>
      <c r="C175" t="s">
        <v>460</v>
      </c>
      <c r="D175" t="s">
        <v>461</v>
      </c>
      <c r="E175" t="s">
        <v>384</v>
      </c>
      <c r="F175" t="s">
        <v>236</v>
      </c>
      <c r="G175" t="s">
        <v>457</v>
      </c>
      <c r="I175">
        <v>1</v>
      </c>
      <c r="J175">
        <v>70</v>
      </c>
      <c r="K175">
        <v>80</v>
      </c>
      <c r="L175">
        <v>0</v>
      </c>
      <c r="M175">
        <v>21</v>
      </c>
      <c r="N175">
        <v>3</v>
      </c>
      <c r="O175">
        <v>2</v>
      </c>
      <c r="P175">
        <v>52.5</v>
      </c>
      <c r="Q175">
        <v>0</v>
      </c>
      <c r="R175">
        <v>10</v>
      </c>
      <c r="S175">
        <v>0</v>
      </c>
      <c r="T175">
        <v>17</v>
      </c>
      <c r="U175">
        <v>0</v>
      </c>
      <c r="V175">
        <v>17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272.5</v>
      </c>
      <c r="AD175">
        <v>1</v>
      </c>
      <c r="AE175">
        <v>86</v>
      </c>
      <c r="AF175">
        <v>138</v>
      </c>
      <c r="AG175">
        <v>0</v>
      </c>
      <c r="AH175">
        <v>4</v>
      </c>
      <c r="AI175">
        <v>1.5</v>
      </c>
      <c r="AJ175">
        <v>2</v>
      </c>
      <c r="AK175">
        <v>44.5</v>
      </c>
      <c r="AL175">
        <v>0</v>
      </c>
      <c r="AM175">
        <v>16</v>
      </c>
      <c r="AN175">
        <v>0</v>
      </c>
      <c r="AO175">
        <v>16</v>
      </c>
      <c r="AP175">
        <v>0</v>
      </c>
      <c r="AQ175">
        <v>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311</v>
      </c>
      <c r="AY175">
        <v>1</v>
      </c>
      <c r="AZ175">
        <v>156</v>
      </c>
      <c r="BA175">
        <v>218</v>
      </c>
      <c r="BB175">
        <v>0</v>
      </c>
      <c r="BC175">
        <v>25</v>
      </c>
      <c r="BD175">
        <v>4.5</v>
      </c>
      <c r="BE175">
        <v>4</v>
      </c>
      <c r="BF175">
        <v>97</v>
      </c>
      <c r="BG175">
        <v>0</v>
      </c>
      <c r="BH175">
        <v>26</v>
      </c>
      <c r="BI175">
        <v>0</v>
      </c>
      <c r="BJ175">
        <v>33</v>
      </c>
      <c r="BK175">
        <v>0</v>
      </c>
      <c r="BL175">
        <v>20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583.5</v>
      </c>
    </row>
    <row r="176" spans="1:72" x14ac:dyDescent="0.35">
      <c r="A176" t="s">
        <v>579</v>
      </c>
      <c r="B176" t="s">
        <v>227</v>
      </c>
      <c r="C176" t="s">
        <v>358</v>
      </c>
      <c r="D176" t="s">
        <v>456</v>
      </c>
      <c r="E176" t="s">
        <v>298</v>
      </c>
      <c r="F176" t="s">
        <v>236</v>
      </c>
      <c r="G176" t="s">
        <v>463</v>
      </c>
      <c r="H176" t="s">
        <v>271</v>
      </c>
      <c r="I176">
        <v>0.5</v>
      </c>
      <c r="J176">
        <v>88</v>
      </c>
      <c r="K176">
        <v>56</v>
      </c>
      <c r="L176">
        <v>0</v>
      </c>
      <c r="M176">
        <v>15</v>
      </c>
      <c r="N176">
        <v>2.5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4</v>
      </c>
      <c r="U176">
        <v>0</v>
      </c>
      <c r="V176">
        <v>10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175.5</v>
      </c>
      <c r="AD176">
        <v>0.5</v>
      </c>
      <c r="AE176">
        <v>36</v>
      </c>
      <c r="AF176">
        <v>0</v>
      </c>
      <c r="AG176">
        <v>0</v>
      </c>
      <c r="AH176">
        <v>2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39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78</v>
      </c>
      <c r="AY176">
        <v>0.5</v>
      </c>
      <c r="AZ176">
        <v>124</v>
      </c>
      <c r="BA176">
        <v>56</v>
      </c>
      <c r="BB176">
        <v>0</v>
      </c>
      <c r="BC176">
        <v>17</v>
      </c>
      <c r="BD176">
        <v>3.5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4</v>
      </c>
      <c r="BK176">
        <v>0</v>
      </c>
      <c r="BL176">
        <v>49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253.5</v>
      </c>
    </row>
    <row r="177" spans="1:71" x14ac:dyDescent="0.35">
      <c r="A177" t="s">
        <v>579</v>
      </c>
      <c r="B177" t="s">
        <v>227</v>
      </c>
      <c r="C177" t="s">
        <v>458</v>
      </c>
      <c r="D177" t="s">
        <v>459</v>
      </c>
      <c r="E177" t="s">
        <v>335</v>
      </c>
      <c r="F177" t="s">
        <v>236</v>
      </c>
      <c r="G177" t="s">
        <v>462</v>
      </c>
      <c r="H177" t="s">
        <v>271</v>
      </c>
      <c r="I177">
        <v>0.5</v>
      </c>
      <c r="J177">
        <v>28</v>
      </c>
      <c r="K177">
        <v>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120</v>
      </c>
      <c r="AD177">
        <v>0.5</v>
      </c>
      <c r="AE177">
        <v>34</v>
      </c>
      <c r="AF177">
        <v>64</v>
      </c>
      <c r="AG177">
        <v>0</v>
      </c>
      <c r="AH177">
        <v>0</v>
      </c>
      <c r="AI177">
        <v>0</v>
      </c>
      <c r="AJ177">
        <v>4</v>
      </c>
      <c r="AK177">
        <v>8.5</v>
      </c>
      <c r="AL177">
        <v>0</v>
      </c>
      <c r="AM177">
        <v>13</v>
      </c>
      <c r="AN177">
        <v>0</v>
      </c>
      <c r="AO177">
        <v>15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138.5</v>
      </c>
      <c r="AY177">
        <v>0.5</v>
      </c>
      <c r="AZ177">
        <v>62</v>
      </c>
      <c r="BA177">
        <v>148</v>
      </c>
      <c r="BB177">
        <v>0</v>
      </c>
      <c r="BC177">
        <v>0</v>
      </c>
      <c r="BD177">
        <v>0</v>
      </c>
      <c r="BE177">
        <v>4</v>
      </c>
      <c r="BF177">
        <v>8.5</v>
      </c>
      <c r="BG177">
        <v>0</v>
      </c>
      <c r="BH177">
        <v>13</v>
      </c>
      <c r="BI177">
        <v>0</v>
      </c>
      <c r="BJ177">
        <v>23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258.5</v>
      </c>
    </row>
    <row r="178" spans="1:71" x14ac:dyDescent="0.35">
      <c r="A178" t="s">
        <v>579</v>
      </c>
      <c r="B178" t="s">
        <v>227</v>
      </c>
      <c r="C178" t="s">
        <v>460</v>
      </c>
      <c r="D178" t="s">
        <v>461</v>
      </c>
      <c r="E178" t="s">
        <v>384</v>
      </c>
      <c r="F178" t="s">
        <v>236</v>
      </c>
      <c r="G178" t="s">
        <v>463</v>
      </c>
      <c r="H178" t="s">
        <v>271</v>
      </c>
      <c r="I178">
        <v>0.5</v>
      </c>
      <c r="J178">
        <v>60</v>
      </c>
      <c r="K178">
        <v>46</v>
      </c>
      <c r="L178">
        <v>0</v>
      </c>
      <c r="M178">
        <v>4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8</v>
      </c>
      <c r="U178">
        <v>0</v>
      </c>
      <c r="V178">
        <v>23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143</v>
      </c>
      <c r="AD178">
        <v>0.5</v>
      </c>
      <c r="AE178">
        <v>38</v>
      </c>
      <c r="AF178">
        <v>68</v>
      </c>
      <c r="AG178">
        <v>0</v>
      </c>
      <c r="AH178">
        <v>14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135</v>
      </c>
      <c r="AY178">
        <v>0.5</v>
      </c>
      <c r="AZ178">
        <v>98</v>
      </c>
      <c r="BA178">
        <v>114</v>
      </c>
      <c r="BB178">
        <v>0</v>
      </c>
      <c r="BC178">
        <v>18</v>
      </c>
      <c r="BD178">
        <v>6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19</v>
      </c>
      <c r="BK178">
        <v>0</v>
      </c>
      <c r="BL178">
        <v>23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278</v>
      </c>
    </row>
    <row r="179" spans="1:71" x14ac:dyDescent="0.35">
      <c r="A179" t="s">
        <v>579</v>
      </c>
      <c r="B179" t="s">
        <v>227</v>
      </c>
      <c r="C179" t="s">
        <v>358</v>
      </c>
      <c r="D179" t="s">
        <v>464</v>
      </c>
      <c r="E179" t="s">
        <v>465</v>
      </c>
      <c r="F179" t="s">
        <v>248</v>
      </c>
      <c r="G179" t="s">
        <v>466</v>
      </c>
      <c r="I179">
        <v>1</v>
      </c>
      <c r="J179">
        <v>110</v>
      </c>
      <c r="K179">
        <v>118</v>
      </c>
      <c r="L179">
        <v>0</v>
      </c>
      <c r="M179">
        <v>31</v>
      </c>
      <c r="N179">
        <v>7.5</v>
      </c>
      <c r="O179">
        <v>0.5</v>
      </c>
      <c r="P179">
        <v>21</v>
      </c>
      <c r="Q179">
        <v>0</v>
      </c>
      <c r="R179">
        <v>4</v>
      </c>
      <c r="S179">
        <v>0</v>
      </c>
      <c r="T179">
        <v>18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310</v>
      </c>
      <c r="AD179">
        <v>1</v>
      </c>
      <c r="AE179">
        <v>80</v>
      </c>
      <c r="AF179">
        <v>56</v>
      </c>
      <c r="AG179">
        <v>0</v>
      </c>
      <c r="AH179">
        <v>26</v>
      </c>
      <c r="AI179">
        <v>7</v>
      </c>
      <c r="AJ179">
        <v>0</v>
      </c>
      <c r="AK179">
        <v>21</v>
      </c>
      <c r="AL179">
        <v>0</v>
      </c>
      <c r="AM179">
        <v>14</v>
      </c>
      <c r="AN179">
        <v>0</v>
      </c>
      <c r="AO179">
        <v>9</v>
      </c>
      <c r="AP179">
        <v>0</v>
      </c>
      <c r="AQ179">
        <v>26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239</v>
      </c>
      <c r="AY179">
        <v>1</v>
      </c>
      <c r="AZ179">
        <v>190</v>
      </c>
      <c r="BA179">
        <v>174</v>
      </c>
      <c r="BB179">
        <v>0</v>
      </c>
      <c r="BC179">
        <v>57</v>
      </c>
      <c r="BD179">
        <v>14.5</v>
      </c>
      <c r="BE179">
        <v>0.5</v>
      </c>
      <c r="BF179">
        <v>42</v>
      </c>
      <c r="BG179">
        <v>0</v>
      </c>
      <c r="BH179">
        <v>18</v>
      </c>
      <c r="BI179">
        <v>0</v>
      </c>
      <c r="BJ179">
        <v>27</v>
      </c>
      <c r="BK179">
        <v>0</v>
      </c>
      <c r="BL179">
        <v>26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549</v>
      </c>
    </row>
    <row r="180" spans="1:71" x14ac:dyDescent="0.35">
      <c r="A180" t="s">
        <v>579</v>
      </c>
      <c r="B180" t="s">
        <v>227</v>
      </c>
      <c r="C180" t="s">
        <v>238</v>
      </c>
      <c r="D180" t="s">
        <v>467</v>
      </c>
      <c r="E180" t="s">
        <v>419</v>
      </c>
      <c r="F180" t="s">
        <v>248</v>
      </c>
      <c r="G180" t="s">
        <v>468</v>
      </c>
      <c r="I180">
        <v>1</v>
      </c>
      <c r="J180">
        <v>134</v>
      </c>
      <c r="K180">
        <v>108</v>
      </c>
      <c r="L180">
        <v>4</v>
      </c>
      <c r="M180">
        <v>53</v>
      </c>
      <c r="N180">
        <v>10</v>
      </c>
      <c r="O180">
        <v>0</v>
      </c>
      <c r="P180">
        <v>10.5</v>
      </c>
      <c r="Q180">
        <v>0</v>
      </c>
      <c r="R180">
        <v>2</v>
      </c>
      <c r="S180">
        <v>0</v>
      </c>
      <c r="T180">
        <v>28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349.5</v>
      </c>
      <c r="AD180">
        <v>1</v>
      </c>
      <c r="AE180">
        <v>68</v>
      </c>
      <c r="AF180">
        <v>36</v>
      </c>
      <c r="AG180">
        <v>0</v>
      </c>
      <c r="AH180">
        <v>33</v>
      </c>
      <c r="AI180">
        <v>6</v>
      </c>
      <c r="AJ180">
        <v>0</v>
      </c>
      <c r="AK180">
        <v>21</v>
      </c>
      <c r="AL180">
        <v>0</v>
      </c>
      <c r="AM180">
        <v>14</v>
      </c>
      <c r="AN180">
        <v>0</v>
      </c>
      <c r="AO180">
        <v>6</v>
      </c>
      <c r="AP180">
        <v>0</v>
      </c>
      <c r="AQ180">
        <v>24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208</v>
      </c>
      <c r="AY180">
        <v>1</v>
      </c>
      <c r="AZ180">
        <v>202</v>
      </c>
      <c r="BA180">
        <v>144</v>
      </c>
      <c r="BB180">
        <v>4</v>
      </c>
      <c r="BC180">
        <v>86</v>
      </c>
      <c r="BD180">
        <v>16</v>
      </c>
      <c r="BE180">
        <v>0</v>
      </c>
      <c r="BF180">
        <v>31.5</v>
      </c>
      <c r="BG180">
        <v>0</v>
      </c>
      <c r="BH180">
        <v>16</v>
      </c>
      <c r="BI180">
        <v>0</v>
      </c>
      <c r="BJ180">
        <v>34</v>
      </c>
      <c r="BK180">
        <v>0</v>
      </c>
      <c r="BL180">
        <v>24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557.5</v>
      </c>
    </row>
    <row r="181" spans="1:71" x14ac:dyDescent="0.35">
      <c r="A181" t="s">
        <v>579</v>
      </c>
      <c r="B181" t="s">
        <v>227</v>
      </c>
      <c r="C181" t="s">
        <v>268</v>
      </c>
      <c r="D181" t="s">
        <v>469</v>
      </c>
      <c r="E181" t="s">
        <v>470</v>
      </c>
      <c r="F181" t="s">
        <v>248</v>
      </c>
      <c r="G181" t="s">
        <v>471</v>
      </c>
      <c r="I181">
        <v>1</v>
      </c>
      <c r="J181">
        <v>162</v>
      </c>
      <c r="K181">
        <v>170</v>
      </c>
      <c r="L181">
        <v>0</v>
      </c>
      <c r="M181">
        <v>24</v>
      </c>
      <c r="N181">
        <v>9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24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390</v>
      </c>
      <c r="AD181">
        <v>1</v>
      </c>
      <c r="AE181">
        <v>44</v>
      </c>
      <c r="AF181">
        <v>60</v>
      </c>
      <c r="AG181">
        <v>0</v>
      </c>
      <c r="AH181">
        <v>27</v>
      </c>
      <c r="AI181">
        <v>6</v>
      </c>
      <c r="AJ181">
        <v>0</v>
      </c>
      <c r="AK181">
        <v>15</v>
      </c>
      <c r="AL181">
        <v>0</v>
      </c>
      <c r="AM181">
        <v>10</v>
      </c>
      <c r="AN181">
        <v>0</v>
      </c>
      <c r="AO181">
        <v>19</v>
      </c>
      <c r="AP181">
        <v>0</v>
      </c>
      <c r="AQ181">
        <v>14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195</v>
      </c>
      <c r="AY181">
        <v>1</v>
      </c>
      <c r="AZ181">
        <v>206</v>
      </c>
      <c r="BA181">
        <v>230</v>
      </c>
      <c r="BB181">
        <v>0</v>
      </c>
      <c r="BC181">
        <v>51</v>
      </c>
      <c r="BD181">
        <v>15</v>
      </c>
      <c r="BE181">
        <v>1</v>
      </c>
      <c r="BF181">
        <v>15</v>
      </c>
      <c r="BG181">
        <v>0</v>
      </c>
      <c r="BH181">
        <v>10</v>
      </c>
      <c r="BI181">
        <v>0</v>
      </c>
      <c r="BJ181">
        <v>43</v>
      </c>
      <c r="BK181">
        <v>0</v>
      </c>
      <c r="BL181">
        <v>14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585</v>
      </c>
    </row>
    <row r="182" spans="1:71" x14ac:dyDescent="0.35">
      <c r="A182" t="s">
        <v>579</v>
      </c>
      <c r="B182" t="s">
        <v>227</v>
      </c>
      <c r="C182" t="s">
        <v>472</v>
      </c>
      <c r="D182" t="s">
        <v>473</v>
      </c>
      <c r="E182" t="s">
        <v>300</v>
      </c>
      <c r="F182" t="s">
        <v>248</v>
      </c>
      <c r="G182" t="s">
        <v>471</v>
      </c>
      <c r="I182">
        <v>1</v>
      </c>
      <c r="J182">
        <v>90</v>
      </c>
      <c r="K182">
        <v>20</v>
      </c>
      <c r="L182">
        <v>48</v>
      </c>
      <c r="M182">
        <v>26</v>
      </c>
      <c r="N182">
        <v>7</v>
      </c>
      <c r="O182">
        <v>0</v>
      </c>
      <c r="P182">
        <v>37</v>
      </c>
      <c r="Q182">
        <v>0</v>
      </c>
      <c r="R182">
        <v>6</v>
      </c>
      <c r="S182">
        <v>0</v>
      </c>
      <c r="T182">
        <v>6</v>
      </c>
      <c r="U182">
        <v>0</v>
      </c>
      <c r="V182">
        <v>61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301</v>
      </c>
      <c r="AD182">
        <v>1</v>
      </c>
      <c r="AE182">
        <v>88</v>
      </c>
      <c r="AF182">
        <v>0</v>
      </c>
      <c r="AG182">
        <v>0</v>
      </c>
      <c r="AH182">
        <v>40</v>
      </c>
      <c r="AI182">
        <v>8</v>
      </c>
      <c r="AJ182">
        <v>0</v>
      </c>
      <c r="AK182">
        <v>26</v>
      </c>
      <c r="AL182">
        <v>0</v>
      </c>
      <c r="AM182">
        <v>24</v>
      </c>
      <c r="AN182">
        <v>0</v>
      </c>
      <c r="AO182">
        <v>8</v>
      </c>
      <c r="AP182">
        <v>0</v>
      </c>
      <c r="AQ182">
        <v>5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199</v>
      </c>
      <c r="AY182">
        <v>1</v>
      </c>
      <c r="AZ182">
        <v>178</v>
      </c>
      <c r="BA182">
        <v>20</v>
      </c>
      <c r="BB182">
        <v>48</v>
      </c>
      <c r="BC182">
        <v>66</v>
      </c>
      <c r="BD182">
        <v>15</v>
      </c>
      <c r="BE182">
        <v>0</v>
      </c>
      <c r="BF182">
        <v>63</v>
      </c>
      <c r="BG182">
        <v>0</v>
      </c>
      <c r="BH182">
        <v>30</v>
      </c>
      <c r="BI182">
        <v>0</v>
      </c>
      <c r="BJ182">
        <v>14</v>
      </c>
      <c r="BK182">
        <v>0</v>
      </c>
      <c r="BL182">
        <v>66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500</v>
      </c>
    </row>
    <row r="183" spans="1:71" x14ac:dyDescent="0.35">
      <c r="A183" t="s">
        <v>579</v>
      </c>
      <c r="B183" t="s">
        <v>227</v>
      </c>
      <c r="C183" t="s">
        <v>472</v>
      </c>
      <c r="D183" t="s">
        <v>473</v>
      </c>
      <c r="E183" t="s">
        <v>300</v>
      </c>
      <c r="F183" t="s">
        <v>248</v>
      </c>
      <c r="G183" t="s">
        <v>474</v>
      </c>
      <c r="H183" t="s">
        <v>271</v>
      </c>
      <c r="I183">
        <v>0.5</v>
      </c>
      <c r="J183">
        <v>52</v>
      </c>
      <c r="K183">
        <v>28</v>
      </c>
      <c r="L183">
        <v>80</v>
      </c>
      <c r="M183">
        <v>2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170</v>
      </c>
      <c r="AD183">
        <v>0.5</v>
      </c>
      <c r="AE183">
        <v>0</v>
      </c>
      <c r="AF183">
        <v>96</v>
      </c>
      <c r="AG183">
        <v>0</v>
      </c>
      <c r="AH183">
        <v>0</v>
      </c>
      <c r="AI183">
        <v>0</v>
      </c>
      <c r="AJ183">
        <v>0</v>
      </c>
      <c r="AK183">
        <v>0.5</v>
      </c>
      <c r="AL183">
        <v>0</v>
      </c>
      <c r="AM183">
        <v>1</v>
      </c>
      <c r="AN183">
        <v>0</v>
      </c>
      <c r="AO183">
        <v>8</v>
      </c>
      <c r="AP183">
        <v>0</v>
      </c>
      <c r="AQ183">
        <v>11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116.5</v>
      </c>
      <c r="AY183">
        <v>0.5</v>
      </c>
      <c r="AZ183">
        <v>52</v>
      </c>
      <c r="BA183">
        <v>124</v>
      </c>
      <c r="BB183">
        <v>80</v>
      </c>
      <c r="BC183">
        <v>2</v>
      </c>
      <c r="BD183">
        <v>1</v>
      </c>
      <c r="BE183">
        <v>0</v>
      </c>
      <c r="BF183">
        <v>0.5</v>
      </c>
      <c r="BG183">
        <v>0</v>
      </c>
      <c r="BH183">
        <v>1</v>
      </c>
      <c r="BI183">
        <v>0</v>
      </c>
      <c r="BJ183">
        <v>15</v>
      </c>
      <c r="BK183">
        <v>0</v>
      </c>
      <c r="BL183">
        <v>11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286.5</v>
      </c>
    </row>
    <row r="184" spans="1:71" x14ac:dyDescent="0.35">
      <c r="A184" t="s">
        <v>579</v>
      </c>
      <c r="B184" t="s">
        <v>227</v>
      </c>
      <c r="C184" t="s">
        <v>358</v>
      </c>
      <c r="D184" t="s">
        <v>464</v>
      </c>
      <c r="E184" t="s">
        <v>465</v>
      </c>
      <c r="F184" t="s">
        <v>248</v>
      </c>
      <c r="G184" t="s">
        <v>475</v>
      </c>
      <c r="H184" t="s">
        <v>271</v>
      </c>
      <c r="I184">
        <v>0.25</v>
      </c>
      <c r="J184">
        <v>18</v>
      </c>
      <c r="K184">
        <v>12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32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63</v>
      </c>
      <c r="AD184">
        <v>0.25</v>
      </c>
      <c r="AE184">
        <v>44</v>
      </c>
      <c r="AF184">
        <v>26</v>
      </c>
      <c r="AG184">
        <v>0</v>
      </c>
      <c r="AH184">
        <v>5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80</v>
      </c>
      <c r="AY184">
        <v>0.25</v>
      </c>
      <c r="AZ184">
        <v>62</v>
      </c>
      <c r="BA184">
        <v>38</v>
      </c>
      <c r="BB184">
        <v>0</v>
      </c>
      <c r="BC184">
        <v>5</v>
      </c>
      <c r="BD184">
        <v>2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</v>
      </c>
      <c r="BK184">
        <v>0</v>
      </c>
      <c r="BL184">
        <v>32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143</v>
      </c>
    </row>
    <row r="185" spans="1:71" x14ac:dyDescent="0.35">
      <c r="A185" t="s">
        <v>579</v>
      </c>
      <c r="B185" t="s">
        <v>227</v>
      </c>
      <c r="C185" t="s">
        <v>331</v>
      </c>
      <c r="D185" t="s">
        <v>476</v>
      </c>
      <c r="E185" t="s">
        <v>327</v>
      </c>
      <c r="F185" t="s">
        <v>293</v>
      </c>
      <c r="G185" t="s">
        <v>293</v>
      </c>
      <c r="I185">
        <v>1</v>
      </c>
      <c r="J185">
        <v>130</v>
      </c>
      <c r="K185">
        <v>156</v>
      </c>
      <c r="L185">
        <v>0</v>
      </c>
      <c r="M185">
        <v>47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20</v>
      </c>
      <c r="U185">
        <v>0</v>
      </c>
      <c r="V185">
        <v>5.6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368.6</v>
      </c>
      <c r="AD185">
        <v>1</v>
      </c>
      <c r="AE185">
        <v>22</v>
      </c>
      <c r="AF185">
        <v>108</v>
      </c>
      <c r="AG185">
        <v>0</v>
      </c>
      <c r="AH185">
        <v>4</v>
      </c>
      <c r="AI185">
        <v>2</v>
      </c>
      <c r="AJ185">
        <v>0</v>
      </c>
      <c r="AK185">
        <v>0</v>
      </c>
      <c r="AL185">
        <v>0</v>
      </c>
      <c r="AM185">
        <v>18</v>
      </c>
      <c r="AN185">
        <v>0</v>
      </c>
      <c r="AO185">
        <v>13</v>
      </c>
      <c r="AP185">
        <v>0</v>
      </c>
      <c r="AQ185">
        <v>60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227</v>
      </c>
      <c r="AY185">
        <v>1</v>
      </c>
      <c r="AZ185">
        <v>152</v>
      </c>
      <c r="BA185">
        <v>264</v>
      </c>
      <c r="BB185">
        <v>0</v>
      </c>
      <c r="BC185">
        <v>51</v>
      </c>
      <c r="BD185">
        <v>12</v>
      </c>
      <c r="BE185">
        <v>0</v>
      </c>
      <c r="BF185">
        <v>0</v>
      </c>
      <c r="BG185">
        <v>0</v>
      </c>
      <c r="BH185">
        <v>18</v>
      </c>
      <c r="BI185">
        <v>0</v>
      </c>
      <c r="BJ185">
        <v>33</v>
      </c>
      <c r="BK185">
        <v>0</v>
      </c>
      <c r="BL185">
        <v>65.599999999999994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595.6</v>
      </c>
    </row>
    <row r="186" spans="1:71" x14ac:dyDescent="0.35">
      <c r="A186" t="s">
        <v>579</v>
      </c>
      <c r="B186" t="s">
        <v>227</v>
      </c>
      <c r="C186" t="s">
        <v>287</v>
      </c>
      <c r="D186" t="s">
        <v>477</v>
      </c>
      <c r="E186" t="s">
        <v>298</v>
      </c>
      <c r="F186" t="s">
        <v>293</v>
      </c>
      <c r="G186" t="s">
        <v>293</v>
      </c>
      <c r="I186">
        <v>1</v>
      </c>
      <c r="J186">
        <v>60</v>
      </c>
      <c r="K186">
        <v>68</v>
      </c>
      <c r="L186">
        <v>0</v>
      </c>
      <c r="M186">
        <v>38</v>
      </c>
      <c r="N186">
        <v>13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13</v>
      </c>
      <c r="U186">
        <v>0</v>
      </c>
      <c r="V186">
        <v>29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221</v>
      </c>
      <c r="AD186">
        <v>1</v>
      </c>
      <c r="AE186">
        <v>110</v>
      </c>
      <c r="AF186">
        <v>104</v>
      </c>
      <c r="AG186">
        <v>0</v>
      </c>
      <c r="AH186">
        <v>38</v>
      </c>
      <c r="AI186">
        <v>9</v>
      </c>
      <c r="AJ186">
        <v>2</v>
      </c>
      <c r="AK186">
        <v>0</v>
      </c>
      <c r="AL186">
        <v>0</v>
      </c>
      <c r="AM186">
        <v>25</v>
      </c>
      <c r="AN186">
        <v>0</v>
      </c>
      <c r="AO186">
        <v>19</v>
      </c>
      <c r="AP186">
        <v>0</v>
      </c>
      <c r="AQ186">
        <v>27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334</v>
      </c>
      <c r="AY186">
        <v>1</v>
      </c>
      <c r="AZ186">
        <v>170</v>
      </c>
      <c r="BA186">
        <v>172</v>
      </c>
      <c r="BB186">
        <v>0</v>
      </c>
      <c r="BC186">
        <v>76</v>
      </c>
      <c r="BD186">
        <v>22</v>
      </c>
      <c r="BE186">
        <v>2</v>
      </c>
      <c r="BF186">
        <v>0</v>
      </c>
      <c r="BG186">
        <v>0</v>
      </c>
      <c r="BH186">
        <v>25</v>
      </c>
      <c r="BI186">
        <v>0</v>
      </c>
      <c r="BJ186">
        <v>32</v>
      </c>
      <c r="BK186">
        <v>0</v>
      </c>
      <c r="BL186">
        <v>56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555</v>
      </c>
    </row>
    <row r="187" spans="1:71" x14ac:dyDescent="0.35">
      <c r="A187" t="s">
        <v>579</v>
      </c>
      <c r="B187" t="s">
        <v>227</v>
      </c>
      <c r="C187" t="s">
        <v>296</v>
      </c>
      <c r="D187" t="s">
        <v>478</v>
      </c>
      <c r="E187" t="s">
        <v>300</v>
      </c>
      <c r="F187" t="s">
        <v>293</v>
      </c>
      <c r="G187" t="s">
        <v>293</v>
      </c>
      <c r="I187">
        <v>0.5</v>
      </c>
      <c r="J187">
        <v>0</v>
      </c>
      <c r="K187">
        <v>112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16</v>
      </c>
      <c r="U187">
        <v>0</v>
      </c>
      <c r="V187">
        <v>16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144</v>
      </c>
      <c r="AD187">
        <v>0.5</v>
      </c>
      <c r="AE187">
        <v>6</v>
      </c>
      <c r="AF187">
        <v>44</v>
      </c>
      <c r="AG187">
        <v>32</v>
      </c>
      <c r="AH187">
        <v>0</v>
      </c>
      <c r="AI187">
        <v>0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14</v>
      </c>
      <c r="AP187">
        <v>0</v>
      </c>
      <c r="AQ187">
        <v>52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150</v>
      </c>
      <c r="AY187">
        <v>0.5</v>
      </c>
      <c r="AZ187">
        <v>6</v>
      </c>
      <c r="BA187">
        <v>156</v>
      </c>
      <c r="BB187">
        <v>32</v>
      </c>
      <c r="BC187">
        <v>0</v>
      </c>
      <c r="BD187">
        <v>0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30</v>
      </c>
      <c r="BK187">
        <v>0</v>
      </c>
      <c r="BL187">
        <v>68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294</v>
      </c>
    </row>
    <row r="188" spans="1:71" x14ac:dyDescent="0.35">
      <c r="A188" t="s">
        <v>579</v>
      </c>
      <c r="B188" t="s">
        <v>227</v>
      </c>
      <c r="C188" t="s">
        <v>445</v>
      </c>
      <c r="D188" t="s">
        <v>479</v>
      </c>
      <c r="E188" t="s">
        <v>449</v>
      </c>
      <c r="F188" t="s">
        <v>293</v>
      </c>
      <c r="G188" t="s">
        <v>293</v>
      </c>
      <c r="I188">
        <v>1</v>
      </c>
      <c r="J188">
        <v>156</v>
      </c>
      <c r="K188">
        <v>148</v>
      </c>
      <c r="L188">
        <v>0</v>
      </c>
      <c r="M188">
        <v>20</v>
      </c>
      <c r="N188">
        <v>7.5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21</v>
      </c>
      <c r="U188">
        <v>0</v>
      </c>
      <c r="V188">
        <v>70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424.5</v>
      </c>
      <c r="AD188">
        <v>1</v>
      </c>
      <c r="AE188">
        <v>38</v>
      </c>
      <c r="AF188">
        <v>52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0</v>
      </c>
      <c r="AO188">
        <v>6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102</v>
      </c>
      <c r="AY188">
        <v>1</v>
      </c>
      <c r="AZ188">
        <v>194</v>
      </c>
      <c r="BA188">
        <v>200</v>
      </c>
      <c r="BB188">
        <v>0</v>
      </c>
      <c r="BC188">
        <v>20</v>
      </c>
      <c r="BD188">
        <v>7.5</v>
      </c>
      <c r="BE188">
        <v>2</v>
      </c>
      <c r="BF188">
        <v>0</v>
      </c>
      <c r="BG188">
        <v>0</v>
      </c>
      <c r="BH188">
        <v>6</v>
      </c>
      <c r="BI188">
        <v>0</v>
      </c>
      <c r="BJ188">
        <v>27</v>
      </c>
      <c r="BK188">
        <v>0</v>
      </c>
      <c r="BL188">
        <v>70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526.5</v>
      </c>
    </row>
    <row r="189" spans="1:71" x14ac:dyDescent="0.35">
      <c r="A189" t="s">
        <v>579</v>
      </c>
      <c r="B189" t="s">
        <v>227</v>
      </c>
      <c r="C189" t="s">
        <v>445</v>
      </c>
      <c r="D189" t="s">
        <v>479</v>
      </c>
      <c r="E189" t="s">
        <v>449</v>
      </c>
      <c r="F189" t="s">
        <v>293</v>
      </c>
      <c r="G189" t="s">
        <v>293</v>
      </c>
      <c r="H189" t="s">
        <v>271</v>
      </c>
      <c r="I189">
        <v>0.5</v>
      </c>
      <c r="J189">
        <v>24</v>
      </c>
      <c r="K189">
        <v>16</v>
      </c>
      <c r="L189">
        <v>16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0</v>
      </c>
      <c r="V189">
        <v>45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104</v>
      </c>
      <c r="AD189">
        <v>0.5</v>
      </c>
      <c r="AE189">
        <v>28</v>
      </c>
      <c r="AF189">
        <v>84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9</v>
      </c>
      <c r="AP189">
        <v>0</v>
      </c>
      <c r="AQ189">
        <v>19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140</v>
      </c>
      <c r="AY189">
        <v>0.5</v>
      </c>
      <c r="AZ189">
        <v>52</v>
      </c>
      <c r="BA189">
        <v>100</v>
      </c>
      <c r="BB189">
        <v>16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12</v>
      </c>
      <c r="BK189">
        <v>0</v>
      </c>
      <c r="BL189">
        <v>64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244</v>
      </c>
    </row>
    <row r="190" spans="1:71" x14ac:dyDescent="0.35">
      <c r="A190" t="s">
        <v>579</v>
      </c>
      <c r="B190" t="s">
        <v>227</v>
      </c>
      <c r="C190" t="s">
        <v>287</v>
      </c>
      <c r="D190" t="s">
        <v>477</v>
      </c>
      <c r="E190" t="s">
        <v>298</v>
      </c>
      <c r="F190" t="s">
        <v>293</v>
      </c>
      <c r="G190" t="s">
        <v>293</v>
      </c>
      <c r="H190" t="s">
        <v>271</v>
      </c>
      <c r="I190">
        <v>0.5</v>
      </c>
      <c r="J190">
        <v>60</v>
      </c>
      <c r="K190">
        <v>76</v>
      </c>
      <c r="L190">
        <v>0</v>
      </c>
      <c r="M190">
        <v>11</v>
      </c>
      <c r="N190">
        <v>2.5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157.5</v>
      </c>
      <c r="AD190">
        <v>0.5</v>
      </c>
      <c r="AE190">
        <v>54</v>
      </c>
      <c r="AF190">
        <v>28</v>
      </c>
      <c r="AG190">
        <v>48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8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138</v>
      </c>
      <c r="AY190">
        <v>0.5</v>
      </c>
      <c r="AZ190">
        <v>114</v>
      </c>
      <c r="BA190">
        <v>104</v>
      </c>
      <c r="BB190">
        <v>48</v>
      </c>
      <c r="BC190">
        <v>11</v>
      </c>
      <c r="BD190">
        <v>2.5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16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295.5</v>
      </c>
    </row>
    <row r="191" spans="1:71" x14ac:dyDescent="0.35">
      <c r="A191" t="s">
        <v>579</v>
      </c>
      <c r="B191" t="s">
        <v>227</v>
      </c>
      <c r="C191" t="s">
        <v>331</v>
      </c>
      <c r="D191" t="s">
        <v>480</v>
      </c>
      <c r="E191" t="s">
        <v>300</v>
      </c>
      <c r="F191" t="s">
        <v>442</v>
      </c>
      <c r="G191" t="s">
        <v>442</v>
      </c>
      <c r="I191">
        <v>1</v>
      </c>
      <c r="J191">
        <v>0</v>
      </c>
      <c r="K191">
        <v>372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30</v>
      </c>
      <c r="U191">
        <v>0</v>
      </c>
      <c r="V191">
        <v>30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432</v>
      </c>
      <c r="AD191">
        <v>1</v>
      </c>
      <c r="AE191">
        <v>0</v>
      </c>
      <c r="AF191">
        <v>94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17</v>
      </c>
      <c r="AN191">
        <v>0</v>
      </c>
      <c r="AO191">
        <v>10</v>
      </c>
      <c r="AP191">
        <v>0</v>
      </c>
      <c r="AQ191">
        <v>37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158</v>
      </c>
      <c r="AY191">
        <v>1</v>
      </c>
      <c r="AZ191">
        <v>0</v>
      </c>
      <c r="BA191">
        <v>466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17</v>
      </c>
      <c r="BI191">
        <v>0</v>
      </c>
      <c r="BJ191">
        <v>40</v>
      </c>
      <c r="BK191">
        <v>0</v>
      </c>
      <c r="BL191">
        <v>67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590</v>
      </c>
    </row>
    <row r="192" spans="1:71" x14ac:dyDescent="0.35">
      <c r="A192" t="s">
        <v>580</v>
      </c>
      <c r="B192" t="s">
        <v>227</v>
      </c>
      <c r="C192" t="s">
        <v>238</v>
      </c>
      <c r="D192" t="s">
        <v>581</v>
      </c>
      <c r="E192" t="s">
        <v>304</v>
      </c>
      <c r="F192" t="s">
        <v>231</v>
      </c>
      <c r="G192" t="s">
        <v>582</v>
      </c>
      <c r="I192">
        <v>1</v>
      </c>
      <c r="J192">
        <v>84</v>
      </c>
      <c r="K192">
        <v>72</v>
      </c>
      <c r="L192">
        <v>0</v>
      </c>
      <c r="M192">
        <v>7</v>
      </c>
      <c r="N192">
        <v>3</v>
      </c>
      <c r="O192">
        <v>0</v>
      </c>
      <c r="P192">
        <v>40.5</v>
      </c>
      <c r="Q192">
        <v>0</v>
      </c>
      <c r="R192">
        <v>0</v>
      </c>
      <c r="S192">
        <v>0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212.5</v>
      </c>
      <c r="AD192">
        <v>1</v>
      </c>
      <c r="AE192">
        <v>120</v>
      </c>
      <c r="AF192">
        <v>92</v>
      </c>
      <c r="AG192">
        <v>0</v>
      </c>
      <c r="AH192">
        <v>11</v>
      </c>
      <c r="AI192">
        <v>4.5</v>
      </c>
      <c r="AJ192">
        <v>0</v>
      </c>
      <c r="AK192">
        <v>0</v>
      </c>
      <c r="AL192">
        <v>10</v>
      </c>
      <c r="AM192">
        <v>0</v>
      </c>
      <c r="AN192">
        <v>0</v>
      </c>
      <c r="AO192">
        <v>8</v>
      </c>
      <c r="AP192">
        <v>0</v>
      </c>
      <c r="AQ192">
        <v>6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251.5</v>
      </c>
      <c r="AY192">
        <v>1</v>
      </c>
      <c r="AZ192">
        <v>204</v>
      </c>
      <c r="BA192">
        <v>164</v>
      </c>
      <c r="BB192">
        <v>0</v>
      </c>
      <c r="BC192">
        <v>18</v>
      </c>
      <c r="BD192">
        <v>7.5</v>
      </c>
      <c r="BE192">
        <v>0</v>
      </c>
      <c r="BF192">
        <v>40.5</v>
      </c>
      <c r="BG192">
        <v>10</v>
      </c>
      <c r="BH192">
        <v>0</v>
      </c>
      <c r="BI192">
        <v>0</v>
      </c>
      <c r="BJ192">
        <v>14</v>
      </c>
      <c r="BK192">
        <v>0</v>
      </c>
      <c r="BL192">
        <v>6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464</v>
      </c>
    </row>
    <row r="193" spans="1:71" x14ac:dyDescent="0.35">
      <c r="A193" t="s">
        <v>580</v>
      </c>
      <c r="B193" t="s">
        <v>227</v>
      </c>
      <c r="C193" t="s">
        <v>583</v>
      </c>
      <c r="D193" t="s">
        <v>584</v>
      </c>
      <c r="E193" t="s">
        <v>449</v>
      </c>
      <c r="F193" t="s">
        <v>236</v>
      </c>
      <c r="G193" t="s">
        <v>585</v>
      </c>
      <c r="I193">
        <v>0.75</v>
      </c>
      <c r="J193">
        <v>136</v>
      </c>
      <c r="K193">
        <v>98</v>
      </c>
      <c r="L193">
        <v>0</v>
      </c>
      <c r="M193">
        <v>11</v>
      </c>
      <c r="N193">
        <v>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258</v>
      </c>
      <c r="AD193">
        <v>0.75</v>
      </c>
      <c r="AE193">
        <v>96</v>
      </c>
      <c r="AF193">
        <v>56</v>
      </c>
      <c r="AG193">
        <v>0</v>
      </c>
      <c r="AH193">
        <v>5</v>
      </c>
      <c r="AI193">
        <v>2.5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162.5</v>
      </c>
      <c r="AY193">
        <v>0.75</v>
      </c>
      <c r="AZ193">
        <v>232</v>
      </c>
      <c r="BA193">
        <v>154</v>
      </c>
      <c r="BB193">
        <v>0</v>
      </c>
      <c r="BC193">
        <v>16</v>
      </c>
      <c r="BD193">
        <v>7.5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420.5</v>
      </c>
    </row>
    <row r="194" spans="1:71" x14ac:dyDescent="0.35">
      <c r="A194" t="s">
        <v>580</v>
      </c>
      <c r="B194" t="s">
        <v>227</v>
      </c>
      <c r="C194" t="s">
        <v>395</v>
      </c>
      <c r="D194" t="s">
        <v>586</v>
      </c>
      <c r="E194" t="s">
        <v>510</v>
      </c>
      <c r="F194" t="s">
        <v>236</v>
      </c>
      <c r="G194" t="s">
        <v>585</v>
      </c>
      <c r="I194">
        <v>0.35</v>
      </c>
      <c r="J194">
        <v>64</v>
      </c>
      <c r="K194">
        <v>18</v>
      </c>
      <c r="L194">
        <v>0</v>
      </c>
      <c r="M194">
        <v>7</v>
      </c>
      <c r="N194">
        <v>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93</v>
      </c>
      <c r="AD194">
        <v>0.35</v>
      </c>
      <c r="AE194">
        <v>64</v>
      </c>
      <c r="AF194">
        <v>32</v>
      </c>
      <c r="AG194">
        <v>0</v>
      </c>
      <c r="AH194">
        <v>7</v>
      </c>
      <c r="AI194">
        <v>3.5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9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115.5</v>
      </c>
      <c r="AY194">
        <v>0.35</v>
      </c>
      <c r="AZ194">
        <v>128</v>
      </c>
      <c r="BA194">
        <v>50</v>
      </c>
      <c r="BB194">
        <v>0</v>
      </c>
      <c r="BC194">
        <v>14</v>
      </c>
      <c r="BD194">
        <v>6.5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208.5</v>
      </c>
    </row>
    <row r="195" spans="1:71" x14ac:dyDescent="0.35">
      <c r="A195" t="s">
        <v>580</v>
      </c>
      <c r="B195" t="s">
        <v>227</v>
      </c>
      <c r="C195" t="s">
        <v>331</v>
      </c>
      <c r="D195" t="s">
        <v>587</v>
      </c>
      <c r="E195" t="s">
        <v>298</v>
      </c>
      <c r="F195" t="s">
        <v>248</v>
      </c>
      <c r="G195" t="s">
        <v>588</v>
      </c>
      <c r="I195">
        <v>1</v>
      </c>
      <c r="J195">
        <v>114</v>
      </c>
      <c r="K195">
        <v>118</v>
      </c>
      <c r="L195">
        <v>0</v>
      </c>
      <c r="M195">
        <v>7</v>
      </c>
      <c r="N195">
        <v>2.5</v>
      </c>
      <c r="O195">
        <v>0</v>
      </c>
      <c r="P195">
        <v>10.5</v>
      </c>
      <c r="Q195">
        <v>0</v>
      </c>
      <c r="R195">
        <v>17</v>
      </c>
      <c r="S195">
        <v>0</v>
      </c>
      <c r="T195">
        <v>14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283</v>
      </c>
      <c r="AD195">
        <v>1</v>
      </c>
      <c r="AE195">
        <v>76</v>
      </c>
      <c r="AF195">
        <v>78</v>
      </c>
      <c r="AG195">
        <v>0</v>
      </c>
      <c r="AH195">
        <v>6</v>
      </c>
      <c r="AI195">
        <v>3</v>
      </c>
      <c r="AJ195">
        <v>3</v>
      </c>
      <c r="AK195">
        <v>0</v>
      </c>
      <c r="AL195">
        <v>0</v>
      </c>
      <c r="AM195">
        <v>10</v>
      </c>
      <c r="AN195">
        <v>0</v>
      </c>
      <c r="AO195">
        <v>11</v>
      </c>
      <c r="AP195">
        <v>0</v>
      </c>
      <c r="AQ195">
        <v>15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202</v>
      </c>
      <c r="AY195">
        <v>1</v>
      </c>
      <c r="AZ195">
        <v>190</v>
      </c>
      <c r="BA195">
        <v>196</v>
      </c>
      <c r="BB195">
        <v>0</v>
      </c>
      <c r="BC195">
        <v>13</v>
      </c>
      <c r="BD195">
        <v>5.5</v>
      </c>
      <c r="BE195">
        <v>3</v>
      </c>
      <c r="BF195">
        <v>10.5</v>
      </c>
      <c r="BG195">
        <v>0</v>
      </c>
      <c r="BH195">
        <v>27</v>
      </c>
      <c r="BI195">
        <v>0</v>
      </c>
      <c r="BJ195">
        <v>25</v>
      </c>
      <c r="BK195">
        <v>0</v>
      </c>
      <c r="BL195">
        <v>15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485</v>
      </c>
    </row>
    <row r="196" spans="1:71" x14ac:dyDescent="0.35">
      <c r="A196" t="s">
        <v>580</v>
      </c>
      <c r="B196" t="s">
        <v>227</v>
      </c>
      <c r="C196" t="s">
        <v>302</v>
      </c>
      <c r="D196" t="s">
        <v>589</v>
      </c>
      <c r="E196" t="s">
        <v>590</v>
      </c>
      <c r="F196" t="s">
        <v>248</v>
      </c>
      <c r="G196" t="s">
        <v>591</v>
      </c>
      <c r="I196">
        <v>1</v>
      </c>
      <c r="J196">
        <v>116</v>
      </c>
      <c r="K196">
        <v>124</v>
      </c>
      <c r="L196">
        <v>0</v>
      </c>
      <c r="M196">
        <v>27</v>
      </c>
      <c r="N196">
        <v>4.5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289.5</v>
      </c>
      <c r="AD196">
        <v>1</v>
      </c>
      <c r="AE196">
        <v>60</v>
      </c>
      <c r="AF196">
        <v>94</v>
      </c>
      <c r="AG196">
        <v>0</v>
      </c>
      <c r="AH196">
        <v>6</v>
      </c>
      <c r="AI196">
        <v>3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15</v>
      </c>
      <c r="AP196">
        <v>0</v>
      </c>
      <c r="AQ196">
        <v>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181</v>
      </c>
      <c r="AY196">
        <v>1</v>
      </c>
      <c r="AZ196">
        <v>176</v>
      </c>
      <c r="BA196">
        <v>218</v>
      </c>
      <c r="BB196">
        <v>0</v>
      </c>
      <c r="BC196">
        <v>33</v>
      </c>
      <c r="BD196">
        <v>7.5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33</v>
      </c>
      <c r="BK196">
        <v>0</v>
      </c>
      <c r="BL196">
        <v>3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470.5</v>
      </c>
    </row>
    <row r="197" spans="1:71" x14ac:dyDescent="0.35">
      <c r="A197" t="s">
        <v>592</v>
      </c>
      <c r="B197" t="s">
        <v>227</v>
      </c>
      <c r="C197" t="s">
        <v>258</v>
      </c>
      <c r="D197" t="s">
        <v>593</v>
      </c>
      <c r="E197" t="s">
        <v>285</v>
      </c>
      <c r="F197" t="s">
        <v>231</v>
      </c>
      <c r="G197" t="s">
        <v>594</v>
      </c>
      <c r="I197">
        <v>1</v>
      </c>
      <c r="J197">
        <v>160</v>
      </c>
      <c r="K197">
        <v>144</v>
      </c>
      <c r="L197">
        <v>0</v>
      </c>
      <c r="M197">
        <v>16</v>
      </c>
      <c r="N197">
        <v>7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13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343</v>
      </c>
      <c r="AD197">
        <v>1</v>
      </c>
      <c r="AE197">
        <v>68</v>
      </c>
      <c r="AF197">
        <v>34</v>
      </c>
      <c r="AG197">
        <v>0</v>
      </c>
      <c r="AH197">
        <v>7</v>
      </c>
      <c r="AI197">
        <v>3</v>
      </c>
      <c r="AJ197">
        <v>0</v>
      </c>
      <c r="AK197">
        <v>0</v>
      </c>
      <c r="AL197">
        <v>10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123</v>
      </c>
      <c r="AY197">
        <v>1</v>
      </c>
      <c r="AZ197">
        <v>228</v>
      </c>
      <c r="BA197">
        <v>178</v>
      </c>
      <c r="BB197">
        <v>0</v>
      </c>
      <c r="BC197">
        <v>23</v>
      </c>
      <c r="BD197">
        <v>10</v>
      </c>
      <c r="BE197">
        <v>0</v>
      </c>
      <c r="BF197">
        <v>3</v>
      </c>
      <c r="BG197">
        <v>10</v>
      </c>
      <c r="BH197">
        <v>0</v>
      </c>
      <c r="BI197">
        <v>0</v>
      </c>
      <c r="BJ197">
        <v>14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466</v>
      </c>
    </row>
    <row r="198" spans="1:71" x14ac:dyDescent="0.35">
      <c r="A198" t="s">
        <v>592</v>
      </c>
      <c r="B198" t="s">
        <v>227</v>
      </c>
      <c r="C198" t="s">
        <v>595</v>
      </c>
      <c r="D198" t="s">
        <v>596</v>
      </c>
      <c r="E198" t="s">
        <v>597</v>
      </c>
      <c r="F198" t="s">
        <v>236</v>
      </c>
      <c r="G198" t="s">
        <v>594</v>
      </c>
      <c r="I198">
        <v>1</v>
      </c>
      <c r="J198">
        <v>156</v>
      </c>
      <c r="K198">
        <v>123</v>
      </c>
      <c r="L198">
        <v>0</v>
      </c>
      <c r="M198">
        <v>3</v>
      </c>
      <c r="N198">
        <v>1.5</v>
      </c>
      <c r="O198">
        <v>0</v>
      </c>
      <c r="P198">
        <v>13</v>
      </c>
      <c r="Q198">
        <v>0</v>
      </c>
      <c r="R198">
        <v>0</v>
      </c>
      <c r="S198">
        <v>0</v>
      </c>
      <c r="T198">
        <v>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300.5</v>
      </c>
      <c r="AD198">
        <v>1</v>
      </c>
      <c r="AE198">
        <v>100</v>
      </c>
      <c r="AF198">
        <v>74</v>
      </c>
      <c r="AG198">
        <v>0</v>
      </c>
      <c r="AH198">
        <v>6</v>
      </c>
      <c r="AI198">
        <v>2</v>
      </c>
      <c r="AJ198">
        <v>0</v>
      </c>
      <c r="AK198">
        <v>0</v>
      </c>
      <c r="AL198">
        <v>4</v>
      </c>
      <c r="AM198">
        <v>0</v>
      </c>
      <c r="AN198">
        <v>0</v>
      </c>
      <c r="AO198">
        <v>4</v>
      </c>
      <c r="AP198">
        <v>0</v>
      </c>
      <c r="AQ198">
        <v>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193</v>
      </c>
      <c r="AY198">
        <v>1</v>
      </c>
      <c r="AZ198">
        <v>256</v>
      </c>
      <c r="BA198">
        <v>197</v>
      </c>
      <c r="BB198">
        <v>0</v>
      </c>
      <c r="BC198">
        <v>9</v>
      </c>
      <c r="BD198">
        <v>3.5</v>
      </c>
      <c r="BE198">
        <v>0</v>
      </c>
      <c r="BF198">
        <v>13</v>
      </c>
      <c r="BG198">
        <v>4</v>
      </c>
      <c r="BH198">
        <v>0</v>
      </c>
      <c r="BI198">
        <v>0</v>
      </c>
      <c r="BJ198">
        <v>8</v>
      </c>
      <c r="BK198">
        <v>0</v>
      </c>
      <c r="BL198">
        <v>3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493.5</v>
      </c>
    </row>
    <row r="199" spans="1:71" x14ac:dyDescent="0.35">
      <c r="A199" t="s">
        <v>592</v>
      </c>
      <c r="B199" t="s">
        <v>227</v>
      </c>
      <c r="C199" t="s">
        <v>228</v>
      </c>
      <c r="D199" t="s">
        <v>598</v>
      </c>
      <c r="E199" t="s">
        <v>304</v>
      </c>
      <c r="F199" t="s">
        <v>236</v>
      </c>
      <c r="G199" t="s">
        <v>594</v>
      </c>
      <c r="I199">
        <v>0.75</v>
      </c>
      <c r="J199">
        <v>88</v>
      </c>
      <c r="K199">
        <v>70</v>
      </c>
      <c r="L199">
        <v>0</v>
      </c>
      <c r="M199">
        <v>8</v>
      </c>
      <c r="N199">
        <v>3</v>
      </c>
      <c r="O199">
        <v>0</v>
      </c>
      <c r="P199">
        <v>23</v>
      </c>
      <c r="Q199">
        <v>0</v>
      </c>
      <c r="R199">
        <v>0</v>
      </c>
      <c r="S199">
        <v>0</v>
      </c>
      <c r="T199">
        <v>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198</v>
      </c>
      <c r="AD199">
        <v>0.75</v>
      </c>
      <c r="AE199">
        <v>128</v>
      </c>
      <c r="AF199">
        <v>64</v>
      </c>
      <c r="AG199">
        <v>0</v>
      </c>
      <c r="AH199">
        <v>6</v>
      </c>
      <c r="AI199">
        <v>2.5</v>
      </c>
      <c r="AJ199">
        <v>0</v>
      </c>
      <c r="AK199">
        <v>0</v>
      </c>
      <c r="AL199">
        <v>4</v>
      </c>
      <c r="AM199">
        <v>0</v>
      </c>
      <c r="AN199">
        <v>0</v>
      </c>
      <c r="AO199">
        <v>4</v>
      </c>
      <c r="AP199">
        <v>0</v>
      </c>
      <c r="AQ199">
        <v>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211.5</v>
      </c>
      <c r="AY199">
        <v>0.75</v>
      </c>
      <c r="AZ199">
        <v>216</v>
      </c>
      <c r="BA199">
        <v>134</v>
      </c>
      <c r="BB199">
        <v>0</v>
      </c>
      <c r="BC199">
        <v>14</v>
      </c>
      <c r="BD199">
        <v>5.5</v>
      </c>
      <c r="BE199">
        <v>0</v>
      </c>
      <c r="BF199">
        <v>23</v>
      </c>
      <c r="BG199">
        <v>4</v>
      </c>
      <c r="BH199">
        <v>0</v>
      </c>
      <c r="BI199">
        <v>0</v>
      </c>
      <c r="BJ199">
        <v>10</v>
      </c>
      <c r="BK199">
        <v>0</v>
      </c>
      <c r="BL199">
        <v>3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409.5</v>
      </c>
    </row>
    <row r="200" spans="1:71" x14ac:dyDescent="0.35">
      <c r="A200" t="s">
        <v>592</v>
      </c>
      <c r="B200" t="s">
        <v>227</v>
      </c>
      <c r="C200" t="s">
        <v>438</v>
      </c>
      <c r="D200" t="s">
        <v>599</v>
      </c>
      <c r="E200" t="s">
        <v>556</v>
      </c>
      <c r="F200" t="s">
        <v>248</v>
      </c>
      <c r="G200" t="s">
        <v>600</v>
      </c>
      <c r="I200">
        <v>0.75</v>
      </c>
      <c r="J200">
        <v>32</v>
      </c>
      <c r="K200">
        <v>112</v>
      </c>
      <c r="L200">
        <v>0</v>
      </c>
      <c r="M200">
        <v>23</v>
      </c>
      <c r="N200">
        <v>3</v>
      </c>
      <c r="O200">
        <v>0</v>
      </c>
      <c r="P200">
        <v>11</v>
      </c>
      <c r="Q200">
        <v>0</v>
      </c>
      <c r="R200">
        <v>6</v>
      </c>
      <c r="S200">
        <v>0</v>
      </c>
      <c r="T200">
        <v>18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205</v>
      </c>
      <c r="AD200">
        <v>0.75</v>
      </c>
      <c r="AE200">
        <v>62</v>
      </c>
      <c r="AF200">
        <v>92</v>
      </c>
      <c r="AG200">
        <v>24</v>
      </c>
      <c r="AH200">
        <v>6</v>
      </c>
      <c r="AI200">
        <v>2</v>
      </c>
      <c r="AJ200">
        <v>0</v>
      </c>
      <c r="AK200">
        <v>0</v>
      </c>
      <c r="AL200">
        <v>0</v>
      </c>
      <c r="AM200">
        <v>12</v>
      </c>
      <c r="AN200">
        <v>0</v>
      </c>
      <c r="AO200">
        <v>16</v>
      </c>
      <c r="AP200">
        <v>0</v>
      </c>
      <c r="AQ200">
        <v>6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220</v>
      </c>
      <c r="AY200">
        <v>0.75</v>
      </c>
      <c r="AZ200">
        <v>94</v>
      </c>
      <c r="BA200">
        <v>204</v>
      </c>
      <c r="BB200">
        <v>24</v>
      </c>
      <c r="BC200">
        <v>29</v>
      </c>
      <c r="BD200">
        <v>5</v>
      </c>
      <c r="BE200">
        <v>0</v>
      </c>
      <c r="BF200">
        <v>11</v>
      </c>
      <c r="BG200">
        <v>0</v>
      </c>
      <c r="BH200">
        <v>18</v>
      </c>
      <c r="BI200">
        <v>0</v>
      </c>
      <c r="BJ200">
        <v>34</v>
      </c>
      <c r="BK200">
        <v>0</v>
      </c>
      <c r="BL200">
        <v>6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425</v>
      </c>
    </row>
    <row r="201" spans="1:71" x14ac:dyDescent="0.35">
      <c r="A201" t="s">
        <v>592</v>
      </c>
      <c r="B201" t="s">
        <v>227</v>
      </c>
      <c r="C201" t="s">
        <v>228</v>
      </c>
      <c r="D201" t="s">
        <v>601</v>
      </c>
      <c r="E201" t="s">
        <v>602</v>
      </c>
      <c r="F201" t="s">
        <v>248</v>
      </c>
      <c r="G201" t="s">
        <v>603</v>
      </c>
      <c r="I201">
        <v>0.9</v>
      </c>
      <c r="J201">
        <v>116</v>
      </c>
      <c r="K201">
        <v>116</v>
      </c>
      <c r="L201">
        <v>0</v>
      </c>
      <c r="M201">
        <v>6</v>
      </c>
      <c r="N201">
        <v>3</v>
      </c>
      <c r="O201">
        <v>0</v>
      </c>
      <c r="P201">
        <v>10</v>
      </c>
      <c r="Q201">
        <v>0</v>
      </c>
      <c r="R201">
        <v>0</v>
      </c>
      <c r="S201">
        <v>0</v>
      </c>
      <c r="T201">
        <v>11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262</v>
      </c>
      <c r="AD201">
        <v>0.9</v>
      </c>
      <c r="AE201">
        <v>132</v>
      </c>
      <c r="AF201">
        <v>100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10</v>
      </c>
      <c r="AP201">
        <v>0</v>
      </c>
      <c r="AQ201">
        <v>3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248</v>
      </c>
      <c r="AY201">
        <v>0.9</v>
      </c>
      <c r="AZ201">
        <v>248</v>
      </c>
      <c r="BA201">
        <v>216</v>
      </c>
      <c r="BB201">
        <v>0</v>
      </c>
      <c r="BC201">
        <v>8</v>
      </c>
      <c r="BD201">
        <v>4</v>
      </c>
      <c r="BE201">
        <v>0</v>
      </c>
      <c r="BF201">
        <v>10</v>
      </c>
      <c r="BG201">
        <v>0</v>
      </c>
      <c r="BH201">
        <v>0</v>
      </c>
      <c r="BI201">
        <v>0</v>
      </c>
      <c r="BJ201">
        <v>21</v>
      </c>
      <c r="BK201">
        <v>0</v>
      </c>
      <c r="BL201">
        <v>3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510</v>
      </c>
    </row>
    <row r="202" spans="1:71" x14ac:dyDescent="0.35">
      <c r="A202" t="s">
        <v>592</v>
      </c>
      <c r="B202" t="s">
        <v>227</v>
      </c>
      <c r="C202" t="s">
        <v>557</v>
      </c>
      <c r="D202" t="s">
        <v>604</v>
      </c>
      <c r="E202" t="s">
        <v>605</v>
      </c>
      <c r="F202" t="s">
        <v>248</v>
      </c>
      <c r="G202" t="s">
        <v>603</v>
      </c>
      <c r="I202">
        <v>0.9</v>
      </c>
      <c r="J202">
        <v>56</v>
      </c>
      <c r="K202">
        <v>112</v>
      </c>
      <c r="L202">
        <v>0</v>
      </c>
      <c r="M202">
        <v>27</v>
      </c>
      <c r="N202">
        <v>8</v>
      </c>
      <c r="O202">
        <v>0</v>
      </c>
      <c r="P202">
        <v>11</v>
      </c>
      <c r="Q202">
        <v>0</v>
      </c>
      <c r="R202">
        <v>42</v>
      </c>
      <c r="S202">
        <v>0</v>
      </c>
      <c r="T202">
        <v>19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275</v>
      </c>
      <c r="AD202">
        <v>0.9</v>
      </c>
      <c r="AE202">
        <v>48</v>
      </c>
      <c r="AF202">
        <v>112</v>
      </c>
      <c r="AG202">
        <v>0</v>
      </c>
      <c r="AH202">
        <v>25</v>
      </c>
      <c r="AI202">
        <v>7</v>
      </c>
      <c r="AJ202">
        <v>0</v>
      </c>
      <c r="AK202">
        <v>0</v>
      </c>
      <c r="AL202">
        <v>0</v>
      </c>
      <c r="AM202">
        <v>0</v>
      </c>
      <c r="AN202">
        <v>12</v>
      </c>
      <c r="AO202">
        <v>18</v>
      </c>
      <c r="AP202">
        <v>0</v>
      </c>
      <c r="AQ202">
        <v>3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225</v>
      </c>
      <c r="AY202">
        <v>0.9</v>
      </c>
      <c r="AZ202">
        <v>104</v>
      </c>
      <c r="BA202">
        <v>224</v>
      </c>
      <c r="BB202">
        <v>0</v>
      </c>
      <c r="BC202">
        <v>52</v>
      </c>
      <c r="BD202">
        <v>15</v>
      </c>
      <c r="BE202">
        <v>0</v>
      </c>
      <c r="BF202">
        <v>11</v>
      </c>
      <c r="BG202">
        <v>0</v>
      </c>
      <c r="BH202">
        <v>42</v>
      </c>
      <c r="BI202">
        <v>12</v>
      </c>
      <c r="BJ202">
        <v>37</v>
      </c>
      <c r="BK202">
        <v>0</v>
      </c>
      <c r="BL202">
        <v>3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500</v>
      </c>
    </row>
    <row r="203" spans="1:71" x14ac:dyDescent="0.35">
      <c r="A203" t="s">
        <v>592</v>
      </c>
      <c r="B203" t="s">
        <v>227</v>
      </c>
      <c r="C203" t="s">
        <v>245</v>
      </c>
      <c r="D203" t="s">
        <v>346</v>
      </c>
      <c r="E203" t="s">
        <v>429</v>
      </c>
      <c r="F203" t="s">
        <v>248</v>
      </c>
      <c r="G203" t="s">
        <v>600</v>
      </c>
      <c r="I203">
        <v>1</v>
      </c>
      <c r="J203">
        <v>136</v>
      </c>
      <c r="K203">
        <v>70</v>
      </c>
      <c r="L203">
        <v>0</v>
      </c>
      <c r="M203">
        <v>12</v>
      </c>
      <c r="N203">
        <v>5</v>
      </c>
      <c r="O203">
        <v>0</v>
      </c>
      <c r="P203">
        <v>10</v>
      </c>
      <c r="Q203">
        <v>0</v>
      </c>
      <c r="R203">
        <v>0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237</v>
      </c>
      <c r="AD203">
        <v>1</v>
      </c>
      <c r="AE203">
        <v>100</v>
      </c>
      <c r="AF203">
        <v>118</v>
      </c>
      <c r="AG203">
        <v>0</v>
      </c>
      <c r="AH203">
        <v>7</v>
      </c>
      <c r="AI203">
        <v>4</v>
      </c>
      <c r="AJ203">
        <v>0</v>
      </c>
      <c r="AK203">
        <v>0</v>
      </c>
      <c r="AL203">
        <v>0</v>
      </c>
      <c r="AM203">
        <v>0</v>
      </c>
      <c r="AN203">
        <v>56</v>
      </c>
      <c r="AO203">
        <v>5</v>
      </c>
      <c r="AP203">
        <v>0</v>
      </c>
      <c r="AQ203">
        <v>9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299</v>
      </c>
      <c r="AY203">
        <v>1</v>
      </c>
      <c r="AZ203">
        <v>236</v>
      </c>
      <c r="BA203">
        <v>188</v>
      </c>
      <c r="BB203">
        <v>0</v>
      </c>
      <c r="BC203">
        <v>19</v>
      </c>
      <c r="BD203">
        <v>9</v>
      </c>
      <c r="BE203">
        <v>0</v>
      </c>
      <c r="BF203">
        <v>10</v>
      </c>
      <c r="BG203">
        <v>0</v>
      </c>
      <c r="BH203">
        <v>0</v>
      </c>
      <c r="BI203">
        <v>56</v>
      </c>
      <c r="BJ203">
        <v>9</v>
      </c>
      <c r="BK203">
        <v>0</v>
      </c>
      <c r="BL203">
        <v>9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536</v>
      </c>
    </row>
    <row r="204" spans="1:71" x14ac:dyDescent="0.35">
      <c r="A204" t="s">
        <v>592</v>
      </c>
      <c r="B204" t="s">
        <v>227</v>
      </c>
      <c r="C204" t="s">
        <v>296</v>
      </c>
      <c r="D204" t="s">
        <v>606</v>
      </c>
      <c r="E204" t="s">
        <v>285</v>
      </c>
      <c r="F204" t="s">
        <v>248</v>
      </c>
      <c r="G204" t="s">
        <v>600</v>
      </c>
      <c r="I204">
        <v>0.85</v>
      </c>
      <c r="J204">
        <v>64</v>
      </c>
      <c r="K204">
        <v>106</v>
      </c>
      <c r="L204">
        <v>0</v>
      </c>
      <c r="M204">
        <v>3</v>
      </c>
      <c r="N204">
        <v>1</v>
      </c>
      <c r="O204">
        <v>0</v>
      </c>
      <c r="P204">
        <v>11</v>
      </c>
      <c r="Q204">
        <v>0</v>
      </c>
      <c r="R204">
        <v>0</v>
      </c>
      <c r="S204">
        <v>0</v>
      </c>
      <c r="T204">
        <v>13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198</v>
      </c>
      <c r="AD204">
        <v>0.85</v>
      </c>
      <c r="AE204">
        <v>48</v>
      </c>
      <c r="AF204">
        <v>148</v>
      </c>
      <c r="AG204">
        <v>0</v>
      </c>
      <c r="AH204">
        <v>6</v>
      </c>
      <c r="AI204">
        <v>3</v>
      </c>
      <c r="AJ204">
        <v>0</v>
      </c>
      <c r="AK204">
        <v>0</v>
      </c>
      <c r="AL204">
        <v>0</v>
      </c>
      <c r="AM204">
        <v>30</v>
      </c>
      <c r="AN204">
        <v>0</v>
      </c>
      <c r="AO204">
        <v>15</v>
      </c>
      <c r="AP204">
        <v>0</v>
      </c>
      <c r="AQ204">
        <v>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259</v>
      </c>
      <c r="AY204">
        <v>0.85</v>
      </c>
      <c r="AZ204">
        <v>112</v>
      </c>
      <c r="BA204">
        <v>254</v>
      </c>
      <c r="BB204">
        <v>0</v>
      </c>
      <c r="BC204">
        <v>9</v>
      </c>
      <c r="BD204">
        <v>4</v>
      </c>
      <c r="BE204">
        <v>0</v>
      </c>
      <c r="BF204">
        <v>11</v>
      </c>
      <c r="BG204">
        <v>0</v>
      </c>
      <c r="BH204">
        <v>30</v>
      </c>
      <c r="BI204">
        <v>0</v>
      </c>
      <c r="BJ204">
        <v>28</v>
      </c>
      <c r="BK204">
        <v>0</v>
      </c>
      <c r="BL204">
        <v>9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457</v>
      </c>
    </row>
    <row r="205" spans="1:71" x14ac:dyDescent="0.35">
      <c r="A205" t="s">
        <v>592</v>
      </c>
      <c r="B205" t="s">
        <v>227</v>
      </c>
      <c r="C205" t="s">
        <v>287</v>
      </c>
      <c r="D205" t="s">
        <v>607</v>
      </c>
      <c r="E205" t="s">
        <v>335</v>
      </c>
      <c r="F205" t="s">
        <v>248</v>
      </c>
      <c r="G205" t="s">
        <v>600</v>
      </c>
      <c r="I205">
        <v>0.75</v>
      </c>
      <c r="J205">
        <v>74</v>
      </c>
      <c r="K205">
        <v>64</v>
      </c>
      <c r="L205">
        <v>0</v>
      </c>
      <c r="M205">
        <v>8</v>
      </c>
      <c r="N205">
        <v>4</v>
      </c>
      <c r="O205">
        <v>0</v>
      </c>
      <c r="P205">
        <v>10</v>
      </c>
      <c r="Q205">
        <v>0</v>
      </c>
      <c r="R205">
        <v>0</v>
      </c>
      <c r="S205">
        <v>0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168</v>
      </c>
      <c r="AD205">
        <v>0.75</v>
      </c>
      <c r="AE205">
        <v>98</v>
      </c>
      <c r="AF205">
        <v>92</v>
      </c>
      <c r="AG205">
        <v>18</v>
      </c>
      <c r="AH205">
        <v>4</v>
      </c>
      <c r="AI205">
        <v>1.5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7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220.5</v>
      </c>
      <c r="AY205">
        <v>0.75</v>
      </c>
      <c r="AZ205">
        <v>172</v>
      </c>
      <c r="BA205">
        <v>156</v>
      </c>
      <c r="BB205">
        <v>18</v>
      </c>
      <c r="BC205">
        <v>12</v>
      </c>
      <c r="BD205">
        <v>5.5</v>
      </c>
      <c r="BE205">
        <v>0</v>
      </c>
      <c r="BF205">
        <v>10</v>
      </c>
      <c r="BG205">
        <v>0</v>
      </c>
      <c r="BH205">
        <v>0</v>
      </c>
      <c r="BI205">
        <v>0</v>
      </c>
      <c r="BJ205">
        <v>15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388.5</v>
      </c>
    </row>
    <row r="206" spans="1:71" x14ac:dyDescent="0.35">
      <c r="A206" t="s">
        <v>592</v>
      </c>
      <c r="B206" t="s">
        <v>227</v>
      </c>
      <c r="C206" t="s">
        <v>395</v>
      </c>
      <c r="D206" t="s">
        <v>608</v>
      </c>
      <c r="E206" t="s">
        <v>397</v>
      </c>
      <c r="F206" t="s">
        <v>248</v>
      </c>
      <c r="G206" t="s">
        <v>603</v>
      </c>
      <c r="I206">
        <v>0.75</v>
      </c>
      <c r="J206">
        <v>56</v>
      </c>
      <c r="K206">
        <v>80</v>
      </c>
      <c r="L206">
        <v>0</v>
      </c>
      <c r="M206">
        <v>13</v>
      </c>
      <c r="N206">
        <v>6.5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169.5</v>
      </c>
      <c r="AD206">
        <v>0.75</v>
      </c>
      <c r="AE206">
        <v>72</v>
      </c>
      <c r="AF206">
        <v>120</v>
      </c>
      <c r="AG206">
        <v>0</v>
      </c>
      <c r="AH206">
        <v>12</v>
      </c>
      <c r="AI206">
        <v>6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12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222</v>
      </c>
      <c r="AY206">
        <v>0.75</v>
      </c>
      <c r="AZ206">
        <v>128</v>
      </c>
      <c r="BA206">
        <v>200</v>
      </c>
      <c r="BB206">
        <v>0</v>
      </c>
      <c r="BC206">
        <v>25</v>
      </c>
      <c r="BD206">
        <v>12.5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26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391.5</v>
      </c>
    </row>
    <row r="207" spans="1:71" x14ac:dyDescent="0.35">
      <c r="A207" t="s">
        <v>592</v>
      </c>
      <c r="B207" t="s">
        <v>227</v>
      </c>
      <c r="C207" t="s">
        <v>445</v>
      </c>
      <c r="D207" t="s">
        <v>609</v>
      </c>
      <c r="E207" t="s">
        <v>610</v>
      </c>
      <c r="F207" t="s">
        <v>248</v>
      </c>
      <c r="G207" t="s">
        <v>603</v>
      </c>
      <c r="I207">
        <v>1</v>
      </c>
      <c r="J207">
        <v>72</v>
      </c>
      <c r="K207">
        <v>120</v>
      </c>
      <c r="L207">
        <v>0</v>
      </c>
      <c r="M207">
        <v>20</v>
      </c>
      <c r="N207">
        <v>7.5</v>
      </c>
      <c r="O207">
        <v>0</v>
      </c>
      <c r="P207">
        <v>21</v>
      </c>
      <c r="Q207">
        <v>0</v>
      </c>
      <c r="R207">
        <v>0</v>
      </c>
      <c r="S207">
        <v>0</v>
      </c>
      <c r="T207">
        <v>11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251.5</v>
      </c>
      <c r="AD207">
        <v>1</v>
      </c>
      <c r="AE207">
        <v>104</v>
      </c>
      <c r="AF207">
        <v>92</v>
      </c>
      <c r="AG207">
        <v>0</v>
      </c>
      <c r="AH207">
        <v>8</v>
      </c>
      <c r="AI207">
        <v>4</v>
      </c>
      <c r="AJ207">
        <v>0</v>
      </c>
      <c r="AK207">
        <v>0</v>
      </c>
      <c r="AL207">
        <v>0</v>
      </c>
      <c r="AM207">
        <v>0</v>
      </c>
      <c r="AN207">
        <v>14</v>
      </c>
      <c r="AO207">
        <v>8</v>
      </c>
      <c r="AP207">
        <v>0</v>
      </c>
      <c r="AQ207">
        <v>9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239</v>
      </c>
      <c r="AY207">
        <v>1</v>
      </c>
      <c r="AZ207">
        <v>176</v>
      </c>
      <c r="BA207">
        <v>212</v>
      </c>
      <c r="BB207">
        <v>0</v>
      </c>
      <c r="BC207">
        <v>28</v>
      </c>
      <c r="BD207">
        <v>11.5</v>
      </c>
      <c r="BE207">
        <v>0</v>
      </c>
      <c r="BF207">
        <v>21</v>
      </c>
      <c r="BG207">
        <v>0</v>
      </c>
      <c r="BH207">
        <v>0</v>
      </c>
      <c r="BI207">
        <v>14</v>
      </c>
      <c r="BJ207">
        <v>19</v>
      </c>
      <c r="BK207">
        <v>0</v>
      </c>
      <c r="BL207">
        <v>9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490.5</v>
      </c>
    </row>
    <row r="208" spans="1:71" x14ac:dyDescent="0.35">
      <c r="A208" t="s">
        <v>592</v>
      </c>
      <c r="B208" t="s">
        <v>227</v>
      </c>
      <c r="C208" t="s">
        <v>361</v>
      </c>
      <c r="D208" t="s">
        <v>423</v>
      </c>
      <c r="E208" t="s">
        <v>465</v>
      </c>
      <c r="F208" t="s">
        <v>248</v>
      </c>
      <c r="G208" t="s">
        <v>603</v>
      </c>
      <c r="I208">
        <v>0.85</v>
      </c>
      <c r="J208">
        <v>112</v>
      </c>
      <c r="K208">
        <v>64</v>
      </c>
      <c r="L208">
        <v>0</v>
      </c>
      <c r="M208">
        <v>32</v>
      </c>
      <c r="N208">
        <v>8.5</v>
      </c>
      <c r="O208">
        <v>0</v>
      </c>
      <c r="P208">
        <v>11</v>
      </c>
      <c r="Q208">
        <v>0</v>
      </c>
      <c r="R208">
        <v>0</v>
      </c>
      <c r="S208">
        <v>0</v>
      </c>
      <c r="T208">
        <v>16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243.5</v>
      </c>
      <c r="AD208">
        <v>0.85</v>
      </c>
      <c r="AE208">
        <v>40</v>
      </c>
      <c r="AF208">
        <v>144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26</v>
      </c>
      <c r="AP208">
        <v>0</v>
      </c>
      <c r="AQ208">
        <v>6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216</v>
      </c>
      <c r="AY208">
        <v>0.85</v>
      </c>
      <c r="AZ208">
        <v>152</v>
      </c>
      <c r="BA208">
        <v>208</v>
      </c>
      <c r="BB208">
        <v>0</v>
      </c>
      <c r="BC208">
        <v>32</v>
      </c>
      <c r="BD208">
        <v>8.5</v>
      </c>
      <c r="BE208">
        <v>0</v>
      </c>
      <c r="BF208">
        <v>11</v>
      </c>
      <c r="BG208">
        <v>0</v>
      </c>
      <c r="BH208">
        <v>0</v>
      </c>
      <c r="BI208">
        <v>0</v>
      </c>
      <c r="BJ208">
        <v>42</v>
      </c>
      <c r="BK208">
        <v>0</v>
      </c>
      <c r="BL208">
        <v>6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459.5</v>
      </c>
    </row>
    <row r="209" spans="1:72" x14ac:dyDescent="0.35">
      <c r="A209" t="s">
        <v>592</v>
      </c>
      <c r="B209" t="s">
        <v>227</v>
      </c>
      <c r="C209" t="s">
        <v>272</v>
      </c>
      <c r="D209" t="s">
        <v>611</v>
      </c>
      <c r="E209" t="s">
        <v>300</v>
      </c>
      <c r="F209" t="s">
        <v>248</v>
      </c>
      <c r="G209" t="s">
        <v>603</v>
      </c>
      <c r="I209">
        <v>0.75</v>
      </c>
      <c r="J209">
        <v>116</v>
      </c>
      <c r="K209">
        <v>57</v>
      </c>
      <c r="L209">
        <v>0</v>
      </c>
      <c r="M209">
        <v>11</v>
      </c>
      <c r="N209">
        <v>4.5</v>
      </c>
      <c r="O209">
        <v>0</v>
      </c>
      <c r="P209">
        <v>21</v>
      </c>
      <c r="Q209">
        <v>0</v>
      </c>
      <c r="R209">
        <v>0</v>
      </c>
      <c r="S209">
        <v>0</v>
      </c>
      <c r="T209">
        <v>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214.5</v>
      </c>
      <c r="AD209">
        <v>0.75</v>
      </c>
      <c r="AE209">
        <v>142</v>
      </c>
      <c r="AF209">
        <v>28</v>
      </c>
      <c r="AG209">
        <v>0</v>
      </c>
      <c r="AH209">
        <v>16</v>
      </c>
      <c r="AI209">
        <v>6.5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3</v>
      </c>
      <c r="AP209">
        <v>0</v>
      </c>
      <c r="AQ209">
        <v>3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198.5</v>
      </c>
      <c r="AY209">
        <v>0.75</v>
      </c>
      <c r="AZ209">
        <v>258</v>
      </c>
      <c r="BA209">
        <v>85</v>
      </c>
      <c r="BB209">
        <v>0</v>
      </c>
      <c r="BC209">
        <v>27</v>
      </c>
      <c r="BD209">
        <v>11</v>
      </c>
      <c r="BE209">
        <v>0</v>
      </c>
      <c r="BF209">
        <v>21</v>
      </c>
      <c r="BG209">
        <v>0</v>
      </c>
      <c r="BH209">
        <v>0</v>
      </c>
      <c r="BI209">
        <v>0</v>
      </c>
      <c r="BJ209">
        <v>8</v>
      </c>
      <c r="BK209">
        <v>0</v>
      </c>
      <c r="BL209">
        <v>3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413</v>
      </c>
    </row>
    <row r="210" spans="1:72" x14ac:dyDescent="0.35">
      <c r="A210" t="s">
        <v>612</v>
      </c>
      <c r="B210" t="s">
        <v>227</v>
      </c>
      <c r="C210" t="s">
        <v>249</v>
      </c>
      <c r="D210" t="s">
        <v>613</v>
      </c>
      <c r="E210" t="s">
        <v>510</v>
      </c>
      <c r="F210" t="s">
        <v>231</v>
      </c>
      <c r="G210" t="s">
        <v>614</v>
      </c>
      <c r="I210">
        <v>1</v>
      </c>
      <c r="J210">
        <v>196</v>
      </c>
      <c r="K210">
        <v>130</v>
      </c>
      <c r="L210">
        <v>0</v>
      </c>
      <c r="M210">
        <v>7</v>
      </c>
      <c r="N210">
        <v>3</v>
      </c>
      <c r="O210">
        <v>0</v>
      </c>
      <c r="P210">
        <v>24</v>
      </c>
      <c r="Q210">
        <v>0</v>
      </c>
      <c r="R210">
        <v>4</v>
      </c>
      <c r="S210">
        <v>0</v>
      </c>
      <c r="T210">
        <v>6.2</v>
      </c>
      <c r="U210">
        <v>0</v>
      </c>
      <c r="V210">
        <v>5.28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375.48</v>
      </c>
      <c r="AD210">
        <v>1</v>
      </c>
      <c r="AE210">
        <v>56</v>
      </c>
      <c r="AF210">
        <v>120</v>
      </c>
      <c r="AG210">
        <v>0</v>
      </c>
      <c r="AH210">
        <v>19</v>
      </c>
      <c r="AI210">
        <v>5</v>
      </c>
      <c r="AJ210">
        <v>0</v>
      </c>
      <c r="AK210">
        <v>0</v>
      </c>
      <c r="AL210">
        <v>2.31</v>
      </c>
      <c r="AM210">
        <v>0</v>
      </c>
      <c r="AN210">
        <v>0</v>
      </c>
      <c r="AO210">
        <v>8.2799999999999994</v>
      </c>
      <c r="AP210">
        <v>0</v>
      </c>
      <c r="AQ210">
        <v>13.26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223.85</v>
      </c>
      <c r="AY210">
        <v>1</v>
      </c>
      <c r="AZ210">
        <v>252</v>
      </c>
      <c r="BA210">
        <v>250</v>
      </c>
      <c r="BB210">
        <v>0</v>
      </c>
      <c r="BC210">
        <v>26</v>
      </c>
      <c r="BD210">
        <v>8</v>
      </c>
      <c r="BE210">
        <v>0</v>
      </c>
      <c r="BF210">
        <v>24</v>
      </c>
      <c r="BG210">
        <v>2.31</v>
      </c>
      <c r="BH210">
        <v>4</v>
      </c>
      <c r="BI210">
        <v>0</v>
      </c>
      <c r="BJ210">
        <v>14.48</v>
      </c>
      <c r="BK210">
        <v>0</v>
      </c>
      <c r="BL210">
        <v>18.54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599.32999999999993</v>
      </c>
    </row>
    <row r="211" spans="1:72" x14ac:dyDescent="0.35">
      <c r="A211" t="s">
        <v>612</v>
      </c>
      <c r="B211" t="s">
        <v>227</v>
      </c>
      <c r="C211" t="s">
        <v>435</v>
      </c>
      <c r="D211" t="s">
        <v>615</v>
      </c>
      <c r="E211" t="s">
        <v>260</v>
      </c>
      <c r="F211" t="s">
        <v>248</v>
      </c>
      <c r="G211" t="s">
        <v>616</v>
      </c>
      <c r="I211">
        <v>1</v>
      </c>
      <c r="J211">
        <v>124</v>
      </c>
      <c r="K211">
        <v>108</v>
      </c>
      <c r="L211">
        <v>0</v>
      </c>
      <c r="M211">
        <v>8</v>
      </c>
      <c r="N211">
        <v>3</v>
      </c>
      <c r="O211">
        <v>0</v>
      </c>
      <c r="P211">
        <v>20</v>
      </c>
      <c r="Q211">
        <v>0</v>
      </c>
      <c r="R211">
        <v>4</v>
      </c>
      <c r="S211">
        <v>0</v>
      </c>
      <c r="T211">
        <v>5.16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272.16000000000003</v>
      </c>
      <c r="AD211">
        <v>1</v>
      </c>
      <c r="AE211">
        <v>116</v>
      </c>
      <c r="AF211">
        <v>116</v>
      </c>
      <c r="AG211">
        <v>0</v>
      </c>
      <c r="AH211">
        <v>3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56</v>
      </c>
      <c r="AO211">
        <v>7.6</v>
      </c>
      <c r="AP211">
        <v>0</v>
      </c>
      <c r="AQ211">
        <v>13.28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312.88</v>
      </c>
      <c r="AY211">
        <v>1</v>
      </c>
      <c r="AZ211">
        <v>240</v>
      </c>
      <c r="BA211">
        <v>224</v>
      </c>
      <c r="BB211">
        <v>0</v>
      </c>
      <c r="BC211">
        <v>11</v>
      </c>
      <c r="BD211">
        <v>4</v>
      </c>
      <c r="BE211">
        <v>0</v>
      </c>
      <c r="BF211">
        <v>20</v>
      </c>
      <c r="BG211">
        <v>0</v>
      </c>
      <c r="BH211">
        <v>4</v>
      </c>
      <c r="BI211">
        <v>56</v>
      </c>
      <c r="BJ211">
        <v>12.76</v>
      </c>
      <c r="BK211">
        <v>0</v>
      </c>
      <c r="BL211">
        <v>13.28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585.04</v>
      </c>
    </row>
    <row r="212" spans="1:72" x14ac:dyDescent="0.35">
      <c r="A212" t="s">
        <v>612</v>
      </c>
      <c r="B212" t="s">
        <v>227</v>
      </c>
      <c r="C212" t="s">
        <v>617</v>
      </c>
      <c r="D212" t="s">
        <v>618</v>
      </c>
      <c r="E212" t="s">
        <v>283</v>
      </c>
      <c r="F212" t="s">
        <v>248</v>
      </c>
      <c r="G212" t="s">
        <v>616</v>
      </c>
      <c r="I212">
        <v>1</v>
      </c>
      <c r="J212">
        <v>48</v>
      </c>
      <c r="K212">
        <v>112</v>
      </c>
      <c r="L212">
        <v>0</v>
      </c>
      <c r="M212">
        <v>40</v>
      </c>
      <c r="N212">
        <v>13</v>
      </c>
      <c r="O212">
        <v>0</v>
      </c>
      <c r="P212">
        <v>24</v>
      </c>
      <c r="Q212">
        <v>0</v>
      </c>
      <c r="R212">
        <v>4</v>
      </c>
      <c r="S212">
        <v>0</v>
      </c>
      <c r="T212">
        <v>13</v>
      </c>
      <c r="U212">
        <v>0</v>
      </c>
      <c r="V212">
        <v>5.28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259.27999999999997</v>
      </c>
      <c r="AD212">
        <v>1</v>
      </c>
      <c r="AE212">
        <v>128</v>
      </c>
      <c r="AF212">
        <v>144</v>
      </c>
      <c r="AG212">
        <v>0</v>
      </c>
      <c r="AH212">
        <v>22</v>
      </c>
      <c r="AI212">
        <v>7</v>
      </c>
      <c r="AJ212">
        <v>0</v>
      </c>
      <c r="AK212">
        <v>0</v>
      </c>
      <c r="AL212">
        <v>2.31</v>
      </c>
      <c r="AM212">
        <v>0</v>
      </c>
      <c r="AN212">
        <v>0</v>
      </c>
      <c r="AO212">
        <v>12</v>
      </c>
      <c r="AP212">
        <v>0</v>
      </c>
      <c r="AQ212">
        <v>22.54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337.85</v>
      </c>
      <c r="AY212">
        <v>1</v>
      </c>
      <c r="AZ212">
        <v>176</v>
      </c>
      <c r="BA212">
        <v>256</v>
      </c>
      <c r="BB212">
        <v>0</v>
      </c>
      <c r="BC212">
        <v>62</v>
      </c>
      <c r="BD212">
        <v>20</v>
      </c>
      <c r="BE212">
        <v>0</v>
      </c>
      <c r="BF212">
        <v>24</v>
      </c>
      <c r="BG212">
        <v>2.31</v>
      </c>
      <c r="BH212">
        <v>4</v>
      </c>
      <c r="BI212">
        <v>0</v>
      </c>
      <c r="BJ212">
        <v>25</v>
      </c>
      <c r="BK212">
        <v>0</v>
      </c>
      <c r="BL212">
        <v>27.82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597.13</v>
      </c>
    </row>
    <row r="213" spans="1:72" x14ac:dyDescent="0.35">
      <c r="A213" t="s">
        <v>612</v>
      </c>
      <c r="B213" t="s">
        <v>227</v>
      </c>
      <c r="C213" t="s">
        <v>619</v>
      </c>
      <c r="D213" t="s">
        <v>620</v>
      </c>
      <c r="E213" t="s">
        <v>397</v>
      </c>
      <c r="F213" t="s">
        <v>248</v>
      </c>
      <c r="G213" t="s">
        <v>621</v>
      </c>
      <c r="I213">
        <v>0.75</v>
      </c>
      <c r="J213">
        <v>96</v>
      </c>
      <c r="K213">
        <v>88</v>
      </c>
      <c r="L213">
        <v>0</v>
      </c>
      <c r="M213">
        <v>7</v>
      </c>
      <c r="N213">
        <v>3</v>
      </c>
      <c r="O213">
        <v>0</v>
      </c>
      <c r="P213">
        <v>10</v>
      </c>
      <c r="Q213">
        <v>0</v>
      </c>
      <c r="R213">
        <v>2</v>
      </c>
      <c r="S213">
        <v>0</v>
      </c>
      <c r="T213">
        <v>5</v>
      </c>
      <c r="U213">
        <v>0</v>
      </c>
      <c r="V213">
        <v>5.28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216.28</v>
      </c>
      <c r="AD213">
        <v>0.75</v>
      </c>
      <c r="AE213">
        <v>96</v>
      </c>
      <c r="AF213">
        <v>84</v>
      </c>
      <c r="AG213">
        <v>0</v>
      </c>
      <c r="AH213">
        <v>10</v>
      </c>
      <c r="AI213">
        <v>5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4</v>
      </c>
      <c r="AP213">
        <v>0</v>
      </c>
      <c r="AQ213">
        <v>20.54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219.54</v>
      </c>
      <c r="AY213">
        <v>0.75</v>
      </c>
      <c r="AZ213">
        <v>192</v>
      </c>
      <c r="BA213">
        <v>172</v>
      </c>
      <c r="BB213">
        <v>0</v>
      </c>
      <c r="BC213">
        <v>17</v>
      </c>
      <c r="BD213">
        <v>8</v>
      </c>
      <c r="BE213">
        <v>0</v>
      </c>
      <c r="BF213">
        <v>10</v>
      </c>
      <c r="BG213">
        <v>0</v>
      </c>
      <c r="BH213">
        <v>2</v>
      </c>
      <c r="BI213">
        <v>0</v>
      </c>
      <c r="BJ213">
        <v>9</v>
      </c>
      <c r="BK213">
        <v>0</v>
      </c>
      <c r="BL213">
        <v>25.82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435.82</v>
      </c>
    </row>
    <row r="214" spans="1:72" x14ac:dyDescent="0.35">
      <c r="A214" t="s">
        <v>612</v>
      </c>
      <c r="B214" t="s">
        <v>227</v>
      </c>
      <c r="C214" t="s">
        <v>249</v>
      </c>
      <c r="D214" t="s">
        <v>620</v>
      </c>
      <c r="E214" t="s">
        <v>610</v>
      </c>
      <c r="F214" t="s">
        <v>248</v>
      </c>
      <c r="G214" t="s">
        <v>616</v>
      </c>
      <c r="I214">
        <v>1</v>
      </c>
      <c r="J214">
        <v>128</v>
      </c>
      <c r="K214">
        <v>94</v>
      </c>
      <c r="L214">
        <v>0</v>
      </c>
      <c r="M214">
        <v>12</v>
      </c>
      <c r="N214">
        <v>5</v>
      </c>
      <c r="O214">
        <v>0</v>
      </c>
      <c r="P214">
        <v>14</v>
      </c>
      <c r="Q214">
        <v>0</v>
      </c>
      <c r="R214">
        <v>2</v>
      </c>
      <c r="S214">
        <v>0</v>
      </c>
      <c r="T214">
        <v>6</v>
      </c>
      <c r="U214">
        <v>0</v>
      </c>
      <c r="V214">
        <v>32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293</v>
      </c>
      <c r="AD214">
        <v>1</v>
      </c>
      <c r="AE214">
        <v>108</v>
      </c>
      <c r="AF214">
        <v>98</v>
      </c>
      <c r="AG214">
        <v>0</v>
      </c>
      <c r="AH214">
        <v>8</v>
      </c>
      <c r="AI214">
        <v>3</v>
      </c>
      <c r="AJ214">
        <v>0</v>
      </c>
      <c r="AK214">
        <v>0</v>
      </c>
      <c r="AL214">
        <v>2.31</v>
      </c>
      <c r="AM214">
        <v>0</v>
      </c>
      <c r="AN214">
        <v>0</v>
      </c>
      <c r="AO214">
        <v>7</v>
      </c>
      <c r="AP214">
        <v>0</v>
      </c>
      <c r="AQ214">
        <v>44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270.31</v>
      </c>
      <c r="AY214">
        <v>1</v>
      </c>
      <c r="AZ214">
        <v>236</v>
      </c>
      <c r="BA214">
        <v>192</v>
      </c>
      <c r="BB214">
        <v>0</v>
      </c>
      <c r="BC214">
        <v>20</v>
      </c>
      <c r="BD214">
        <v>8</v>
      </c>
      <c r="BE214">
        <v>0</v>
      </c>
      <c r="BF214">
        <v>14</v>
      </c>
      <c r="BG214">
        <v>2.31</v>
      </c>
      <c r="BH214">
        <v>2</v>
      </c>
      <c r="BI214">
        <v>0</v>
      </c>
      <c r="BJ214">
        <v>13</v>
      </c>
      <c r="BK214">
        <v>0</v>
      </c>
      <c r="BL214">
        <v>76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563.30999999999995</v>
      </c>
    </row>
    <row r="215" spans="1:72" x14ac:dyDescent="0.35">
      <c r="A215" t="s">
        <v>622</v>
      </c>
      <c r="B215" t="s">
        <v>227</v>
      </c>
      <c r="C215" t="s">
        <v>228</v>
      </c>
      <c r="D215" t="s">
        <v>623</v>
      </c>
      <c r="E215" t="s">
        <v>230</v>
      </c>
      <c r="F215" t="s">
        <v>231</v>
      </c>
      <c r="G215" t="s">
        <v>624</v>
      </c>
      <c r="I215">
        <v>1</v>
      </c>
      <c r="J215">
        <v>128</v>
      </c>
      <c r="K215">
        <v>80</v>
      </c>
      <c r="L215">
        <v>64</v>
      </c>
      <c r="M215">
        <v>2.5</v>
      </c>
      <c r="N215">
        <v>1.5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6.5</v>
      </c>
      <c r="U215">
        <v>0</v>
      </c>
      <c r="V215">
        <v>3</v>
      </c>
      <c r="W215">
        <v>11.02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297.52</v>
      </c>
      <c r="AD215">
        <v>1</v>
      </c>
      <c r="AE215">
        <v>60</v>
      </c>
      <c r="AF215">
        <v>30</v>
      </c>
      <c r="AG215">
        <v>108</v>
      </c>
      <c r="AH215">
        <v>2</v>
      </c>
      <c r="AI215">
        <v>0.5</v>
      </c>
      <c r="AJ215">
        <v>0</v>
      </c>
      <c r="AK215">
        <v>2</v>
      </c>
      <c r="AL215">
        <v>0</v>
      </c>
      <c r="AM215">
        <v>0</v>
      </c>
      <c r="AN215">
        <v>0</v>
      </c>
      <c r="AO215">
        <v>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206.5</v>
      </c>
      <c r="AY215">
        <v>1</v>
      </c>
      <c r="AZ215">
        <v>188</v>
      </c>
      <c r="BA215">
        <v>110</v>
      </c>
      <c r="BB215">
        <v>172</v>
      </c>
      <c r="BC215">
        <v>4.5</v>
      </c>
      <c r="BD215">
        <v>2</v>
      </c>
      <c r="BE215">
        <v>0</v>
      </c>
      <c r="BF215">
        <v>3</v>
      </c>
      <c r="BG215">
        <v>0</v>
      </c>
      <c r="BH215">
        <v>0</v>
      </c>
      <c r="BI215">
        <v>0</v>
      </c>
      <c r="BJ215">
        <v>10.5</v>
      </c>
      <c r="BK215">
        <v>0</v>
      </c>
      <c r="BL215">
        <v>3</v>
      </c>
      <c r="BM215">
        <v>11.02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504.02</v>
      </c>
    </row>
    <row r="216" spans="1:72" x14ac:dyDescent="0.35">
      <c r="A216" t="s">
        <v>622</v>
      </c>
      <c r="B216" t="s">
        <v>227</v>
      </c>
      <c r="C216" t="s">
        <v>395</v>
      </c>
      <c r="D216" t="s">
        <v>625</v>
      </c>
      <c r="E216" t="s">
        <v>419</v>
      </c>
      <c r="F216" t="s">
        <v>236</v>
      </c>
      <c r="G216" t="s">
        <v>626</v>
      </c>
      <c r="I216">
        <v>0.35</v>
      </c>
      <c r="J216">
        <v>60</v>
      </c>
      <c r="K216">
        <v>60</v>
      </c>
      <c r="L216">
        <v>0</v>
      </c>
      <c r="M216">
        <v>3</v>
      </c>
      <c r="N216">
        <v>2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6</v>
      </c>
      <c r="U216">
        <v>0</v>
      </c>
      <c r="V216">
        <v>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135</v>
      </c>
      <c r="AD216">
        <v>0.45</v>
      </c>
      <c r="AE216">
        <v>56</v>
      </c>
      <c r="AF216">
        <v>18</v>
      </c>
      <c r="AG216">
        <v>0</v>
      </c>
      <c r="AH216">
        <v>0</v>
      </c>
      <c r="AI216">
        <v>0</v>
      </c>
      <c r="AJ216">
        <v>0</v>
      </c>
      <c r="AK216">
        <v>6.5</v>
      </c>
      <c r="AL216">
        <v>0</v>
      </c>
      <c r="AM216">
        <v>2</v>
      </c>
      <c r="AN216">
        <v>0</v>
      </c>
      <c r="AO216">
        <v>1.5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84</v>
      </c>
      <c r="AY216">
        <v>0.45</v>
      </c>
      <c r="AZ216">
        <v>116</v>
      </c>
      <c r="BA216">
        <v>78</v>
      </c>
      <c r="BB216">
        <v>0</v>
      </c>
      <c r="BC216">
        <v>3</v>
      </c>
      <c r="BD216">
        <v>2</v>
      </c>
      <c r="BE216">
        <v>0</v>
      </c>
      <c r="BF216">
        <v>7.5</v>
      </c>
      <c r="BG216">
        <v>0</v>
      </c>
      <c r="BH216">
        <v>2</v>
      </c>
      <c r="BI216">
        <v>0</v>
      </c>
      <c r="BJ216">
        <v>7.5</v>
      </c>
      <c r="BK216">
        <v>0</v>
      </c>
      <c r="BL216">
        <v>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219</v>
      </c>
      <c r="BT216" t="s">
        <v>627</v>
      </c>
    </row>
    <row r="217" spans="1:72" x14ac:dyDescent="0.35">
      <c r="A217" t="s">
        <v>622</v>
      </c>
      <c r="B217" t="s">
        <v>227</v>
      </c>
      <c r="C217" t="s">
        <v>628</v>
      </c>
      <c r="D217" t="s">
        <v>629</v>
      </c>
      <c r="E217" t="s">
        <v>630</v>
      </c>
      <c r="F217" t="s">
        <v>236</v>
      </c>
      <c r="G217" t="s">
        <v>624</v>
      </c>
      <c r="I217">
        <v>0.6</v>
      </c>
      <c r="J217">
        <v>52</v>
      </c>
      <c r="K217">
        <v>10</v>
      </c>
      <c r="L217">
        <v>24</v>
      </c>
      <c r="M217">
        <v>3</v>
      </c>
      <c r="N217">
        <v>2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1.5</v>
      </c>
      <c r="U217">
        <v>0</v>
      </c>
      <c r="V217">
        <v>6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99.5</v>
      </c>
      <c r="AD217">
        <v>0.7</v>
      </c>
      <c r="AE217">
        <v>82</v>
      </c>
      <c r="AF217">
        <v>70</v>
      </c>
      <c r="AG217">
        <v>84</v>
      </c>
      <c r="AH217">
        <v>5</v>
      </c>
      <c r="AI217">
        <v>1.5</v>
      </c>
      <c r="AJ217">
        <v>0</v>
      </c>
      <c r="AK217">
        <v>6.5</v>
      </c>
      <c r="AL217">
        <v>0</v>
      </c>
      <c r="AM217">
        <v>2</v>
      </c>
      <c r="AN217">
        <v>0</v>
      </c>
      <c r="AO217">
        <v>4.5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255.5</v>
      </c>
      <c r="AY217">
        <v>0.7</v>
      </c>
      <c r="AZ217">
        <v>134</v>
      </c>
      <c r="BA217">
        <v>80</v>
      </c>
      <c r="BB217">
        <v>108</v>
      </c>
      <c r="BC217">
        <v>8</v>
      </c>
      <c r="BD217">
        <v>3.5</v>
      </c>
      <c r="BE217">
        <v>0</v>
      </c>
      <c r="BF217">
        <v>7.5</v>
      </c>
      <c r="BG217">
        <v>0</v>
      </c>
      <c r="BH217">
        <v>2</v>
      </c>
      <c r="BI217">
        <v>0</v>
      </c>
      <c r="BJ217">
        <v>6</v>
      </c>
      <c r="BK217">
        <v>0</v>
      </c>
      <c r="BL217">
        <v>6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355</v>
      </c>
    </row>
    <row r="218" spans="1:72" x14ac:dyDescent="0.35">
      <c r="A218" t="s">
        <v>622</v>
      </c>
      <c r="B218" t="s">
        <v>227</v>
      </c>
      <c r="C218" t="s">
        <v>268</v>
      </c>
      <c r="D218" t="s">
        <v>631</v>
      </c>
      <c r="E218" t="s">
        <v>335</v>
      </c>
      <c r="F218" t="s">
        <v>248</v>
      </c>
      <c r="G218" t="s">
        <v>616</v>
      </c>
      <c r="I218">
        <v>0.5</v>
      </c>
      <c r="J218">
        <v>48</v>
      </c>
      <c r="K218">
        <v>32</v>
      </c>
      <c r="L218">
        <v>0</v>
      </c>
      <c r="M218">
        <v>2</v>
      </c>
      <c r="N218">
        <v>1</v>
      </c>
      <c r="O218">
        <v>0</v>
      </c>
      <c r="P218">
        <v>0</v>
      </c>
      <c r="Q218">
        <v>0</v>
      </c>
      <c r="R218">
        <v>12.5</v>
      </c>
      <c r="S218">
        <v>0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99.5</v>
      </c>
      <c r="AD218">
        <v>0.5</v>
      </c>
      <c r="AE218">
        <v>59</v>
      </c>
      <c r="AF218">
        <v>40</v>
      </c>
      <c r="AG218">
        <v>22</v>
      </c>
      <c r="AH218">
        <v>2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4</v>
      </c>
      <c r="AP218">
        <v>0</v>
      </c>
      <c r="AQ218">
        <v>3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131</v>
      </c>
      <c r="AY218">
        <v>0.5</v>
      </c>
      <c r="AZ218">
        <v>107</v>
      </c>
      <c r="BA218">
        <v>72</v>
      </c>
      <c r="BB218">
        <v>22</v>
      </c>
      <c r="BC218">
        <v>4</v>
      </c>
      <c r="BD218">
        <v>2</v>
      </c>
      <c r="BE218">
        <v>0</v>
      </c>
      <c r="BF218">
        <v>0</v>
      </c>
      <c r="BG218">
        <v>0</v>
      </c>
      <c r="BH218">
        <v>12.5</v>
      </c>
      <c r="BI218">
        <v>0</v>
      </c>
      <c r="BJ218">
        <v>8</v>
      </c>
      <c r="BK218">
        <v>0</v>
      </c>
      <c r="BL218">
        <v>3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230.5</v>
      </c>
    </row>
    <row r="219" spans="1:72" x14ac:dyDescent="0.35">
      <c r="A219" t="s">
        <v>622</v>
      </c>
      <c r="B219" t="s">
        <v>227</v>
      </c>
      <c r="C219" t="s">
        <v>238</v>
      </c>
      <c r="D219" t="s">
        <v>632</v>
      </c>
      <c r="E219" t="s">
        <v>429</v>
      </c>
      <c r="F219" t="s">
        <v>248</v>
      </c>
      <c r="G219" t="s">
        <v>616</v>
      </c>
      <c r="I219">
        <v>0.75</v>
      </c>
      <c r="J219">
        <v>136</v>
      </c>
      <c r="K219">
        <v>72</v>
      </c>
      <c r="L219">
        <v>64</v>
      </c>
      <c r="M219">
        <v>15</v>
      </c>
      <c r="N219">
        <v>7</v>
      </c>
      <c r="O219">
        <v>0</v>
      </c>
      <c r="P219">
        <v>10.5</v>
      </c>
      <c r="Q219">
        <v>0</v>
      </c>
      <c r="R219">
        <v>2</v>
      </c>
      <c r="S219">
        <v>0</v>
      </c>
      <c r="T219">
        <v>10</v>
      </c>
      <c r="U219">
        <v>0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319.5</v>
      </c>
      <c r="AD219">
        <v>0.75</v>
      </c>
      <c r="AE219">
        <v>32</v>
      </c>
      <c r="AF219">
        <v>56</v>
      </c>
      <c r="AG219">
        <v>0</v>
      </c>
      <c r="AH219">
        <v>2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16</v>
      </c>
      <c r="AO219">
        <v>1</v>
      </c>
      <c r="AP219">
        <v>0</v>
      </c>
      <c r="AQ219">
        <v>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111</v>
      </c>
      <c r="AY219">
        <v>0.75</v>
      </c>
      <c r="AZ219">
        <v>168</v>
      </c>
      <c r="BA219">
        <v>128</v>
      </c>
      <c r="BB219">
        <v>64</v>
      </c>
      <c r="BC219">
        <v>17</v>
      </c>
      <c r="BD219">
        <v>8</v>
      </c>
      <c r="BE219">
        <v>0</v>
      </c>
      <c r="BF219">
        <v>10.5</v>
      </c>
      <c r="BG219">
        <v>0</v>
      </c>
      <c r="BH219">
        <v>2</v>
      </c>
      <c r="BI219">
        <v>16</v>
      </c>
      <c r="BJ219">
        <v>11</v>
      </c>
      <c r="BK219">
        <v>0</v>
      </c>
      <c r="BL219">
        <v>6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430.5</v>
      </c>
    </row>
    <row r="220" spans="1:72" x14ac:dyDescent="0.35">
      <c r="A220" t="s">
        <v>622</v>
      </c>
      <c r="B220" t="s">
        <v>227</v>
      </c>
      <c r="C220" t="s">
        <v>417</v>
      </c>
      <c r="D220" t="s">
        <v>633</v>
      </c>
      <c r="E220" t="s">
        <v>429</v>
      </c>
      <c r="F220" t="s">
        <v>248</v>
      </c>
      <c r="G220" t="s">
        <v>634</v>
      </c>
      <c r="I220">
        <v>0.3</v>
      </c>
      <c r="J220">
        <v>48</v>
      </c>
      <c r="K220">
        <v>18</v>
      </c>
      <c r="L220">
        <v>56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</v>
      </c>
      <c r="U220">
        <v>0</v>
      </c>
      <c r="V220">
        <v>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128</v>
      </c>
      <c r="AD220">
        <v>0.3</v>
      </c>
      <c r="AE220">
        <v>28</v>
      </c>
      <c r="AF220">
        <v>0</v>
      </c>
      <c r="AG220">
        <v>16</v>
      </c>
      <c r="AH220">
        <v>0</v>
      </c>
      <c r="AI220">
        <v>0</v>
      </c>
      <c r="AJ220">
        <v>0</v>
      </c>
      <c r="AK220">
        <v>4.5</v>
      </c>
      <c r="AL220">
        <v>0</v>
      </c>
      <c r="AM220">
        <v>2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51.5</v>
      </c>
      <c r="AY220">
        <v>0.3</v>
      </c>
      <c r="AZ220">
        <v>76</v>
      </c>
      <c r="BA220">
        <v>18</v>
      </c>
      <c r="BB220">
        <v>72</v>
      </c>
      <c r="BC220">
        <v>0</v>
      </c>
      <c r="BD220">
        <v>0</v>
      </c>
      <c r="BE220">
        <v>0</v>
      </c>
      <c r="BF220">
        <v>4.5</v>
      </c>
      <c r="BG220">
        <v>0</v>
      </c>
      <c r="BH220">
        <v>2</v>
      </c>
      <c r="BI220">
        <v>0</v>
      </c>
      <c r="BJ220">
        <v>4</v>
      </c>
      <c r="BK220">
        <v>0</v>
      </c>
      <c r="BL220">
        <v>3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179.5</v>
      </c>
    </row>
    <row r="221" spans="1:72" x14ac:dyDescent="0.35">
      <c r="A221" t="s">
        <v>622</v>
      </c>
      <c r="B221" t="s">
        <v>227</v>
      </c>
      <c r="C221" t="s">
        <v>287</v>
      </c>
      <c r="D221" t="s">
        <v>635</v>
      </c>
      <c r="E221" t="s">
        <v>265</v>
      </c>
      <c r="F221" t="s">
        <v>248</v>
      </c>
      <c r="G221" t="s">
        <v>634</v>
      </c>
      <c r="I221">
        <v>0.6</v>
      </c>
      <c r="J221">
        <v>86</v>
      </c>
      <c r="K221">
        <v>32</v>
      </c>
      <c r="L221">
        <v>32</v>
      </c>
      <c r="M221">
        <v>8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173</v>
      </c>
      <c r="AD221">
        <v>0.7</v>
      </c>
      <c r="AE221">
        <v>64</v>
      </c>
      <c r="AF221">
        <v>0</v>
      </c>
      <c r="AG221">
        <v>92</v>
      </c>
      <c r="AH221">
        <v>3</v>
      </c>
      <c r="AI221">
        <v>1.5</v>
      </c>
      <c r="AJ221">
        <v>0</v>
      </c>
      <c r="AK221">
        <v>4.5</v>
      </c>
      <c r="AL221">
        <v>0</v>
      </c>
      <c r="AM221">
        <v>2</v>
      </c>
      <c r="AN221">
        <v>0</v>
      </c>
      <c r="AO221">
        <v>2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169</v>
      </c>
      <c r="AY221">
        <v>0.7</v>
      </c>
      <c r="AZ221">
        <v>150</v>
      </c>
      <c r="BA221">
        <v>32</v>
      </c>
      <c r="BB221">
        <v>124</v>
      </c>
      <c r="BC221">
        <v>11</v>
      </c>
      <c r="BD221">
        <v>5.5</v>
      </c>
      <c r="BE221">
        <v>0</v>
      </c>
      <c r="BF221">
        <v>4.5</v>
      </c>
      <c r="BG221">
        <v>0</v>
      </c>
      <c r="BH221">
        <v>2</v>
      </c>
      <c r="BI221">
        <v>0</v>
      </c>
      <c r="BJ221">
        <v>7</v>
      </c>
      <c r="BK221">
        <v>0</v>
      </c>
      <c r="BL221">
        <v>6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342</v>
      </c>
    </row>
    <row r="222" spans="1:72" x14ac:dyDescent="0.35">
      <c r="A222" t="s">
        <v>622</v>
      </c>
      <c r="B222" t="s">
        <v>227</v>
      </c>
      <c r="C222" t="s">
        <v>233</v>
      </c>
      <c r="D222" t="s">
        <v>636</v>
      </c>
      <c r="E222" t="s">
        <v>304</v>
      </c>
      <c r="F222" t="s">
        <v>248</v>
      </c>
      <c r="G222" t="s">
        <v>634</v>
      </c>
      <c r="I222">
        <v>0.25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0.25</v>
      </c>
      <c r="AE222">
        <v>56</v>
      </c>
      <c r="AF222">
        <v>0</v>
      </c>
      <c r="AG222">
        <v>84</v>
      </c>
      <c r="AH222">
        <v>2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3</v>
      </c>
      <c r="AP222">
        <v>0</v>
      </c>
      <c r="AQ222">
        <v>3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149</v>
      </c>
      <c r="AY222">
        <v>0.25</v>
      </c>
      <c r="AZ222">
        <v>56</v>
      </c>
      <c r="BA222">
        <v>0</v>
      </c>
      <c r="BB222">
        <v>84</v>
      </c>
      <c r="BC222">
        <v>2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3</v>
      </c>
      <c r="BK222">
        <v>0</v>
      </c>
      <c r="BL222">
        <v>3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149</v>
      </c>
    </row>
    <row r="223" spans="1:72" x14ac:dyDescent="0.35">
      <c r="A223" t="s">
        <v>637</v>
      </c>
      <c r="B223" t="s">
        <v>227</v>
      </c>
      <c r="C223" t="s">
        <v>287</v>
      </c>
      <c r="D223" t="s">
        <v>273</v>
      </c>
      <c r="E223" t="s">
        <v>298</v>
      </c>
      <c r="F223" t="s">
        <v>231</v>
      </c>
      <c r="G223" t="s">
        <v>379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11</v>
      </c>
      <c r="AD223">
        <v>1</v>
      </c>
      <c r="AE223">
        <v>136</v>
      </c>
      <c r="AF223">
        <v>18</v>
      </c>
      <c r="AG223">
        <v>78</v>
      </c>
      <c r="AH223">
        <v>0</v>
      </c>
      <c r="AI223">
        <v>0</v>
      </c>
      <c r="AJ223">
        <v>0</v>
      </c>
      <c r="AK223">
        <v>29</v>
      </c>
      <c r="AL223">
        <v>0</v>
      </c>
      <c r="AM223">
        <v>8</v>
      </c>
      <c r="AN223">
        <v>0</v>
      </c>
      <c r="AO223">
        <v>6</v>
      </c>
      <c r="AP223">
        <v>0</v>
      </c>
      <c r="AQ223">
        <v>21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296</v>
      </c>
      <c r="AY223">
        <v>1</v>
      </c>
      <c r="AZ223">
        <v>136</v>
      </c>
      <c r="BA223">
        <v>18</v>
      </c>
      <c r="BB223">
        <v>78</v>
      </c>
      <c r="BC223">
        <v>0</v>
      </c>
      <c r="BD223">
        <v>0</v>
      </c>
      <c r="BE223">
        <v>0</v>
      </c>
      <c r="BF223">
        <v>40</v>
      </c>
      <c r="BG223">
        <v>0</v>
      </c>
      <c r="BH223">
        <v>8</v>
      </c>
      <c r="BI223">
        <v>0</v>
      </c>
      <c r="BJ223">
        <v>6</v>
      </c>
      <c r="BK223">
        <v>0</v>
      </c>
      <c r="BL223">
        <v>21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307</v>
      </c>
      <c r="BT223" t="s">
        <v>638</v>
      </c>
    </row>
    <row r="224" spans="1:72" x14ac:dyDescent="0.35">
      <c r="A224" t="s">
        <v>637</v>
      </c>
      <c r="B224" t="s">
        <v>227</v>
      </c>
      <c r="C224" t="s">
        <v>258</v>
      </c>
      <c r="D224" t="s">
        <v>639</v>
      </c>
      <c r="E224" t="s">
        <v>298</v>
      </c>
      <c r="F224" t="s">
        <v>236</v>
      </c>
      <c r="G224" t="s">
        <v>640</v>
      </c>
      <c r="I224">
        <v>0.63</v>
      </c>
      <c r="J224">
        <v>58</v>
      </c>
      <c r="K224">
        <v>0</v>
      </c>
      <c r="L224">
        <v>0</v>
      </c>
      <c r="M224">
        <v>8</v>
      </c>
      <c r="N224">
        <v>3</v>
      </c>
      <c r="O224">
        <v>0</v>
      </c>
      <c r="P224">
        <v>31</v>
      </c>
      <c r="Q224">
        <v>0</v>
      </c>
      <c r="R224">
        <v>4</v>
      </c>
      <c r="S224">
        <v>0</v>
      </c>
      <c r="T224">
        <v>3</v>
      </c>
      <c r="U224">
        <v>0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113</v>
      </c>
      <c r="AD224">
        <v>0.63</v>
      </c>
      <c r="AE224">
        <v>108</v>
      </c>
      <c r="AF224">
        <v>0</v>
      </c>
      <c r="AG224">
        <v>18</v>
      </c>
      <c r="AH224">
        <v>0</v>
      </c>
      <c r="AI224">
        <v>0</v>
      </c>
      <c r="AJ224">
        <v>0</v>
      </c>
      <c r="AK224">
        <v>6</v>
      </c>
      <c r="AL224">
        <v>0</v>
      </c>
      <c r="AM224">
        <v>4</v>
      </c>
      <c r="AN224">
        <v>0</v>
      </c>
      <c r="AO224">
        <v>5</v>
      </c>
      <c r="AP224">
        <v>0</v>
      </c>
      <c r="AQ224">
        <v>12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153</v>
      </c>
      <c r="AY224">
        <v>0.63</v>
      </c>
      <c r="AZ224">
        <v>166</v>
      </c>
      <c r="BA224">
        <v>0</v>
      </c>
      <c r="BB224">
        <v>18</v>
      </c>
      <c r="BC224">
        <v>8</v>
      </c>
      <c r="BD224">
        <v>3</v>
      </c>
      <c r="BE224">
        <v>0</v>
      </c>
      <c r="BF224">
        <v>37</v>
      </c>
      <c r="BG224">
        <v>0</v>
      </c>
      <c r="BH224">
        <v>8</v>
      </c>
      <c r="BI224">
        <v>0</v>
      </c>
      <c r="BJ224">
        <v>8</v>
      </c>
      <c r="BK224">
        <v>0</v>
      </c>
      <c r="BL224">
        <v>18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266</v>
      </c>
      <c r="BT224" t="s">
        <v>641</v>
      </c>
    </row>
    <row r="225" spans="1:72" x14ac:dyDescent="0.35">
      <c r="A225" t="s">
        <v>637</v>
      </c>
      <c r="B225" t="s">
        <v>227</v>
      </c>
      <c r="C225" t="s">
        <v>553</v>
      </c>
      <c r="D225" t="s">
        <v>642</v>
      </c>
      <c r="E225" t="s">
        <v>643</v>
      </c>
      <c r="F225" t="s">
        <v>236</v>
      </c>
      <c r="G225" t="s">
        <v>640</v>
      </c>
      <c r="I225">
        <v>1</v>
      </c>
      <c r="J225">
        <v>56</v>
      </c>
      <c r="K225">
        <v>0</v>
      </c>
      <c r="L225">
        <v>188</v>
      </c>
      <c r="M225">
        <v>20</v>
      </c>
      <c r="N225">
        <v>5</v>
      </c>
      <c r="O225">
        <v>0</v>
      </c>
      <c r="P225">
        <v>31</v>
      </c>
      <c r="Q225">
        <v>0</v>
      </c>
      <c r="R225">
        <v>4</v>
      </c>
      <c r="S225">
        <v>0</v>
      </c>
      <c r="T225">
        <v>8</v>
      </c>
      <c r="U225">
        <v>0</v>
      </c>
      <c r="V225">
        <v>9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321</v>
      </c>
      <c r="AD225">
        <v>1</v>
      </c>
      <c r="AE225">
        <v>18</v>
      </c>
      <c r="AF225">
        <v>30</v>
      </c>
      <c r="AG225">
        <v>108</v>
      </c>
      <c r="AH225">
        <v>6</v>
      </c>
      <c r="AI225">
        <v>2</v>
      </c>
      <c r="AJ225">
        <v>0</v>
      </c>
      <c r="AK225">
        <v>9</v>
      </c>
      <c r="AL225">
        <v>0</v>
      </c>
      <c r="AM225">
        <v>6</v>
      </c>
      <c r="AN225">
        <v>0</v>
      </c>
      <c r="AO225">
        <v>3</v>
      </c>
      <c r="AP225">
        <v>0</v>
      </c>
      <c r="AQ225">
        <v>12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194</v>
      </c>
      <c r="AY225">
        <v>1</v>
      </c>
      <c r="AZ225">
        <v>74</v>
      </c>
      <c r="BA225">
        <v>30</v>
      </c>
      <c r="BB225">
        <v>296</v>
      </c>
      <c r="BC225">
        <v>26</v>
      </c>
      <c r="BD225">
        <v>7</v>
      </c>
      <c r="BE225">
        <v>0</v>
      </c>
      <c r="BF225">
        <v>40</v>
      </c>
      <c r="BG225">
        <v>0</v>
      </c>
      <c r="BH225">
        <v>10</v>
      </c>
      <c r="BI225">
        <v>0</v>
      </c>
      <c r="BJ225">
        <v>11</v>
      </c>
      <c r="BK225">
        <v>0</v>
      </c>
      <c r="BL225">
        <v>21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515</v>
      </c>
    </row>
    <row r="226" spans="1:72" x14ac:dyDescent="0.35">
      <c r="A226" t="s">
        <v>637</v>
      </c>
      <c r="B226" t="s">
        <v>227</v>
      </c>
      <c r="C226" t="s">
        <v>524</v>
      </c>
      <c r="D226" t="s">
        <v>644</v>
      </c>
      <c r="E226" t="s">
        <v>283</v>
      </c>
      <c r="F226" t="s">
        <v>236</v>
      </c>
      <c r="G226" t="s">
        <v>640</v>
      </c>
      <c r="I226">
        <v>1</v>
      </c>
      <c r="J226">
        <v>84</v>
      </c>
      <c r="K226">
        <v>16</v>
      </c>
      <c r="L226">
        <v>178</v>
      </c>
      <c r="M226">
        <v>12</v>
      </c>
      <c r="N226">
        <v>4.5</v>
      </c>
      <c r="O226">
        <v>0</v>
      </c>
      <c r="P226">
        <v>22</v>
      </c>
      <c r="Q226">
        <v>0</v>
      </c>
      <c r="R226">
        <v>4</v>
      </c>
      <c r="S226">
        <v>0</v>
      </c>
      <c r="T226">
        <v>8</v>
      </c>
      <c r="U226">
        <v>0</v>
      </c>
      <c r="V226">
        <v>12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340.5</v>
      </c>
      <c r="AD226">
        <v>1</v>
      </c>
      <c r="AE226">
        <v>46</v>
      </c>
      <c r="AF226">
        <v>24</v>
      </c>
      <c r="AG226">
        <v>102</v>
      </c>
      <c r="AH226">
        <v>6</v>
      </c>
      <c r="AI226">
        <v>2</v>
      </c>
      <c r="AJ226">
        <v>0</v>
      </c>
      <c r="AK226">
        <v>12</v>
      </c>
      <c r="AL226">
        <v>0</v>
      </c>
      <c r="AM226">
        <v>8</v>
      </c>
      <c r="AN226">
        <v>0</v>
      </c>
      <c r="AO226">
        <v>3</v>
      </c>
      <c r="AP226">
        <v>0</v>
      </c>
      <c r="AQ226">
        <v>14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217</v>
      </c>
      <c r="AY226">
        <v>1</v>
      </c>
      <c r="AZ226">
        <v>130</v>
      </c>
      <c r="BA226">
        <v>40</v>
      </c>
      <c r="BB226">
        <v>280</v>
      </c>
      <c r="BC226">
        <v>18</v>
      </c>
      <c r="BD226">
        <v>6.5</v>
      </c>
      <c r="BE226">
        <v>0</v>
      </c>
      <c r="BF226">
        <v>34</v>
      </c>
      <c r="BG226">
        <v>0</v>
      </c>
      <c r="BH226">
        <v>12</v>
      </c>
      <c r="BI226">
        <v>0</v>
      </c>
      <c r="BJ226">
        <v>11</v>
      </c>
      <c r="BK226">
        <v>0</v>
      </c>
      <c r="BL226">
        <v>26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557.5</v>
      </c>
    </row>
    <row r="227" spans="1:72" x14ac:dyDescent="0.35">
      <c r="A227" t="s">
        <v>637</v>
      </c>
      <c r="B227" t="s">
        <v>227</v>
      </c>
      <c r="C227" t="s">
        <v>595</v>
      </c>
      <c r="D227" t="s">
        <v>625</v>
      </c>
      <c r="E227" t="s">
        <v>455</v>
      </c>
      <c r="F227" t="s">
        <v>248</v>
      </c>
      <c r="G227" t="s">
        <v>645</v>
      </c>
      <c r="I227">
        <v>1</v>
      </c>
      <c r="J227">
        <v>48</v>
      </c>
      <c r="K227">
        <v>0</v>
      </c>
      <c r="L227">
        <v>236</v>
      </c>
      <c r="M227">
        <v>36</v>
      </c>
      <c r="N227">
        <v>5</v>
      </c>
      <c r="O227">
        <v>0</v>
      </c>
      <c r="P227">
        <v>21</v>
      </c>
      <c r="Q227">
        <v>0</v>
      </c>
      <c r="R227">
        <v>4</v>
      </c>
      <c r="S227">
        <v>0</v>
      </c>
      <c r="T227">
        <v>14</v>
      </c>
      <c r="U227">
        <v>0</v>
      </c>
      <c r="V227">
        <v>9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373</v>
      </c>
      <c r="AD227">
        <v>1</v>
      </c>
      <c r="AE227">
        <v>88</v>
      </c>
      <c r="AF227">
        <v>0</v>
      </c>
      <c r="AG227">
        <v>66</v>
      </c>
      <c r="AH227">
        <v>8</v>
      </c>
      <c r="AI227">
        <v>2.5</v>
      </c>
      <c r="AJ227">
        <v>0</v>
      </c>
      <c r="AK227">
        <v>9</v>
      </c>
      <c r="AL227">
        <v>0</v>
      </c>
      <c r="AM227">
        <v>6</v>
      </c>
      <c r="AN227">
        <v>0</v>
      </c>
      <c r="AO227">
        <v>4</v>
      </c>
      <c r="AP227">
        <v>0</v>
      </c>
      <c r="AQ227">
        <v>12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195.5</v>
      </c>
      <c r="AY227">
        <v>1</v>
      </c>
      <c r="AZ227">
        <v>136</v>
      </c>
      <c r="BA227">
        <v>0</v>
      </c>
      <c r="BB227">
        <v>302</v>
      </c>
      <c r="BC227">
        <v>44</v>
      </c>
      <c r="BD227">
        <v>7.5</v>
      </c>
      <c r="BE227">
        <v>0</v>
      </c>
      <c r="BF227">
        <v>30</v>
      </c>
      <c r="BG227">
        <v>0</v>
      </c>
      <c r="BH227">
        <v>10</v>
      </c>
      <c r="BI227">
        <v>0</v>
      </c>
      <c r="BJ227">
        <v>18</v>
      </c>
      <c r="BK227">
        <v>0</v>
      </c>
      <c r="BL227">
        <v>21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568.5</v>
      </c>
    </row>
    <row r="228" spans="1:72" x14ac:dyDescent="0.35">
      <c r="A228" t="s">
        <v>637</v>
      </c>
      <c r="B228" t="s">
        <v>227</v>
      </c>
      <c r="C228" t="s">
        <v>309</v>
      </c>
      <c r="D228" t="s">
        <v>646</v>
      </c>
      <c r="E228" t="s">
        <v>647</v>
      </c>
      <c r="F228" t="s">
        <v>248</v>
      </c>
      <c r="G228" t="s">
        <v>648</v>
      </c>
      <c r="I228">
        <v>1</v>
      </c>
      <c r="J228">
        <v>118</v>
      </c>
      <c r="K228">
        <v>0</v>
      </c>
      <c r="L228">
        <v>136</v>
      </c>
      <c r="M228">
        <v>20</v>
      </c>
      <c r="N228">
        <v>4.5</v>
      </c>
      <c r="O228">
        <v>0</v>
      </c>
      <c r="P228">
        <v>46</v>
      </c>
      <c r="Q228">
        <v>0</v>
      </c>
      <c r="R228">
        <v>8</v>
      </c>
      <c r="S228">
        <v>0</v>
      </c>
      <c r="T228">
        <v>16</v>
      </c>
      <c r="U228">
        <v>0</v>
      </c>
      <c r="V228">
        <v>12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360.5</v>
      </c>
      <c r="AD228">
        <v>1</v>
      </c>
      <c r="AE228">
        <v>46</v>
      </c>
      <c r="AF228">
        <v>0</v>
      </c>
      <c r="AG228">
        <v>100</v>
      </c>
      <c r="AH228">
        <v>12</v>
      </c>
      <c r="AI228">
        <v>2.5</v>
      </c>
      <c r="AJ228">
        <v>0</v>
      </c>
      <c r="AK228">
        <v>29</v>
      </c>
      <c r="AL228">
        <v>0</v>
      </c>
      <c r="AM228">
        <v>8</v>
      </c>
      <c r="AN228">
        <v>0</v>
      </c>
      <c r="AO228">
        <v>5</v>
      </c>
      <c r="AP228">
        <v>0</v>
      </c>
      <c r="AQ228">
        <v>12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214.5</v>
      </c>
      <c r="AY228">
        <v>1</v>
      </c>
      <c r="AZ228">
        <v>164</v>
      </c>
      <c r="BA228">
        <v>0</v>
      </c>
      <c r="BB228">
        <v>236</v>
      </c>
      <c r="BC228">
        <v>32</v>
      </c>
      <c r="BD228">
        <v>7</v>
      </c>
      <c r="BE228">
        <v>0</v>
      </c>
      <c r="BF228">
        <v>75</v>
      </c>
      <c r="BG228">
        <v>0</v>
      </c>
      <c r="BH228">
        <v>16</v>
      </c>
      <c r="BI228">
        <v>0</v>
      </c>
      <c r="BJ228">
        <v>21</v>
      </c>
      <c r="BK228">
        <v>0</v>
      </c>
      <c r="BL228">
        <v>24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575</v>
      </c>
    </row>
    <row r="229" spans="1:72" x14ac:dyDescent="0.35">
      <c r="A229" t="s">
        <v>637</v>
      </c>
      <c r="B229" t="s">
        <v>227</v>
      </c>
      <c r="C229" t="s">
        <v>417</v>
      </c>
      <c r="D229" t="s">
        <v>649</v>
      </c>
      <c r="E229" t="s">
        <v>643</v>
      </c>
      <c r="F229" t="s">
        <v>248</v>
      </c>
      <c r="G229" t="s">
        <v>645</v>
      </c>
      <c r="I229">
        <v>1</v>
      </c>
      <c r="J229">
        <v>72</v>
      </c>
      <c r="K229">
        <v>16</v>
      </c>
      <c r="L229">
        <v>164</v>
      </c>
      <c r="M229">
        <v>0</v>
      </c>
      <c r="N229">
        <v>0</v>
      </c>
      <c r="O229">
        <v>0</v>
      </c>
      <c r="P229">
        <v>20</v>
      </c>
      <c r="Q229">
        <v>0</v>
      </c>
      <c r="R229">
        <v>4</v>
      </c>
      <c r="S229">
        <v>0</v>
      </c>
      <c r="T229">
        <v>15</v>
      </c>
      <c r="U229">
        <v>0</v>
      </c>
      <c r="V229">
        <v>9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300</v>
      </c>
      <c r="AD229">
        <v>1</v>
      </c>
      <c r="AE229">
        <v>60</v>
      </c>
      <c r="AF229">
        <v>44</v>
      </c>
      <c r="AG229">
        <v>42</v>
      </c>
      <c r="AH229">
        <v>25</v>
      </c>
      <c r="AI229">
        <v>2</v>
      </c>
      <c r="AJ229">
        <v>0</v>
      </c>
      <c r="AK229">
        <v>26</v>
      </c>
      <c r="AL229">
        <v>0</v>
      </c>
      <c r="AM229">
        <v>6</v>
      </c>
      <c r="AN229">
        <v>0</v>
      </c>
      <c r="AO229">
        <v>17</v>
      </c>
      <c r="AP229">
        <v>0</v>
      </c>
      <c r="AQ229">
        <v>12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234</v>
      </c>
      <c r="AY229">
        <v>1</v>
      </c>
      <c r="AZ229">
        <v>132</v>
      </c>
      <c r="BA229">
        <v>60</v>
      </c>
      <c r="BB229">
        <v>206</v>
      </c>
      <c r="BC229">
        <v>25</v>
      </c>
      <c r="BD229">
        <v>2</v>
      </c>
      <c r="BE229">
        <v>0</v>
      </c>
      <c r="BF229">
        <v>46</v>
      </c>
      <c r="BG229">
        <v>0</v>
      </c>
      <c r="BH229">
        <v>10</v>
      </c>
      <c r="BI229">
        <v>0</v>
      </c>
      <c r="BJ229">
        <v>32</v>
      </c>
      <c r="BK229">
        <v>0</v>
      </c>
      <c r="BL229">
        <v>21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534</v>
      </c>
    </row>
    <row r="230" spans="1:72" x14ac:dyDescent="0.35">
      <c r="A230" t="s">
        <v>637</v>
      </c>
      <c r="B230" t="s">
        <v>227</v>
      </c>
      <c r="C230" t="s">
        <v>650</v>
      </c>
      <c r="D230" t="s">
        <v>651</v>
      </c>
      <c r="E230" t="s">
        <v>298</v>
      </c>
      <c r="F230" t="s">
        <v>248</v>
      </c>
      <c r="G230" t="s">
        <v>648</v>
      </c>
      <c r="I230">
        <v>1</v>
      </c>
      <c r="J230">
        <v>72</v>
      </c>
      <c r="K230">
        <v>16</v>
      </c>
      <c r="L230">
        <v>116</v>
      </c>
      <c r="M230">
        <v>48</v>
      </c>
      <c r="N230">
        <v>5</v>
      </c>
      <c r="O230">
        <v>1</v>
      </c>
      <c r="P230">
        <v>20</v>
      </c>
      <c r="Q230">
        <v>0</v>
      </c>
      <c r="R230">
        <v>4</v>
      </c>
      <c r="S230">
        <v>0</v>
      </c>
      <c r="T230">
        <v>34</v>
      </c>
      <c r="U230">
        <v>0</v>
      </c>
      <c r="V230">
        <v>12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328</v>
      </c>
      <c r="AD230">
        <v>1</v>
      </c>
      <c r="AE230">
        <v>82</v>
      </c>
      <c r="AF230">
        <v>0</v>
      </c>
      <c r="AG230">
        <v>72</v>
      </c>
      <c r="AH230">
        <v>42</v>
      </c>
      <c r="AI230">
        <v>0</v>
      </c>
      <c r="AJ230">
        <v>0</v>
      </c>
      <c r="AK230">
        <v>9</v>
      </c>
      <c r="AL230">
        <v>0</v>
      </c>
      <c r="AM230">
        <v>6</v>
      </c>
      <c r="AN230">
        <v>0</v>
      </c>
      <c r="AO230">
        <v>23</v>
      </c>
      <c r="AP230">
        <v>0</v>
      </c>
      <c r="AQ230">
        <v>14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248</v>
      </c>
      <c r="AY230">
        <v>1</v>
      </c>
      <c r="AZ230">
        <v>154</v>
      </c>
      <c r="BA230">
        <v>16</v>
      </c>
      <c r="BB230">
        <v>188</v>
      </c>
      <c r="BC230">
        <v>90</v>
      </c>
      <c r="BD230">
        <v>5</v>
      </c>
      <c r="BE230">
        <v>1</v>
      </c>
      <c r="BF230">
        <v>29</v>
      </c>
      <c r="BG230">
        <v>0</v>
      </c>
      <c r="BH230">
        <v>10</v>
      </c>
      <c r="BI230">
        <v>0</v>
      </c>
      <c r="BJ230">
        <v>57</v>
      </c>
      <c r="BK230">
        <v>0</v>
      </c>
      <c r="BL230">
        <v>26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576</v>
      </c>
    </row>
    <row r="231" spans="1:72" x14ac:dyDescent="0.35">
      <c r="A231" t="s">
        <v>637</v>
      </c>
      <c r="B231" t="s">
        <v>227</v>
      </c>
      <c r="C231" t="s">
        <v>652</v>
      </c>
      <c r="D231" t="s">
        <v>653</v>
      </c>
      <c r="E231" t="s">
        <v>283</v>
      </c>
      <c r="F231" t="s">
        <v>248</v>
      </c>
      <c r="G231" t="s">
        <v>654</v>
      </c>
      <c r="I231">
        <v>1</v>
      </c>
      <c r="J231">
        <v>99</v>
      </c>
      <c r="K231">
        <v>72</v>
      </c>
      <c r="L231">
        <v>92</v>
      </c>
      <c r="M231">
        <v>6</v>
      </c>
      <c r="N231">
        <v>4</v>
      </c>
      <c r="O231">
        <v>1</v>
      </c>
      <c r="P231">
        <v>21</v>
      </c>
      <c r="Q231">
        <v>0</v>
      </c>
      <c r="R231">
        <v>4</v>
      </c>
      <c r="S231">
        <v>0</v>
      </c>
      <c r="T231">
        <v>23</v>
      </c>
      <c r="U231">
        <v>0</v>
      </c>
      <c r="V231">
        <v>9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331</v>
      </c>
      <c r="AD231">
        <v>1</v>
      </c>
      <c r="AE231">
        <v>88</v>
      </c>
      <c r="AF231">
        <v>0</v>
      </c>
      <c r="AG231">
        <v>56</v>
      </c>
      <c r="AH231">
        <v>38</v>
      </c>
      <c r="AI231">
        <v>6.5</v>
      </c>
      <c r="AJ231">
        <v>0</v>
      </c>
      <c r="AK231">
        <v>9</v>
      </c>
      <c r="AL231">
        <v>0</v>
      </c>
      <c r="AM231">
        <v>6</v>
      </c>
      <c r="AN231">
        <v>0</v>
      </c>
      <c r="AO231">
        <v>27</v>
      </c>
      <c r="AP231">
        <v>0</v>
      </c>
      <c r="AQ231">
        <v>12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242.5</v>
      </c>
      <c r="AY231">
        <v>1</v>
      </c>
      <c r="AZ231">
        <v>187</v>
      </c>
      <c r="BA231">
        <v>72</v>
      </c>
      <c r="BB231">
        <v>148</v>
      </c>
      <c r="BC231">
        <v>44</v>
      </c>
      <c r="BD231">
        <v>10.5</v>
      </c>
      <c r="BE231">
        <v>1</v>
      </c>
      <c r="BF231">
        <v>30</v>
      </c>
      <c r="BG231">
        <v>0</v>
      </c>
      <c r="BH231">
        <v>10</v>
      </c>
      <c r="BI231">
        <v>0</v>
      </c>
      <c r="BJ231">
        <v>50</v>
      </c>
      <c r="BK231">
        <v>0</v>
      </c>
      <c r="BL231">
        <v>21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573.5</v>
      </c>
    </row>
    <row r="232" spans="1:72" x14ac:dyDescent="0.35">
      <c r="A232" t="s">
        <v>637</v>
      </c>
      <c r="B232" t="s">
        <v>227</v>
      </c>
      <c r="C232" t="s">
        <v>238</v>
      </c>
      <c r="D232" t="s">
        <v>655</v>
      </c>
      <c r="E232" t="s">
        <v>602</v>
      </c>
      <c r="F232" t="s">
        <v>248</v>
      </c>
      <c r="G232" t="s">
        <v>648</v>
      </c>
      <c r="I232">
        <v>1</v>
      </c>
      <c r="J232">
        <v>116</v>
      </c>
      <c r="K232">
        <v>4</v>
      </c>
      <c r="L232">
        <v>76</v>
      </c>
      <c r="M232">
        <v>25</v>
      </c>
      <c r="N232">
        <v>6</v>
      </c>
      <c r="O232">
        <v>0</v>
      </c>
      <c r="P232">
        <v>10</v>
      </c>
      <c r="Q232">
        <v>0</v>
      </c>
      <c r="R232">
        <v>2</v>
      </c>
      <c r="S232">
        <v>0</v>
      </c>
      <c r="T232">
        <v>35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277</v>
      </c>
      <c r="AD232">
        <v>1</v>
      </c>
      <c r="AE232">
        <v>132</v>
      </c>
      <c r="AF232">
        <v>0</v>
      </c>
      <c r="AG232">
        <v>116</v>
      </c>
      <c r="AH232">
        <v>12</v>
      </c>
      <c r="AI232">
        <v>5.5</v>
      </c>
      <c r="AJ232">
        <v>0</v>
      </c>
      <c r="AK232">
        <v>6</v>
      </c>
      <c r="AL232">
        <v>0</v>
      </c>
      <c r="AM232">
        <v>4</v>
      </c>
      <c r="AN232">
        <v>0</v>
      </c>
      <c r="AO232">
        <v>19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294.5</v>
      </c>
      <c r="AY232">
        <v>1</v>
      </c>
      <c r="AZ232">
        <v>248</v>
      </c>
      <c r="BA232">
        <v>4</v>
      </c>
      <c r="BB232">
        <v>192</v>
      </c>
      <c r="BC232">
        <v>37</v>
      </c>
      <c r="BD232">
        <v>11.5</v>
      </c>
      <c r="BE232">
        <v>0</v>
      </c>
      <c r="BF232">
        <v>16</v>
      </c>
      <c r="BG232">
        <v>0</v>
      </c>
      <c r="BH232">
        <v>6</v>
      </c>
      <c r="BI232">
        <v>0</v>
      </c>
      <c r="BJ232">
        <v>54</v>
      </c>
      <c r="BK232">
        <v>0</v>
      </c>
      <c r="BL232">
        <v>3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571.5</v>
      </c>
    </row>
    <row r="233" spans="1:72" x14ac:dyDescent="0.35">
      <c r="A233" t="s">
        <v>637</v>
      </c>
      <c r="B233" t="s">
        <v>227</v>
      </c>
      <c r="C233" t="s">
        <v>656</v>
      </c>
      <c r="D233" t="s">
        <v>657</v>
      </c>
      <c r="E233" t="s">
        <v>254</v>
      </c>
      <c r="F233" t="s">
        <v>248</v>
      </c>
      <c r="G233" t="s">
        <v>654</v>
      </c>
      <c r="I233">
        <v>1</v>
      </c>
      <c r="J233">
        <v>56</v>
      </c>
      <c r="K233">
        <v>16</v>
      </c>
      <c r="L233">
        <v>240</v>
      </c>
      <c r="M233">
        <v>2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5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329</v>
      </c>
      <c r="AD233">
        <v>1</v>
      </c>
      <c r="AE233">
        <v>56</v>
      </c>
      <c r="AF233">
        <v>90</v>
      </c>
      <c r="AG233">
        <v>60</v>
      </c>
      <c r="AH233">
        <v>0</v>
      </c>
      <c r="AI233">
        <v>0</v>
      </c>
      <c r="AJ233">
        <v>0</v>
      </c>
      <c r="AK233">
        <v>9</v>
      </c>
      <c r="AL233">
        <v>0</v>
      </c>
      <c r="AM233">
        <v>6</v>
      </c>
      <c r="AN233">
        <v>0</v>
      </c>
      <c r="AO233">
        <v>8</v>
      </c>
      <c r="AP233">
        <v>0</v>
      </c>
      <c r="AQ233">
        <v>12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241</v>
      </c>
      <c r="AY233">
        <v>1</v>
      </c>
      <c r="AZ233">
        <v>112</v>
      </c>
      <c r="BA233">
        <v>106</v>
      </c>
      <c r="BB233">
        <v>300</v>
      </c>
      <c r="BC233">
        <v>2</v>
      </c>
      <c r="BD233">
        <v>1</v>
      </c>
      <c r="BE233">
        <v>0</v>
      </c>
      <c r="BF233">
        <v>9</v>
      </c>
      <c r="BG233">
        <v>0</v>
      </c>
      <c r="BH233">
        <v>6</v>
      </c>
      <c r="BI233">
        <v>0</v>
      </c>
      <c r="BJ233">
        <v>13</v>
      </c>
      <c r="BK233">
        <v>0</v>
      </c>
      <c r="BL233">
        <v>21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570</v>
      </c>
    </row>
    <row r="234" spans="1:72" x14ac:dyDescent="0.35">
      <c r="A234" t="s">
        <v>637</v>
      </c>
      <c r="B234" t="s">
        <v>227</v>
      </c>
      <c r="C234" t="s">
        <v>550</v>
      </c>
      <c r="D234" t="s">
        <v>658</v>
      </c>
      <c r="E234" t="s">
        <v>429</v>
      </c>
      <c r="F234" t="s">
        <v>293</v>
      </c>
      <c r="G234" t="s">
        <v>339</v>
      </c>
      <c r="H234" t="s">
        <v>271</v>
      </c>
      <c r="I234">
        <v>0.5</v>
      </c>
      <c r="J234">
        <v>28</v>
      </c>
      <c r="K234">
        <v>0</v>
      </c>
      <c r="L234">
        <v>112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145</v>
      </c>
      <c r="AD234">
        <v>0.63</v>
      </c>
      <c r="AE234">
        <v>54</v>
      </c>
      <c r="AF234">
        <v>14</v>
      </c>
      <c r="AG234">
        <v>126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3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197</v>
      </c>
      <c r="AY234">
        <v>0.63</v>
      </c>
      <c r="AZ234">
        <v>82</v>
      </c>
      <c r="BA234">
        <v>14</v>
      </c>
      <c r="BB234">
        <v>238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8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342</v>
      </c>
      <c r="BT234" t="s">
        <v>659</v>
      </c>
    </row>
    <row r="235" spans="1:72" x14ac:dyDescent="0.35">
      <c r="A235" t="s">
        <v>637</v>
      </c>
      <c r="B235" t="s">
        <v>227</v>
      </c>
      <c r="C235" t="s">
        <v>358</v>
      </c>
      <c r="D235" t="s">
        <v>660</v>
      </c>
      <c r="E235" t="s">
        <v>347</v>
      </c>
      <c r="F235" t="s">
        <v>293</v>
      </c>
      <c r="G235" t="s">
        <v>339</v>
      </c>
      <c r="H235" t="s">
        <v>271</v>
      </c>
      <c r="I235">
        <v>0.5</v>
      </c>
      <c r="J235">
        <v>0</v>
      </c>
      <c r="K235">
        <v>32</v>
      </c>
      <c r="L235">
        <v>80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112</v>
      </c>
      <c r="AD235">
        <v>0.5</v>
      </c>
      <c r="AE235">
        <v>0</v>
      </c>
      <c r="AF235">
        <v>32</v>
      </c>
      <c r="AG235">
        <v>74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</v>
      </c>
      <c r="AP235">
        <v>0</v>
      </c>
      <c r="AQ235">
        <v>10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118</v>
      </c>
      <c r="AY235">
        <v>0.5</v>
      </c>
      <c r="AZ235">
        <v>0</v>
      </c>
      <c r="BA235">
        <v>64</v>
      </c>
      <c r="BB235">
        <v>154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2</v>
      </c>
      <c r="BK235">
        <v>0</v>
      </c>
      <c r="BL235">
        <v>10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230</v>
      </c>
    </row>
    <row r="236" spans="1:72" x14ac:dyDescent="0.35">
      <c r="A236" t="s">
        <v>637</v>
      </c>
      <c r="B236" t="s">
        <v>227</v>
      </c>
      <c r="C236" t="s">
        <v>296</v>
      </c>
      <c r="D236" t="s">
        <v>661</v>
      </c>
      <c r="E236" t="s">
        <v>352</v>
      </c>
      <c r="F236" t="s">
        <v>442</v>
      </c>
      <c r="G236" t="s">
        <v>662</v>
      </c>
      <c r="I236">
        <v>1</v>
      </c>
      <c r="J236">
        <v>0</v>
      </c>
      <c r="K236">
        <v>0</v>
      </c>
      <c r="L236">
        <v>314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314</v>
      </c>
      <c r="AD236">
        <v>1</v>
      </c>
      <c r="AE236">
        <v>0</v>
      </c>
      <c r="AF236">
        <v>16</v>
      </c>
      <c r="AG236">
        <v>142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40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198</v>
      </c>
      <c r="AY236">
        <v>1</v>
      </c>
      <c r="AZ236">
        <v>0</v>
      </c>
      <c r="BA236">
        <v>16</v>
      </c>
      <c r="BB236">
        <v>456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512</v>
      </c>
      <c r="BT236" t="s">
        <v>45</v>
      </c>
    </row>
    <row r="237" spans="1:72" x14ac:dyDescent="0.35">
      <c r="A237" t="s">
        <v>637</v>
      </c>
      <c r="B237" t="s">
        <v>227</v>
      </c>
      <c r="C237" t="s">
        <v>652</v>
      </c>
      <c r="D237" t="s">
        <v>663</v>
      </c>
      <c r="E237" t="s">
        <v>300</v>
      </c>
      <c r="F237" t="s">
        <v>442</v>
      </c>
      <c r="G237" t="s">
        <v>662</v>
      </c>
      <c r="I237">
        <v>1</v>
      </c>
      <c r="J237">
        <v>0</v>
      </c>
      <c r="K237">
        <v>0</v>
      </c>
      <c r="L237">
        <v>266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266</v>
      </c>
      <c r="AD237">
        <v>1</v>
      </c>
      <c r="AE237">
        <v>0</v>
      </c>
      <c r="AF237">
        <v>16</v>
      </c>
      <c r="AG237">
        <v>256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26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298</v>
      </c>
      <c r="AY237">
        <v>1</v>
      </c>
      <c r="AZ237">
        <v>0</v>
      </c>
      <c r="BA237">
        <v>16</v>
      </c>
      <c r="BB237">
        <v>522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26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564</v>
      </c>
    </row>
    <row r="238" spans="1:72" x14ac:dyDescent="0.35">
      <c r="A238" t="s">
        <v>637</v>
      </c>
      <c r="B238" t="s">
        <v>227</v>
      </c>
      <c r="C238" t="s">
        <v>664</v>
      </c>
      <c r="D238" t="s">
        <v>665</v>
      </c>
      <c r="E238" t="s">
        <v>429</v>
      </c>
      <c r="F238" t="s">
        <v>442</v>
      </c>
      <c r="G238" t="s">
        <v>662</v>
      </c>
      <c r="I238">
        <v>1</v>
      </c>
      <c r="J238">
        <v>0</v>
      </c>
      <c r="K238">
        <v>12</v>
      </c>
      <c r="L238">
        <v>150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162</v>
      </c>
      <c r="AD238">
        <v>1</v>
      </c>
      <c r="AE238">
        <v>28</v>
      </c>
      <c r="AF238">
        <v>48</v>
      </c>
      <c r="AG238">
        <v>234</v>
      </c>
      <c r="AH238">
        <v>5</v>
      </c>
      <c r="AI238">
        <v>2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318</v>
      </c>
      <c r="AY238">
        <v>1</v>
      </c>
      <c r="AZ238">
        <v>28</v>
      </c>
      <c r="BA238">
        <v>60</v>
      </c>
      <c r="BB238">
        <v>384</v>
      </c>
      <c r="BC238">
        <v>5</v>
      </c>
      <c r="BD238">
        <v>2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1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480</v>
      </c>
      <c r="BT238" t="s">
        <v>666</v>
      </c>
    </row>
    <row r="239" spans="1:72" x14ac:dyDescent="0.35">
      <c r="A239" t="s">
        <v>637</v>
      </c>
      <c r="B239" t="s">
        <v>227</v>
      </c>
      <c r="C239" t="s">
        <v>652</v>
      </c>
      <c r="D239" t="s">
        <v>663</v>
      </c>
      <c r="E239" t="s">
        <v>300</v>
      </c>
      <c r="F239" t="s">
        <v>442</v>
      </c>
      <c r="G239" t="s">
        <v>662</v>
      </c>
      <c r="H239" t="s">
        <v>271</v>
      </c>
      <c r="I239">
        <v>0.25</v>
      </c>
      <c r="J239">
        <v>0</v>
      </c>
      <c r="K239">
        <v>0</v>
      </c>
      <c r="L239">
        <v>30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30</v>
      </c>
      <c r="AD239">
        <v>0.25</v>
      </c>
      <c r="AE239">
        <v>0</v>
      </c>
      <c r="AF239">
        <v>16</v>
      </c>
      <c r="AG239">
        <v>48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64</v>
      </c>
      <c r="AY239">
        <v>0.25</v>
      </c>
      <c r="AZ239">
        <v>0</v>
      </c>
      <c r="BA239">
        <v>16</v>
      </c>
      <c r="BB239">
        <v>78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94</v>
      </c>
      <c r="BT239" t="s">
        <v>667</v>
      </c>
    </row>
    <row r="240" spans="1:72" x14ac:dyDescent="0.35">
      <c r="A240" t="s">
        <v>637</v>
      </c>
      <c r="B240" t="s">
        <v>227</v>
      </c>
      <c r="C240" t="s">
        <v>417</v>
      </c>
      <c r="D240" t="s">
        <v>649</v>
      </c>
      <c r="E240" t="s">
        <v>643</v>
      </c>
      <c r="F240" t="s">
        <v>248</v>
      </c>
      <c r="G240" t="s">
        <v>648</v>
      </c>
      <c r="H240" t="s">
        <v>271</v>
      </c>
      <c r="I240">
        <v>0.25</v>
      </c>
      <c r="J240">
        <v>0</v>
      </c>
      <c r="K240">
        <v>0</v>
      </c>
      <c r="L240">
        <v>24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24</v>
      </c>
      <c r="AD240">
        <v>0.25</v>
      </c>
      <c r="AE240">
        <v>0</v>
      </c>
      <c r="AF240">
        <v>0</v>
      </c>
      <c r="AG240">
        <v>80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80</v>
      </c>
      <c r="AY240">
        <v>0.25</v>
      </c>
      <c r="AZ240">
        <v>0</v>
      </c>
      <c r="BA240">
        <v>0</v>
      </c>
      <c r="BB240">
        <v>104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104</v>
      </c>
      <c r="BT240" t="s">
        <v>668</v>
      </c>
    </row>
    <row r="241" spans="1:72" x14ac:dyDescent="0.35">
      <c r="A241" t="s">
        <v>637</v>
      </c>
      <c r="B241" t="s">
        <v>227</v>
      </c>
      <c r="C241" t="s">
        <v>650</v>
      </c>
      <c r="D241" t="s">
        <v>651</v>
      </c>
      <c r="E241" t="s">
        <v>298</v>
      </c>
      <c r="F241" t="s">
        <v>248</v>
      </c>
      <c r="G241" t="s">
        <v>648</v>
      </c>
      <c r="H241" t="s">
        <v>271</v>
      </c>
      <c r="I241">
        <v>0.25</v>
      </c>
      <c r="J241">
        <v>18</v>
      </c>
      <c r="K241">
        <v>0</v>
      </c>
      <c r="L241">
        <v>16</v>
      </c>
      <c r="M241">
        <v>16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50</v>
      </c>
      <c r="AD241">
        <v>0.25</v>
      </c>
      <c r="AE241">
        <v>24</v>
      </c>
      <c r="AF241">
        <v>32</v>
      </c>
      <c r="AG241">
        <v>0</v>
      </c>
      <c r="AH241">
        <v>7.5</v>
      </c>
      <c r="AI241">
        <v>0</v>
      </c>
      <c r="AJ241">
        <v>2</v>
      </c>
      <c r="AK241">
        <v>0</v>
      </c>
      <c r="AL241">
        <v>0</v>
      </c>
      <c r="AM241">
        <v>0</v>
      </c>
      <c r="AN241">
        <v>0</v>
      </c>
      <c r="AO241">
        <v>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67.5</v>
      </c>
      <c r="AY241">
        <v>0.25</v>
      </c>
      <c r="AZ241">
        <v>42</v>
      </c>
      <c r="BA241">
        <v>32</v>
      </c>
      <c r="BB241">
        <v>16</v>
      </c>
      <c r="BC241">
        <v>23.5</v>
      </c>
      <c r="BD241">
        <v>0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2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117.5</v>
      </c>
      <c r="BT241" t="s">
        <v>668</v>
      </c>
    </row>
    <row r="242" spans="1:72" x14ac:dyDescent="0.35">
      <c r="A242" t="s">
        <v>637</v>
      </c>
      <c r="B242" t="s">
        <v>227</v>
      </c>
      <c r="C242" t="s">
        <v>524</v>
      </c>
      <c r="D242" t="s">
        <v>644</v>
      </c>
      <c r="E242" t="s">
        <v>283</v>
      </c>
      <c r="F242" t="s">
        <v>236</v>
      </c>
      <c r="G242" t="s">
        <v>640</v>
      </c>
      <c r="H242" t="s">
        <v>271</v>
      </c>
      <c r="I242">
        <v>0.5</v>
      </c>
      <c r="J242">
        <v>28</v>
      </c>
      <c r="K242">
        <v>0</v>
      </c>
      <c r="L242">
        <v>64</v>
      </c>
      <c r="M242">
        <v>14</v>
      </c>
      <c r="N242">
        <v>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113</v>
      </c>
      <c r="AD242">
        <v>0.5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0.5</v>
      </c>
      <c r="AZ242">
        <v>28</v>
      </c>
      <c r="BA242">
        <v>0</v>
      </c>
      <c r="BB242">
        <v>64</v>
      </c>
      <c r="BC242">
        <v>14</v>
      </c>
      <c r="BD242">
        <v>3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4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113</v>
      </c>
      <c r="BT242" t="s">
        <v>45</v>
      </c>
    </row>
    <row r="243" spans="1:72" x14ac:dyDescent="0.35">
      <c r="A243" t="s">
        <v>637</v>
      </c>
      <c r="B243" t="s">
        <v>227</v>
      </c>
      <c r="C243" t="s">
        <v>309</v>
      </c>
      <c r="D243" t="s">
        <v>646</v>
      </c>
      <c r="E243" t="s">
        <v>647</v>
      </c>
      <c r="F243" t="s">
        <v>248</v>
      </c>
      <c r="G243" t="s">
        <v>648</v>
      </c>
      <c r="H243" t="s">
        <v>271</v>
      </c>
      <c r="I243">
        <v>0.5</v>
      </c>
      <c r="J243">
        <v>0</v>
      </c>
      <c r="K243">
        <v>0</v>
      </c>
      <c r="L243">
        <v>78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90</v>
      </c>
      <c r="AD243">
        <v>0.5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0.5</v>
      </c>
      <c r="AZ243">
        <v>0</v>
      </c>
      <c r="BA243">
        <v>0</v>
      </c>
      <c r="BB243">
        <v>78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12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90</v>
      </c>
    </row>
    <row r="244" spans="1:72" x14ac:dyDescent="0.35">
      <c r="A244" t="s">
        <v>669</v>
      </c>
      <c r="B244" t="s">
        <v>227</v>
      </c>
      <c r="C244" t="s">
        <v>524</v>
      </c>
      <c r="D244" t="s">
        <v>670</v>
      </c>
      <c r="E244" t="s">
        <v>335</v>
      </c>
      <c r="F244" t="s">
        <v>231</v>
      </c>
      <c r="G244" t="s">
        <v>671</v>
      </c>
      <c r="I244">
        <v>1</v>
      </c>
      <c r="J244">
        <v>106</v>
      </c>
      <c r="K244">
        <v>90</v>
      </c>
      <c r="L244">
        <v>16</v>
      </c>
      <c r="M244">
        <v>7</v>
      </c>
      <c r="N244">
        <v>3</v>
      </c>
      <c r="O244">
        <v>4</v>
      </c>
      <c r="P244">
        <v>36</v>
      </c>
      <c r="Q244">
        <v>0</v>
      </c>
      <c r="R244">
        <v>0</v>
      </c>
      <c r="S244">
        <v>0</v>
      </c>
      <c r="T244">
        <v>18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280</v>
      </c>
      <c r="AD244">
        <v>1</v>
      </c>
      <c r="AE244">
        <v>92</v>
      </c>
      <c r="AF244">
        <v>112</v>
      </c>
      <c r="AG244">
        <v>8</v>
      </c>
      <c r="AH244">
        <v>6</v>
      </c>
      <c r="AI244">
        <v>2.5</v>
      </c>
      <c r="AJ244">
        <v>0</v>
      </c>
      <c r="AK244">
        <v>5.7</v>
      </c>
      <c r="AL244">
        <v>2.7</v>
      </c>
      <c r="AM244">
        <v>10</v>
      </c>
      <c r="AN244">
        <v>30</v>
      </c>
      <c r="AO244">
        <v>6</v>
      </c>
      <c r="AP244">
        <v>0</v>
      </c>
      <c r="AQ244">
        <v>16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290.89999999999998</v>
      </c>
      <c r="AY244">
        <v>1</v>
      </c>
      <c r="AZ244">
        <v>198</v>
      </c>
      <c r="BA244">
        <v>202</v>
      </c>
      <c r="BB244">
        <v>24</v>
      </c>
      <c r="BC244">
        <v>13</v>
      </c>
      <c r="BD244">
        <v>5.5</v>
      </c>
      <c r="BE244">
        <v>4</v>
      </c>
      <c r="BF244">
        <v>41.7</v>
      </c>
      <c r="BG244">
        <v>2.7</v>
      </c>
      <c r="BH244">
        <v>10</v>
      </c>
      <c r="BI244">
        <v>30</v>
      </c>
      <c r="BJ244">
        <v>24</v>
      </c>
      <c r="BK244">
        <v>0</v>
      </c>
      <c r="BL244">
        <v>16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570.9</v>
      </c>
    </row>
    <row r="245" spans="1:72" x14ac:dyDescent="0.35">
      <c r="A245" t="s">
        <v>669</v>
      </c>
      <c r="B245" t="s">
        <v>227</v>
      </c>
      <c r="C245" t="s">
        <v>376</v>
      </c>
      <c r="D245" t="s">
        <v>672</v>
      </c>
      <c r="E245" t="s">
        <v>314</v>
      </c>
      <c r="F245" t="s">
        <v>236</v>
      </c>
      <c r="G245" t="s">
        <v>673</v>
      </c>
      <c r="I245">
        <v>1</v>
      </c>
      <c r="J245">
        <v>108</v>
      </c>
      <c r="K245">
        <v>86</v>
      </c>
      <c r="L245">
        <v>0</v>
      </c>
      <c r="M245">
        <v>3</v>
      </c>
      <c r="N245">
        <v>1</v>
      </c>
      <c r="O245">
        <v>0</v>
      </c>
      <c r="P245">
        <v>25</v>
      </c>
      <c r="Q245">
        <v>0</v>
      </c>
      <c r="R245">
        <v>18</v>
      </c>
      <c r="S245">
        <v>0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247</v>
      </c>
      <c r="AD245">
        <v>1</v>
      </c>
      <c r="AE245">
        <v>160</v>
      </c>
      <c r="AF245">
        <v>138</v>
      </c>
      <c r="AG245">
        <v>0</v>
      </c>
      <c r="AH245">
        <v>9</v>
      </c>
      <c r="AI245">
        <v>3</v>
      </c>
      <c r="AJ245">
        <v>0</v>
      </c>
      <c r="AK245">
        <v>5.6</v>
      </c>
      <c r="AL245">
        <v>3</v>
      </c>
      <c r="AM245">
        <v>0</v>
      </c>
      <c r="AN245">
        <v>0</v>
      </c>
      <c r="AO245">
        <v>7</v>
      </c>
      <c r="AP245">
        <v>0</v>
      </c>
      <c r="AQ245">
        <v>11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336.6</v>
      </c>
      <c r="AY245">
        <v>1</v>
      </c>
      <c r="AZ245">
        <v>268</v>
      </c>
      <c r="BA245">
        <v>224</v>
      </c>
      <c r="BB245">
        <v>0</v>
      </c>
      <c r="BC245">
        <v>12</v>
      </c>
      <c r="BD245">
        <v>4</v>
      </c>
      <c r="BE245">
        <v>0</v>
      </c>
      <c r="BF245">
        <v>30.6</v>
      </c>
      <c r="BG245">
        <v>3</v>
      </c>
      <c r="BH245">
        <v>18</v>
      </c>
      <c r="BI245">
        <v>0</v>
      </c>
      <c r="BJ245">
        <v>13</v>
      </c>
      <c r="BK245">
        <v>0</v>
      </c>
      <c r="BL245">
        <v>11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583.6</v>
      </c>
    </row>
    <row r="246" spans="1:72" x14ac:dyDescent="0.35">
      <c r="A246" t="s">
        <v>669</v>
      </c>
      <c r="B246" t="s">
        <v>227</v>
      </c>
      <c r="C246" t="s">
        <v>320</v>
      </c>
      <c r="D246" t="s">
        <v>349</v>
      </c>
      <c r="E246" t="s">
        <v>390</v>
      </c>
      <c r="F246" t="s">
        <v>236</v>
      </c>
      <c r="G246" t="s">
        <v>674</v>
      </c>
      <c r="I246">
        <v>0.65</v>
      </c>
      <c r="J246">
        <v>112</v>
      </c>
      <c r="K246">
        <v>88</v>
      </c>
      <c r="L246">
        <v>0</v>
      </c>
      <c r="M246">
        <v>5</v>
      </c>
      <c r="N246">
        <v>3.5</v>
      </c>
      <c r="O246">
        <v>0</v>
      </c>
      <c r="P246">
        <v>10.5</v>
      </c>
      <c r="Q246">
        <v>0</v>
      </c>
      <c r="R246">
        <v>0</v>
      </c>
      <c r="S246">
        <v>0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225</v>
      </c>
      <c r="AD246">
        <v>0.65</v>
      </c>
      <c r="AE246">
        <v>56</v>
      </c>
      <c r="AF246">
        <v>32</v>
      </c>
      <c r="AG246">
        <v>16</v>
      </c>
      <c r="AH246">
        <v>2</v>
      </c>
      <c r="AI246">
        <v>1.5</v>
      </c>
      <c r="AJ246">
        <v>0</v>
      </c>
      <c r="AK246">
        <v>6</v>
      </c>
      <c r="AL246">
        <v>0</v>
      </c>
      <c r="AM246">
        <v>0</v>
      </c>
      <c r="AN246">
        <v>0</v>
      </c>
      <c r="AO246">
        <v>4</v>
      </c>
      <c r="AP246">
        <v>0</v>
      </c>
      <c r="AQ246">
        <v>20.399999999999999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137.9</v>
      </c>
      <c r="AY246">
        <v>0.65</v>
      </c>
      <c r="AZ246">
        <v>168</v>
      </c>
      <c r="BA246">
        <v>120</v>
      </c>
      <c r="BB246">
        <v>16</v>
      </c>
      <c r="BC246">
        <v>7</v>
      </c>
      <c r="BD246">
        <v>5</v>
      </c>
      <c r="BE246">
        <v>0</v>
      </c>
      <c r="BF246">
        <v>16.5</v>
      </c>
      <c r="BG246">
        <v>0</v>
      </c>
      <c r="BH246">
        <v>0</v>
      </c>
      <c r="BI246">
        <v>0</v>
      </c>
      <c r="BJ246">
        <v>10</v>
      </c>
      <c r="BK246">
        <v>0</v>
      </c>
      <c r="BL246">
        <v>20.399999999999999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362.9</v>
      </c>
    </row>
    <row r="247" spans="1:72" x14ac:dyDescent="0.35">
      <c r="A247" t="s">
        <v>669</v>
      </c>
      <c r="B247" t="s">
        <v>227</v>
      </c>
      <c r="C247" t="s">
        <v>331</v>
      </c>
      <c r="D247" t="s">
        <v>675</v>
      </c>
      <c r="E247" t="s">
        <v>265</v>
      </c>
      <c r="F247" t="s">
        <v>248</v>
      </c>
      <c r="G247" t="s">
        <v>676</v>
      </c>
      <c r="I247">
        <v>0.75</v>
      </c>
      <c r="J247">
        <v>96</v>
      </c>
      <c r="K247">
        <v>80</v>
      </c>
      <c r="L247">
        <v>0</v>
      </c>
      <c r="M247">
        <v>8</v>
      </c>
      <c r="N247">
        <v>3</v>
      </c>
      <c r="O247">
        <v>0</v>
      </c>
      <c r="P247">
        <v>25.7</v>
      </c>
      <c r="Q247">
        <v>0</v>
      </c>
      <c r="R247">
        <v>0</v>
      </c>
      <c r="S247">
        <v>0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219.7</v>
      </c>
      <c r="AD247">
        <v>0.75</v>
      </c>
      <c r="AE247">
        <v>112</v>
      </c>
      <c r="AF247">
        <v>56</v>
      </c>
      <c r="AG247">
        <v>28</v>
      </c>
      <c r="AH247">
        <v>8</v>
      </c>
      <c r="AI247">
        <v>3.5</v>
      </c>
      <c r="AJ247">
        <v>0</v>
      </c>
      <c r="AK247">
        <v>3</v>
      </c>
      <c r="AL247">
        <v>2.7</v>
      </c>
      <c r="AM247">
        <v>2.7</v>
      </c>
      <c r="AN247">
        <v>0</v>
      </c>
      <c r="AO247">
        <v>8</v>
      </c>
      <c r="AP247">
        <v>0</v>
      </c>
      <c r="AQ247">
        <v>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225.9</v>
      </c>
      <c r="AY247">
        <v>0.75</v>
      </c>
      <c r="AZ247">
        <v>208</v>
      </c>
      <c r="BA247">
        <v>136</v>
      </c>
      <c r="BB247">
        <v>28</v>
      </c>
      <c r="BC247">
        <v>16</v>
      </c>
      <c r="BD247">
        <v>6.5</v>
      </c>
      <c r="BE247">
        <v>0</v>
      </c>
      <c r="BF247">
        <v>28.7</v>
      </c>
      <c r="BG247">
        <v>2.7</v>
      </c>
      <c r="BH247">
        <v>2.7</v>
      </c>
      <c r="BI247">
        <v>0</v>
      </c>
      <c r="BJ247">
        <v>15</v>
      </c>
      <c r="BK247">
        <v>0</v>
      </c>
      <c r="BL247">
        <v>2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445.6</v>
      </c>
    </row>
    <row r="248" spans="1:72" x14ac:dyDescent="0.35">
      <c r="A248" t="s">
        <v>669</v>
      </c>
      <c r="B248" t="s">
        <v>227</v>
      </c>
      <c r="C248" t="s">
        <v>677</v>
      </c>
      <c r="D248" t="s">
        <v>678</v>
      </c>
      <c r="E248" t="s">
        <v>298</v>
      </c>
      <c r="F248" t="s">
        <v>248</v>
      </c>
      <c r="G248" t="s">
        <v>676</v>
      </c>
      <c r="I248">
        <v>0.5</v>
      </c>
      <c r="J248">
        <v>68</v>
      </c>
      <c r="K248">
        <v>68</v>
      </c>
      <c r="L248">
        <v>0</v>
      </c>
      <c r="M248">
        <v>3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4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144</v>
      </c>
      <c r="AD248">
        <v>0.5</v>
      </c>
      <c r="AE248">
        <v>80</v>
      </c>
      <c r="AF248">
        <v>32</v>
      </c>
      <c r="AG248">
        <v>32</v>
      </c>
      <c r="AH248">
        <v>2</v>
      </c>
      <c r="AI248">
        <v>1.5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4</v>
      </c>
      <c r="AP248">
        <v>0</v>
      </c>
      <c r="AQ248">
        <v>2.33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153.83000000000001</v>
      </c>
      <c r="AY248">
        <v>0.5</v>
      </c>
      <c r="AZ248">
        <v>148</v>
      </c>
      <c r="BA248">
        <v>100</v>
      </c>
      <c r="BB248">
        <v>32</v>
      </c>
      <c r="BC248">
        <v>5</v>
      </c>
      <c r="BD248">
        <v>2.5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8</v>
      </c>
      <c r="BK248">
        <v>0</v>
      </c>
      <c r="BL248">
        <v>2.33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297.83</v>
      </c>
    </row>
    <row r="249" spans="1:72" x14ac:dyDescent="0.35">
      <c r="A249" t="s">
        <v>669</v>
      </c>
      <c r="B249" t="s">
        <v>227</v>
      </c>
      <c r="C249" t="s">
        <v>258</v>
      </c>
      <c r="D249" t="s">
        <v>679</v>
      </c>
      <c r="E249" t="s">
        <v>680</v>
      </c>
      <c r="F249" t="s">
        <v>248</v>
      </c>
      <c r="G249" t="s">
        <v>681</v>
      </c>
      <c r="H249" t="s">
        <v>271</v>
      </c>
      <c r="I249">
        <v>0.25</v>
      </c>
      <c r="J249">
        <v>32</v>
      </c>
      <c r="K249">
        <v>32</v>
      </c>
      <c r="L249">
        <v>0</v>
      </c>
      <c r="M249">
        <v>7</v>
      </c>
      <c r="N249">
        <v>2.5</v>
      </c>
      <c r="O249">
        <v>0</v>
      </c>
      <c r="P249">
        <v>10.5</v>
      </c>
      <c r="Q249">
        <v>0</v>
      </c>
      <c r="R249">
        <v>0</v>
      </c>
      <c r="S249">
        <v>0</v>
      </c>
      <c r="T249">
        <v>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88</v>
      </c>
      <c r="AD249">
        <v>0.25</v>
      </c>
      <c r="AE249">
        <v>28</v>
      </c>
      <c r="AF249">
        <v>28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62</v>
      </c>
      <c r="AY249">
        <v>0.25</v>
      </c>
      <c r="AZ249">
        <v>60</v>
      </c>
      <c r="BA249">
        <v>60</v>
      </c>
      <c r="BB249">
        <v>0</v>
      </c>
      <c r="BC249">
        <v>7</v>
      </c>
      <c r="BD249">
        <v>2.5</v>
      </c>
      <c r="BE249">
        <v>0</v>
      </c>
      <c r="BF249">
        <v>10.5</v>
      </c>
      <c r="BG249">
        <v>0</v>
      </c>
      <c r="BH249">
        <v>0</v>
      </c>
      <c r="BI249">
        <v>0</v>
      </c>
      <c r="BJ249">
        <v>5</v>
      </c>
      <c r="BK249">
        <v>0</v>
      </c>
      <c r="BL249">
        <v>5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150</v>
      </c>
    </row>
    <row r="250" spans="1:72" x14ac:dyDescent="0.35">
      <c r="A250" t="s">
        <v>682</v>
      </c>
      <c r="B250" t="s">
        <v>227</v>
      </c>
      <c r="C250" t="s">
        <v>233</v>
      </c>
      <c r="D250" t="s">
        <v>683</v>
      </c>
      <c r="E250" t="s">
        <v>429</v>
      </c>
      <c r="F250" t="s">
        <v>236</v>
      </c>
      <c r="G250" t="s">
        <v>684</v>
      </c>
      <c r="I250">
        <v>1</v>
      </c>
      <c r="J250">
        <v>82</v>
      </c>
      <c r="K250">
        <v>24</v>
      </c>
      <c r="L250">
        <v>38</v>
      </c>
      <c r="M250">
        <v>8</v>
      </c>
      <c r="N250">
        <v>3.5</v>
      </c>
      <c r="O250">
        <v>0</v>
      </c>
      <c r="P250">
        <v>54</v>
      </c>
      <c r="Q250">
        <v>0</v>
      </c>
      <c r="R250">
        <v>0</v>
      </c>
      <c r="S250">
        <v>0</v>
      </c>
      <c r="T250">
        <v>11</v>
      </c>
      <c r="U250">
        <v>0</v>
      </c>
      <c r="V250">
        <v>0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222.5</v>
      </c>
      <c r="AC250">
        <v>445</v>
      </c>
      <c r="AD250">
        <v>1</v>
      </c>
      <c r="AE250">
        <v>96</v>
      </c>
      <c r="AF250">
        <v>16</v>
      </c>
      <c r="AG250">
        <v>96</v>
      </c>
      <c r="AH250">
        <v>8</v>
      </c>
      <c r="AI250">
        <v>3.5</v>
      </c>
      <c r="AJ250">
        <v>0</v>
      </c>
      <c r="AK250">
        <v>11</v>
      </c>
      <c r="AL250">
        <v>0</v>
      </c>
      <c r="AM250">
        <v>38</v>
      </c>
      <c r="AN250">
        <v>16</v>
      </c>
      <c r="AO250">
        <v>7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291.5</v>
      </c>
      <c r="AX250">
        <v>583</v>
      </c>
      <c r="AY250">
        <v>1</v>
      </c>
      <c r="AZ250">
        <v>178</v>
      </c>
      <c r="BA250">
        <v>40</v>
      </c>
      <c r="BB250">
        <v>134</v>
      </c>
      <c r="BC250">
        <v>16</v>
      </c>
      <c r="BD250">
        <v>7</v>
      </c>
      <c r="BE250">
        <v>0</v>
      </c>
      <c r="BF250">
        <v>65</v>
      </c>
      <c r="BG250">
        <v>0</v>
      </c>
      <c r="BH250">
        <v>38</v>
      </c>
      <c r="BI250">
        <v>16</v>
      </c>
      <c r="BJ250">
        <v>18</v>
      </c>
      <c r="BK250">
        <v>0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514</v>
      </c>
      <c r="BS250">
        <v>1028</v>
      </c>
    </row>
    <row r="251" spans="1:72" x14ac:dyDescent="0.35">
      <c r="A251" t="s">
        <v>682</v>
      </c>
      <c r="B251" t="s">
        <v>227</v>
      </c>
      <c r="C251" t="s">
        <v>309</v>
      </c>
      <c r="D251" t="s">
        <v>685</v>
      </c>
      <c r="E251" t="s">
        <v>429</v>
      </c>
      <c r="F251" t="s">
        <v>236</v>
      </c>
      <c r="G251" t="s">
        <v>686</v>
      </c>
      <c r="I251">
        <v>1</v>
      </c>
      <c r="J251">
        <v>192</v>
      </c>
      <c r="K251">
        <v>174.08</v>
      </c>
      <c r="L251">
        <v>0</v>
      </c>
      <c r="M251">
        <v>5</v>
      </c>
      <c r="N251">
        <v>1.5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15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390.58</v>
      </c>
      <c r="AC251">
        <v>781.16</v>
      </c>
      <c r="AD251">
        <v>1</v>
      </c>
      <c r="AE251">
        <v>46</v>
      </c>
      <c r="AF251">
        <v>20</v>
      </c>
      <c r="AG251">
        <v>0</v>
      </c>
      <c r="AH251">
        <v>3</v>
      </c>
      <c r="AI251">
        <v>2.5</v>
      </c>
      <c r="AJ251">
        <v>0</v>
      </c>
      <c r="AK251">
        <v>5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6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83.5</v>
      </c>
      <c r="AX251">
        <v>167</v>
      </c>
      <c r="AY251">
        <v>1</v>
      </c>
      <c r="AZ251">
        <v>238</v>
      </c>
      <c r="BA251">
        <v>194.08</v>
      </c>
      <c r="BB251">
        <v>0</v>
      </c>
      <c r="BC251">
        <v>8</v>
      </c>
      <c r="BD251">
        <v>4</v>
      </c>
      <c r="BE251">
        <v>0</v>
      </c>
      <c r="BF251">
        <v>7</v>
      </c>
      <c r="BG251">
        <v>0</v>
      </c>
      <c r="BH251">
        <v>0</v>
      </c>
      <c r="BI251">
        <v>0</v>
      </c>
      <c r="BJ251">
        <v>16</v>
      </c>
      <c r="BK251">
        <v>0</v>
      </c>
      <c r="BL251">
        <v>6</v>
      </c>
      <c r="BM251">
        <v>1</v>
      </c>
      <c r="BN251">
        <v>0</v>
      </c>
      <c r="BO251">
        <v>0</v>
      </c>
      <c r="BP251">
        <v>0</v>
      </c>
      <c r="BQ251">
        <v>0</v>
      </c>
      <c r="BR251">
        <v>474.08</v>
      </c>
      <c r="BS251">
        <v>948.16</v>
      </c>
    </row>
    <row r="252" spans="1:72" x14ac:dyDescent="0.35">
      <c r="A252" t="s">
        <v>682</v>
      </c>
      <c r="B252" t="s">
        <v>227</v>
      </c>
      <c r="C252" t="s">
        <v>320</v>
      </c>
      <c r="D252" t="s">
        <v>687</v>
      </c>
      <c r="E252" t="s">
        <v>265</v>
      </c>
      <c r="F252" t="s">
        <v>236</v>
      </c>
      <c r="G252" t="s">
        <v>688</v>
      </c>
      <c r="I252">
        <v>1</v>
      </c>
      <c r="J252">
        <v>164</v>
      </c>
      <c r="K252">
        <v>98</v>
      </c>
      <c r="L252">
        <v>0</v>
      </c>
      <c r="M252">
        <v>12</v>
      </c>
      <c r="N252">
        <v>4</v>
      </c>
      <c r="O252">
        <v>0.5</v>
      </c>
      <c r="P252">
        <v>12</v>
      </c>
      <c r="Q252">
        <v>0</v>
      </c>
      <c r="R252">
        <v>8</v>
      </c>
      <c r="S252">
        <v>0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306.5</v>
      </c>
      <c r="AC252">
        <v>613</v>
      </c>
      <c r="AD252">
        <v>1</v>
      </c>
      <c r="AE252">
        <v>150</v>
      </c>
      <c r="AF252">
        <v>48</v>
      </c>
      <c r="AG252">
        <v>0</v>
      </c>
      <c r="AH252">
        <v>10</v>
      </c>
      <c r="AI252">
        <v>3</v>
      </c>
      <c r="AJ252">
        <v>0.5</v>
      </c>
      <c r="AK252">
        <v>5</v>
      </c>
      <c r="AL252">
        <v>0</v>
      </c>
      <c r="AM252">
        <v>0</v>
      </c>
      <c r="AN252">
        <v>0</v>
      </c>
      <c r="AO252">
        <v>6</v>
      </c>
      <c r="AP252">
        <v>0</v>
      </c>
      <c r="AQ252">
        <v>9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231.5</v>
      </c>
      <c r="AX252">
        <v>463</v>
      </c>
      <c r="AY252">
        <v>1</v>
      </c>
      <c r="AZ252">
        <v>314</v>
      </c>
      <c r="BA252">
        <v>146</v>
      </c>
      <c r="BB252">
        <v>0</v>
      </c>
      <c r="BC252">
        <v>22</v>
      </c>
      <c r="BD252">
        <v>7</v>
      </c>
      <c r="BE252">
        <v>1</v>
      </c>
      <c r="BF252">
        <v>17</v>
      </c>
      <c r="BG252">
        <v>0</v>
      </c>
      <c r="BH252">
        <v>8</v>
      </c>
      <c r="BI252">
        <v>0</v>
      </c>
      <c r="BJ252">
        <v>14</v>
      </c>
      <c r="BK252">
        <v>0</v>
      </c>
      <c r="BL252">
        <v>9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538</v>
      </c>
      <c r="BS252">
        <v>1076</v>
      </c>
    </row>
    <row r="253" spans="1:72" x14ac:dyDescent="0.35">
      <c r="A253" t="s">
        <v>682</v>
      </c>
      <c r="B253" t="s">
        <v>227</v>
      </c>
      <c r="C253" t="s">
        <v>445</v>
      </c>
      <c r="D253" t="s">
        <v>689</v>
      </c>
      <c r="E253" t="s">
        <v>449</v>
      </c>
      <c r="F253" t="s">
        <v>236</v>
      </c>
      <c r="G253" t="s">
        <v>684</v>
      </c>
      <c r="I253">
        <v>1</v>
      </c>
      <c r="J253">
        <v>106</v>
      </c>
      <c r="K253">
        <v>104</v>
      </c>
      <c r="L253">
        <v>0</v>
      </c>
      <c r="M253">
        <v>8</v>
      </c>
      <c r="N253">
        <v>4.5</v>
      </c>
      <c r="O253">
        <v>0</v>
      </c>
      <c r="P253">
        <v>4</v>
      </c>
      <c r="Q253">
        <v>0</v>
      </c>
      <c r="R253">
        <v>24</v>
      </c>
      <c r="S253">
        <v>0</v>
      </c>
      <c r="T253">
        <v>7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258.5</v>
      </c>
      <c r="AC253">
        <v>517</v>
      </c>
      <c r="AD253">
        <v>1</v>
      </c>
      <c r="AE253">
        <v>118</v>
      </c>
      <c r="AF253">
        <v>55.97</v>
      </c>
      <c r="AG253">
        <v>0</v>
      </c>
      <c r="AH253">
        <v>4</v>
      </c>
      <c r="AI253">
        <v>2.5</v>
      </c>
      <c r="AJ253">
        <v>0.5</v>
      </c>
      <c r="AK253">
        <v>16</v>
      </c>
      <c r="AL253">
        <v>0</v>
      </c>
      <c r="AM253">
        <v>0</v>
      </c>
      <c r="AN253">
        <v>6</v>
      </c>
      <c r="AO253">
        <v>6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208.97</v>
      </c>
      <c r="AX253">
        <v>417.94</v>
      </c>
      <c r="AY253">
        <v>1</v>
      </c>
      <c r="AZ253">
        <v>224</v>
      </c>
      <c r="BA253">
        <v>159.97</v>
      </c>
      <c r="BB253">
        <v>0</v>
      </c>
      <c r="BC253">
        <v>12</v>
      </c>
      <c r="BD253">
        <v>7</v>
      </c>
      <c r="BE253">
        <v>0.5</v>
      </c>
      <c r="BF253">
        <v>20</v>
      </c>
      <c r="BG253">
        <v>0</v>
      </c>
      <c r="BH253">
        <v>24</v>
      </c>
      <c r="BI253">
        <v>6</v>
      </c>
      <c r="BJ253">
        <v>13</v>
      </c>
      <c r="BK253">
        <v>0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467.47</v>
      </c>
      <c r="BS253">
        <v>934.94</v>
      </c>
    </row>
    <row r="254" spans="1:72" x14ac:dyDescent="0.35">
      <c r="A254" t="s">
        <v>682</v>
      </c>
      <c r="B254" t="s">
        <v>227</v>
      </c>
      <c r="C254" t="s">
        <v>272</v>
      </c>
      <c r="D254" t="s">
        <v>690</v>
      </c>
      <c r="E254" t="s">
        <v>298</v>
      </c>
      <c r="F254" t="s">
        <v>248</v>
      </c>
      <c r="G254" t="s">
        <v>691</v>
      </c>
      <c r="I254">
        <v>1</v>
      </c>
      <c r="J254">
        <v>124</v>
      </c>
      <c r="K254">
        <v>126</v>
      </c>
      <c r="L254">
        <v>16</v>
      </c>
      <c r="M254">
        <v>5</v>
      </c>
      <c r="N254">
        <v>2</v>
      </c>
      <c r="O254">
        <v>0</v>
      </c>
      <c r="P254">
        <v>10</v>
      </c>
      <c r="Q254">
        <v>0</v>
      </c>
      <c r="R254">
        <v>0</v>
      </c>
      <c r="S254">
        <v>0</v>
      </c>
      <c r="T254">
        <v>8</v>
      </c>
      <c r="U254">
        <v>0</v>
      </c>
      <c r="V254">
        <v>15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306</v>
      </c>
      <c r="AC254">
        <v>612</v>
      </c>
      <c r="AD254">
        <v>1</v>
      </c>
      <c r="AE254">
        <v>86</v>
      </c>
      <c r="AF254">
        <v>88</v>
      </c>
      <c r="AG254">
        <v>0</v>
      </c>
      <c r="AH254">
        <v>5</v>
      </c>
      <c r="AI254">
        <v>1.5</v>
      </c>
      <c r="AJ254">
        <v>0</v>
      </c>
      <c r="AK254">
        <v>0</v>
      </c>
      <c r="AL254">
        <v>0</v>
      </c>
      <c r="AM254">
        <v>4</v>
      </c>
      <c r="AN254">
        <v>0</v>
      </c>
      <c r="AO254">
        <v>4</v>
      </c>
      <c r="AP254">
        <v>0</v>
      </c>
      <c r="AQ254">
        <v>12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200.5</v>
      </c>
      <c r="AX254">
        <v>401</v>
      </c>
      <c r="AY254">
        <v>1</v>
      </c>
      <c r="AZ254">
        <v>210</v>
      </c>
      <c r="BA254">
        <v>214</v>
      </c>
      <c r="BB254">
        <v>16</v>
      </c>
      <c r="BC254">
        <v>10</v>
      </c>
      <c r="BD254">
        <v>3.5</v>
      </c>
      <c r="BE254">
        <v>0</v>
      </c>
      <c r="BF254">
        <v>10</v>
      </c>
      <c r="BG254">
        <v>0</v>
      </c>
      <c r="BH254">
        <v>4</v>
      </c>
      <c r="BI254">
        <v>0</v>
      </c>
      <c r="BJ254">
        <v>12</v>
      </c>
      <c r="BK254">
        <v>0</v>
      </c>
      <c r="BL254">
        <v>27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506.5</v>
      </c>
      <c r="BS254">
        <v>1013</v>
      </c>
    </row>
    <row r="255" spans="1:72" x14ac:dyDescent="0.35">
      <c r="A255" t="s">
        <v>682</v>
      </c>
      <c r="B255" t="s">
        <v>227</v>
      </c>
      <c r="C255" t="s">
        <v>287</v>
      </c>
      <c r="D255" t="s">
        <v>692</v>
      </c>
      <c r="E255" t="s">
        <v>265</v>
      </c>
      <c r="F255" t="s">
        <v>248</v>
      </c>
      <c r="G255" t="s">
        <v>693</v>
      </c>
      <c r="I255">
        <v>1</v>
      </c>
      <c r="J255">
        <v>36</v>
      </c>
      <c r="K255">
        <v>116</v>
      </c>
      <c r="L255">
        <v>0</v>
      </c>
      <c r="M255">
        <v>5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170</v>
      </c>
      <c r="AC255">
        <v>340</v>
      </c>
      <c r="AD255">
        <v>1</v>
      </c>
      <c r="AE255">
        <v>92</v>
      </c>
      <c r="AF255">
        <v>218</v>
      </c>
      <c r="AG255">
        <v>0</v>
      </c>
      <c r="AH255">
        <v>9</v>
      </c>
      <c r="AI255">
        <v>3.5</v>
      </c>
      <c r="AJ255">
        <v>0</v>
      </c>
      <c r="AK255">
        <v>24</v>
      </c>
      <c r="AL255">
        <v>0</v>
      </c>
      <c r="AM255">
        <v>24</v>
      </c>
      <c r="AN255">
        <v>0</v>
      </c>
      <c r="AO255">
        <v>19</v>
      </c>
      <c r="AP255">
        <v>0</v>
      </c>
      <c r="AQ255">
        <v>24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413.5</v>
      </c>
      <c r="AX255">
        <v>827</v>
      </c>
      <c r="AY255">
        <v>1</v>
      </c>
      <c r="AZ255">
        <v>128</v>
      </c>
      <c r="BA255">
        <v>334</v>
      </c>
      <c r="BB255">
        <v>0</v>
      </c>
      <c r="BC255">
        <v>14</v>
      </c>
      <c r="BD255">
        <v>5.5</v>
      </c>
      <c r="BE255">
        <v>0</v>
      </c>
      <c r="BF255">
        <v>24</v>
      </c>
      <c r="BG255">
        <v>0</v>
      </c>
      <c r="BH255">
        <v>24</v>
      </c>
      <c r="BI255">
        <v>0</v>
      </c>
      <c r="BJ255">
        <v>30</v>
      </c>
      <c r="BK255">
        <v>0</v>
      </c>
      <c r="BL255">
        <v>24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583.5</v>
      </c>
      <c r="BS255">
        <v>1167</v>
      </c>
    </row>
    <row r="256" spans="1:72" x14ac:dyDescent="0.35">
      <c r="A256" t="s">
        <v>682</v>
      </c>
      <c r="B256" t="s">
        <v>227</v>
      </c>
      <c r="C256" t="s">
        <v>412</v>
      </c>
      <c r="D256" t="s">
        <v>694</v>
      </c>
      <c r="E256" t="s">
        <v>695</v>
      </c>
      <c r="F256" t="s">
        <v>248</v>
      </c>
      <c r="G256" t="s">
        <v>691</v>
      </c>
      <c r="I256">
        <v>1</v>
      </c>
      <c r="J256">
        <v>128</v>
      </c>
      <c r="K256">
        <v>160</v>
      </c>
      <c r="L256">
        <v>0</v>
      </c>
      <c r="M256">
        <v>21</v>
      </c>
      <c r="N256">
        <v>4.5</v>
      </c>
      <c r="O256">
        <v>0</v>
      </c>
      <c r="P256">
        <v>11</v>
      </c>
      <c r="Q256">
        <v>0</v>
      </c>
      <c r="R256">
        <v>0</v>
      </c>
      <c r="S256">
        <v>0</v>
      </c>
      <c r="T256">
        <v>19</v>
      </c>
      <c r="U256">
        <v>0</v>
      </c>
      <c r="V256">
        <v>12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355.5</v>
      </c>
      <c r="AC256">
        <v>711</v>
      </c>
      <c r="AD256">
        <v>1</v>
      </c>
      <c r="AE256">
        <v>72</v>
      </c>
      <c r="AF256">
        <v>112</v>
      </c>
      <c r="AG256">
        <v>0</v>
      </c>
      <c r="AH256">
        <v>5</v>
      </c>
      <c r="AI256">
        <v>1.5</v>
      </c>
      <c r="AJ256">
        <v>0</v>
      </c>
      <c r="AK256">
        <v>6</v>
      </c>
      <c r="AL256">
        <v>0</v>
      </c>
      <c r="AM256">
        <v>0</v>
      </c>
      <c r="AN256">
        <v>0</v>
      </c>
      <c r="AO256">
        <v>7</v>
      </c>
      <c r="AP256">
        <v>0</v>
      </c>
      <c r="AQ256">
        <v>6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209.5</v>
      </c>
      <c r="AX256">
        <v>419</v>
      </c>
      <c r="AY256">
        <v>1</v>
      </c>
      <c r="AZ256">
        <v>200</v>
      </c>
      <c r="BA256">
        <v>272</v>
      </c>
      <c r="BB256">
        <v>0</v>
      </c>
      <c r="BC256">
        <v>26</v>
      </c>
      <c r="BD256">
        <v>6</v>
      </c>
      <c r="BE256">
        <v>0</v>
      </c>
      <c r="BF256">
        <v>17</v>
      </c>
      <c r="BG256">
        <v>0</v>
      </c>
      <c r="BH256">
        <v>0</v>
      </c>
      <c r="BI256">
        <v>0</v>
      </c>
      <c r="BJ256">
        <v>26</v>
      </c>
      <c r="BK256">
        <v>0</v>
      </c>
      <c r="BL256">
        <v>18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565</v>
      </c>
      <c r="BS256">
        <v>1130</v>
      </c>
    </row>
    <row r="257" spans="1:72" x14ac:dyDescent="0.35">
      <c r="A257" t="s">
        <v>682</v>
      </c>
      <c r="B257" t="s">
        <v>227</v>
      </c>
      <c r="C257" t="s">
        <v>445</v>
      </c>
      <c r="D257" t="s">
        <v>696</v>
      </c>
      <c r="E257" t="s">
        <v>573</v>
      </c>
      <c r="F257" t="s">
        <v>248</v>
      </c>
      <c r="G257" t="s">
        <v>697</v>
      </c>
      <c r="I257">
        <v>0.75</v>
      </c>
      <c r="J257">
        <v>164</v>
      </c>
      <c r="K257">
        <v>128.08000000000001</v>
      </c>
      <c r="L257">
        <v>0</v>
      </c>
      <c r="M257">
        <v>15</v>
      </c>
      <c r="N257">
        <v>5.5</v>
      </c>
      <c r="O257">
        <v>0.5</v>
      </c>
      <c r="P257">
        <v>0</v>
      </c>
      <c r="Q257">
        <v>0</v>
      </c>
      <c r="R257">
        <v>0</v>
      </c>
      <c r="S257">
        <v>0</v>
      </c>
      <c r="T257">
        <v>13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327.08</v>
      </c>
      <c r="AC257">
        <v>654.16</v>
      </c>
      <c r="AD257">
        <v>0.75</v>
      </c>
      <c r="AE257">
        <v>36</v>
      </c>
      <c r="AF257">
        <v>30</v>
      </c>
      <c r="AG257">
        <v>0</v>
      </c>
      <c r="AH257">
        <v>11</v>
      </c>
      <c r="AI257">
        <v>4</v>
      </c>
      <c r="AJ257">
        <v>2</v>
      </c>
      <c r="AK257">
        <v>3</v>
      </c>
      <c r="AL257">
        <v>0</v>
      </c>
      <c r="AM257">
        <v>0</v>
      </c>
      <c r="AN257">
        <v>0</v>
      </c>
      <c r="AO257">
        <v>12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98</v>
      </c>
      <c r="AX257">
        <v>196</v>
      </c>
      <c r="AY257">
        <v>0.75</v>
      </c>
      <c r="AZ257">
        <v>200</v>
      </c>
      <c r="BA257">
        <v>158.08000000000001</v>
      </c>
      <c r="BB257">
        <v>0</v>
      </c>
      <c r="BC257">
        <v>26</v>
      </c>
      <c r="BD257">
        <v>9.5</v>
      </c>
      <c r="BE257">
        <v>2.5</v>
      </c>
      <c r="BF257">
        <v>3</v>
      </c>
      <c r="BG257">
        <v>0</v>
      </c>
      <c r="BH257">
        <v>0</v>
      </c>
      <c r="BI257">
        <v>0</v>
      </c>
      <c r="BJ257">
        <v>25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425.08</v>
      </c>
      <c r="BS257">
        <v>850.16</v>
      </c>
    </row>
    <row r="258" spans="1:72" x14ac:dyDescent="0.35">
      <c r="A258" t="s">
        <v>682</v>
      </c>
      <c r="B258" t="s">
        <v>227</v>
      </c>
      <c r="C258" t="s">
        <v>677</v>
      </c>
      <c r="D258" t="s">
        <v>698</v>
      </c>
      <c r="E258" t="s">
        <v>465</v>
      </c>
      <c r="F258" t="s">
        <v>248</v>
      </c>
      <c r="G258" t="s">
        <v>699</v>
      </c>
      <c r="I258">
        <v>0.5</v>
      </c>
      <c r="J258">
        <v>70</v>
      </c>
      <c r="K258">
        <v>94</v>
      </c>
      <c r="L258">
        <v>0</v>
      </c>
      <c r="M258">
        <v>2</v>
      </c>
      <c r="N258">
        <v>0.5</v>
      </c>
      <c r="O258">
        <v>0.5</v>
      </c>
      <c r="P258">
        <v>4</v>
      </c>
      <c r="Q258">
        <v>0</v>
      </c>
      <c r="R258">
        <v>0</v>
      </c>
      <c r="S258">
        <v>0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179</v>
      </c>
      <c r="AC258">
        <v>358</v>
      </c>
      <c r="AD258">
        <v>0.5</v>
      </c>
      <c r="AE258">
        <v>40</v>
      </c>
      <c r="AF258">
        <v>40</v>
      </c>
      <c r="AG258">
        <v>0</v>
      </c>
      <c r="AH258">
        <v>7</v>
      </c>
      <c r="AI258">
        <v>2</v>
      </c>
      <c r="AJ258">
        <v>1</v>
      </c>
      <c r="AK258">
        <v>6</v>
      </c>
      <c r="AL258">
        <v>0</v>
      </c>
      <c r="AM258">
        <v>16</v>
      </c>
      <c r="AN258">
        <v>0</v>
      </c>
      <c r="AO258">
        <v>5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117</v>
      </c>
      <c r="AX258">
        <v>234</v>
      </c>
      <c r="AY258">
        <v>0.5</v>
      </c>
      <c r="AZ258">
        <v>110</v>
      </c>
      <c r="BA258">
        <v>134</v>
      </c>
      <c r="BB258">
        <v>0</v>
      </c>
      <c r="BC258">
        <v>9</v>
      </c>
      <c r="BD258">
        <v>2.5</v>
      </c>
      <c r="BE258">
        <v>1.5</v>
      </c>
      <c r="BF258">
        <v>10</v>
      </c>
      <c r="BG258">
        <v>0</v>
      </c>
      <c r="BH258">
        <v>16</v>
      </c>
      <c r="BI258">
        <v>0</v>
      </c>
      <c r="BJ258">
        <v>13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296</v>
      </c>
      <c r="BS258">
        <v>592</v>
      </c>
    </row>
    <row r="259" spans="1:72" x14ac:dyDescent="0.35">
      <c r="A259" t="s">
        <v>682</v>
      </c>
      <c r="B259" t="s">
        <v>227</v>
      </c>
      <c r="C259" t="s">
        <v>557</v>
      </c>
      <c r="D259" t="s">
        <v>700</v>
      </c>
      <c r="E259" t="s">
        <v>311</v>
      </c>
      <c r="F259" t="s">
        <v>248</v>
      </c>
      <c r="G259" t="s">
        <v>699</v>
      </c>
      <c r="I259">
        <v>0.75</v>
      </c>
      <c r="J259">
        <v>124</v>
      </c>
      <c r="K259">
        <v>84</v>
      </c>
      <c r="L259">
        <v>0</v>
      </c>
      <c r="M259">
        <v>10</v>
      </c>
      <c r="N259">
        <v>3.5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230.5</v>
      </c>
      <c r="AC259">
        <v>461</v>
      </c>
      <c r="AD259">
        <v>0.75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0.75</v>
      </c>
      <c r="AZ259">
        <v>124</v>
      </c>
      <c r="BA259">
        <v>84</v>
      </c>
      <c r="BB259">
        <v>0</v>
      </c>
      <c r="BC259">
        <v>10</v>
      </c>
      <c r="BD259">
        <v>3.5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9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230.5</v>
      </c>
      <c r="BS259">
        <v>461</v>
      </c>
    </row>
    <row r="260" spans="1:72" x14ac:dyDescent="0.35">
      <c r="A260" t="s">
        <v>682</v>
      </c>
      <c r="B260" t="s">
        <v>227</v>
      </c>
      <c r="C260" t="s">
        <v>701</v>
      </c>
      <c r="D260" t="s">
        <v>702</v>
      </c>
      <c r="E260" t="s">
        <v>510</v>
      </c>
      <c r="F260" t="s">
        <v>236</v>
      </c>
      <c r="G260" t="s">
        <v>703</v>
      </c>
      <c r="H260" t="s">
        <v>271</v>
      </c>
      <c r="I260">
        <v>0.5</v>
      </c>
      <c r="J260">
        <v>96</v>
      </c>
      <c r="K260">
        <v>60</v>
      </c>
      <c r="L260">
        <v>0</v>
      </c>
      <c r="M260">
        <v>4</v>
      </c>
      <c r="N260">
        <v>1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2</v>
      </c>
      <c r="U260">
        <v>0</v>
      </c>
      <c r="V260">
        <v>0</v>
      </c>
      <c r="W260">
        <v>2</v>
      </c>
      <c r="X260">
        <v>0</v>
      </c>
      <c r="Y260">
        <v>0</v>
      </c>
      <c r="Z260">
        <v>0</v>
      </c>
      <c r="AA260">
        <v>0</v>
      </c>
      <c r="AB260">
        <v>167</v>
      </c>
      <c r="AC260">
        <v>334</v>
      </c>
      <c r="AD260">
        <v>0.5</v>
      </c>
      <c r="AE260">
        <v>84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86</v>
      </c>
      <c r="AX260">
        <v>172</v>
      </c>
      <c r="AY260">
        <v>0.5</v>
      </c>
      <c r="AZ260">
        <v>180</v>
      </c>
      <c r="BA260">
        <v>60</v>
      </c>
      <c r="BB260">
        <v>0</v>
      </c>
      <c r="BC260">
        <v>4</v>
      </c>
      <c r="BD260">
        <v>1</v>
      </c>
      <c r="BE260">
        <v>0</v>
      </c>
      <c r="BF260">
        <v>2</v>
      </c>
      <c r="BG260">
        <v>0</v>
      </c>
      <c r="BH260">
        <v>0</v>
      </c>
      <c r="BI260">
        <v>0</v>
      </c>
      <c r="BJ260">
        <v>4</v>
      </c>
      <c r="BK260">
        <v>0</v>
      </c>
      <c r="BL260">
        <v>0</v>
      </c>
      <c r="BM260">
        <v>2</v>
      </c>
      <c r="BN260">
        <v>0</v>
      </c>
      <c r="BO260">
        <v>0</v>
      </c>
      <c r="BP260">
        <v>0</v>
      </c>
      <c r="BQ260">
        <v>0</v>
      </c>
      <c r="BR260">
        <v>253</v>
      </c>
      <c r="BS260">
        <v>506</v>
      </c>
    </row>
    <row r="261" spans="1:72" x14ac:dyDescent="0.35">
      <c r="A261" t="s">
        <v>682</v>
      </c>
      <c r="B261" t="s">
        <v>227</v>
      </c>
      <c r="C261" t="s">
        <v>309</v>
      </c>
      <c r="D261" t="s">
        <v>685</v>
      </c>
      <c r="E261" t="s">
        <v>429</v>
      </c>
      <c r="F261" t="s">
        <v>236</v>
      </c>
      <c r="G261" t="s">
        <v>704</v>
      </c>
      <c r="H261" t="s">
        <v>271</v>
      </c>
      <c r="I261">
        <v>0.1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0.1</v>
      </c>
      <c r="AE261">
        <v>0</v>
      </c>
      <c r="AF261">
        <v>16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16</v>
      </c>
      <c r="AX261">
        <v>32</v>
      </c>
      <c r="AY261">
        <v>0.1</v>
      </c>
      <c r="AZ261">
        <v>0</v>
      </c>
      <c r="BA261">
        <v>16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16</v>
      </c>
      <c r="BS261">
        <v>32</v>
      </c>
      <c r="BT261" t="s">
        <v>705</v>
      </c>
    </row>
    <row r="262" spans="1:72" x14ac:dyDescent="0.35">
      <c r="A262" t="s">
        <v>682</v>
      </c>
      <c r="B262" t="s">
        <v>227</v>
      </c>
      <c r="C262" t="s">
        <v>382</v>
      </c>
      <c r="D262" t="s">
        <v>706</v>
      </c>
      <c r="E262" t="s">
        <v>707</v>
      </c>
      <c r="F262" t="s">
        <v>236</v>
      </c>
      <c r="G262" t="s">
        <v>704</v>
      </c>
      <c r="H262" t="s">
        <v>271</v>
      </c>
      <c r="I262">
        <v>0.25</v>
      </c>
      <c r="J262">
        <v>30</v>
      </c>
      <c r="K262">
        <v>16</v>
      </c>
      <c r="L262">
        <v>0</v>
      </c>
      <c r="M262">
        <v>2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3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53</v>
      </c>
      <c r="AC262">
        <v>106</v>
      </c>
      <c r="AD262">
        <v>0.25</v>
      </c>
      <c r="AE262">
        <v>50.01</v>
      </c>
      <c r="AF262">
        <v>27.96</v>
      </c>
      <c r="AG262">
        <v>0</v>
      </c>
      <c r="AH262">
        <v>6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4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89.97</v>
      </c>
      <c r="AX262">
        <v>179.94</v>
      </c>
      <c r="AY262">
        <v>0.25</v>
      </c>
      <c r="AZ262">
        <v>80.009999999999991</v>
      </c>
      <c r="BA262">
        <v>43.96</v>
      </c>
      <c r="BB262">
        <v>0</v>
      </c>
      <c r="BC262">
        <v>8</v>
      </c>
      <c r="BD262">
        <v>4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4</v>
      </c>
      <c r="BK262">
        <v>0</v>
      </c>
      <c r="BL262">
        <v>3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142.97</v>
      </c>
      <c r="BS262">
        <v>285.94</v>
      </c>
    </row>
    <row r="263" spans="1:72" x14ac:dyDescent="0.35">
      <c r="A263" t="s">
        <v>682</v>
      </c>
      <c r="B263" t="s">
        <v>227</v>
      </c>
      <c r="C263" t="s">
        <v>427</v>
      </c>
      <c r="D263" t="s">
        <v>708</v>
      </c>
      <c r="E263" t="s">
        <v>230</v>
      </c>
      <c r="F263" t="s">
        <v>236</v>
      </c>
      <c r="G263" t="s">
        <v>703</v>
      </c>
      <c r="H263" t="s">
        <v>271</v>
      </c>
      <c r="I263">
        <v>0.25</v>
      </c>
      <c r="J263">
        <v>34</v>
      </c>
      <c r="K263">
        <v>32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77</v>
      </c>
      <c r="AC263">
        <v>154</v>
      </c>
      <c r="AD263">
        <v>0.25</v>
      </c>
      <c r="AE263">
        <v>34</v>
      </c>
      <c r="AF263">
        <v>32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5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72</v>
      </c>
      <c r="AX263">
        <v>144</v>
      </c>
      <c r="AY263">
        <v>0.25</v>
      </c>
      <c r="AZ263">
        <v>68</v>
      </c>
      <c r="BA263">
        <v>64</v>
      </c>
      <c r="BB263">
        <v>0</v>
      </c>
      <c r="BC263">
        <v>0</v>
      </c>
      <c r="BD263">
        <v>0</v>
      </c>
      <c r="BE263">
        <v>3</v>
      </c>
      <c r="BF263">
        <v>0</v>
      </c>
      <c r="BG263">
        <v>0</v>
      </c>
      <c r="BH263">
        <v>0</v>
      </c>
      <c r="BI263">
        <v>0</v>
      </c>
      <c r="BJ263">
        <v>14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149</v>
      </c>
      <c r="BS263">
        <v>298</v>
      </c>
    </row>
    <row r="264" spans="1:72" x14ac:dyDescent="0.35">
      <c r="A264" t="s">
        <v>682</v>
      </c>
      <c r="B264" t="s">
        <v>227</v>
      </c>
      <c r="C264" t="s">
        <v>320</v>
      </c>
      <c r="D264" t="s">
        <v>687</v>
      </c>
      <c r="E264" t="s">
        <v>265</v>
      </c>
      <c r="F264" t="s">
        <v>236</v>
      </c>
      <c r="G264" t="s">
        <v>709</v>
      </c>
      <c r="H264" t="s">
        <v>271</v>
      </c>
      <c r="I264">
        <v>0.1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0.1</v>
      </c>
      <c r="AE264">
        <v>16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16</v>
      </c>
      <c r="AX264">
        <v>32</v>
      </c>
      <c r="AY264">
        <v>0.1</v>
      </c>
      <c r="AZ264">
        <v>16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16</v>
      </c>
      <c r="BS264">
        <v>32</v>
      </c>
      <c r="BT264" t="s">
        <v>705</v>
      </c>
    </row>
    <row r="265" spans="1:72" x14ac:dyDescent="0.35">
      <c r="A265" t="s">
        <v>682</v>
      </c>
      <c r="B265" t="s">
        <v>227</v>
      </c>
      <c r="C265" t="s">
        <v>233</v>
      </c>
      <c r="D265" t="s">
        <v>683</v>
      </c>
      <c r="E265" t="s">
        <v>429</v>
      </c>
      <c r="F265" t="s">
        <v>236</v>
      </c>
      <c r="G265" t="s">
        <v>703</v>
      </c>
      <c r="H265" t="s">
        <v>271</v>
      </c>
      <c r="I265">
        <v>0.45</v>
      </c>
      <c r="J265">
        <v>12</v>
      </c>
      <c r="K265">
        <v>8</v>
      </c>
      <c r="L265">
        <v>0</v>
      </c>
      <c r="M265">
        <v>2</v>
      </c>
      <c r="N265">
        <v>0.5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23.5</v>
      </c>
      <c r="AC265">
        <v>47</v>
      </c>
      <c r="AD265">
        <v>0.45</v>
      </c>
      <c r="AE265">
        <v>4</v>
      </c>
      <c r="AF265">
        <v>0</v>
      </c>
      <c r="AG265">
        <v>4</v>
      </c>
      <c r="AH265">
        <v>3</v>
      </c>
      <c r="AI265">
        <v>1</v>
      </c>
      <c r="AJ265">
        <v>0.5</v>
      </c>
      <c r="AK265">
        <v>0</v>
      </c>
      <c r="AL265">
        <v>0</v>
      </c>
      <c r="AM265">
        <v>0</v>
      </c>
      <c r="AN265">
        <v>0</v>
      </c>
      <c r="AO265">
        <v>4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16.5</v>
      </c>
      <c r="AX265">
        <v>33</v>
      </c>
      <c r="AY265">
        <v>0.45</v>
      </c>
      <c r="AZ265">
        <v>16</v>
      </c>
      <c r="BA265">
        <v>8</v>
      </c>
      <c r="BB265">
        <v>4</v>
      </c>
      <c r="BC265">
        <v>5</v>
      </c>
      <c r="BD265">
        <v>1.5</v>
      </c>
      <c r="BE265">
        <v>0.5</v>
      </c>
      <c r="BF265">
        <v>0</v>
      </c>
      <c r="BG265">
        <v>0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40</v>
      </c>
      <c r="BS265">
        <v>80</v>
      </c>
      <c r="BT265" t="s">
        <v>710</v>
      </c>
    </row>
    <row r="266" spans="1:72" x14ac:dyDescent="0.35">
      <c r="A266" t="s">
        <v>682</v>
      </c>
      <c r="B266" t="s">
        <v>227</v>
      </c>
      <c r="C266" t="s">
        <v>320</v>
      </c>
      <c r="D266" t="s">
        <v>711</v>
      </c>
      <c r="E266" t="s">
        <v>712</v>
      </c>
      <c r="F266" t="s">
        <v>236</v>
      </c>
      <c r="G266" t="s">
        <v>703</v>
      </c>
      <c r="H266" t="s">
        <v>271</v>
      </c>
      <c r="I266">
        <v>0.5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0.5</v>
      </c>
      <c r="AE266">
        <v>32</v>
      </c>
      <c r="AF266">
        <v>24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87</v>
      </c>
      <c r="AX266">
        <v>174</v>
      </c>
      <c r="AY266">
        <v>0.5</v>
      </c>
      <c r="AZ266">
        <v>32</v>
      </c>
      <c r="BA266">
        <v>24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30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87</v>
      </c>
      <c r="BS266">
        <v>174</v>
      </c>
      <c r="BT266" t="s">
        <v>713</v>
      </c>
    </row>
    <row r="267" spans="1:72" x14ac:dyDescent="0.35">
      <c r="A267" t="s">
        <v>682</v>
      </c>
      <c r="B267" t="s">
        <v>227</v>
      </c>
      <c r="C267" t="s">
        <v>287</v>
      </c>
      <c r="D267" t="s">
        <v>692</v>
      </c>
      <c r="E267" t="s">
        <v>265</v>
      </c>
      <c r="F267" t="s">
        <v>236</v>
      </c>
      <c r="G267" t="s">
        <v>714</v>
      </c>
      <c r="H267" t="s">
        <v>271</v>
      </c>
      <c r="I267">
        <v>0.25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0.25</v>
      </c>
      <c r="AE267">
        <v>32</v>
      </c>
      <c r="AF267">
        <v>0</v>
      </c>
      <c r="AG267">
        <v>0</v>
      </c>
      <c r="AH267">
        <v>2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2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37</v>
      </c>
      <c r="AX267">
        <v>74</v>
      </c>
      <c r="AY267">
        <v>0.25</v>
      </c>
      <c r="AZ267">
        <v>32</v>
      </c>
      <c r="BA267">
        <v>0</v>
      </c>
      <c r="BB267">
        <v>0</v>
      </c>
      <c r="BC267">
        <v>2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2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37</v>
      </c>
      <c r="BS267">
        <v>74</v>
      </c>
      <c r="BT267" t="s">
        <v>715</v>
      </c>
    </row>
    <row r="268" spans="1:72" x14ac:dyDescent="0.35">
      <c r="A268" t="s">
        <v>682</v>
      </c>
      <c r="B268" t="s">
        <v>227</v>
      </c>
      <c r="C268" t="s">
        <v>445</v>
      </c>
      <c r="D268" t="s">
        <v>689</v>
      </c>
      <c r="E268" t="s">
        <v>449</v>
      </c>
      <c r="F268" t="s">
        <v>236</v>
      </c>
      <c r="G268" t="s">
        <v>703</v>
      </c>
      <c r="H268" t="s">
        <v>271</v>
      </c>
      <c r="I268">
        <v>0.2</v>
      </c>
      <c r="J268">
        <v>0</v>
      </c>
      <c r="K268">
        <v>24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24</v>
      </c>
      <c r="AC268">
        <v>48</v>
      </c>
      <c r="AD268">
        <v>0.2</v>
      </c>
      <c r="AE268">
        <v>16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</v>
      </c>
      <c r="AX268">
        <v>32</v>
      </c>
      <c r="AY268">
        <v>0.2</v>
      </c>
      <c r="AZ268">
        <v>16</v>
      </c>
      <c r="BA268">
        <v>24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40</v>
      </c>
      <c r="BS268">
        <v>80</v>
      </c>
      <c r="BT268" t="s">
        <v>716</v>
      </c>
    </row>
    <row r="269" spans="1:72" x14ac:dyDescent="0.35">
      <c r="A269" t="s">
        <v>682</v>
      </c>
      <c r="B269" t="s">
        <v>227</v>
      </c>
      <c r="C269" t="s">
        <v>677</v>
      </c>
      <c r="D269" t="s">
        <v>698</v>
      </c>
      <c r="E269" t="s">
        <v>465</v>
      </c>
      <c r="F269" t="s">
        <v>248</v>
      </c>
      <c r="G269" t="s">
        <v>717</v>
      </c>
      <c r="H269" t="s">
        <v>271</v>
      </c>
      <c r="I269">
        <v>0.5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0.5</v>
      </c>
      <c r="AE269">
        <v>48</v>
      </c>
      <c r="AF269">
        <v>40</v>
      </c>
      <c r="AG269">
        <v>0</v>
      </c>
      <c r="AH269">
        <v>5</v>
      </c>
      <c r="AI269">
        <v>2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96</v>
      </c>
      <c r="AX269">
        <v>192</v>
      </c>
      <c r="AY269">
        <v>0.5</v>
      </c>
      <c r="AZ269">
        <v>48</v>
      </c>
      <c r="BA269">
        <v>40</v>
      </c>
      <c r="BB269">
        <v>0</v>
      </c>
      <c r="BC269">
        <v>5</v>
      </c>
      <c r="BD269">
        <v>2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96</v>
      </c>
      <c r="BS269">
        <v>192</v>
      </c>
      <c r="BT269" t="s">
        <v>718</v>
      </c>
    </row>
    <row r="270" spans="1:72" x14ac:dyDescent="0.35">
      <c r="A270" t="s">
        <v>719</v>
      </c>
      <c r="B270" t="s">
        <v>227</v>
      </c>
      <c r="C270" t="s">
        <v>287</v>
      </c>
      <c r="D270" t="s">
        <v>720</v>
      </c>
      <c r="E270" t="s">
        <v>283</v>
      </c>
      <c r="F270" t="s">
        <v>231</v>
      </c>
      <c r="G270" t="s">
        <v>721</v>
      </c>
      <c r="I270">
        <v>1</v>
      </c>
      <c r="J270">
        <v>80</v>
      </c>
      <c r="K270">
        <v>176</v>
      </c>
      <c r="L270">
        <v>0</v>
      </c>
      <c r="M270">
        <v>2</v>
      </c>
      <c r="N270">
        <v>2</v>
      </c>
      <c r="O270">
        <v>16</v>
      </c>
      <c r="P270">
        <v>0</v>
      </c>
      <c r="Q270">
        <v>0</v>
      </c>
      <c r="R270">
        <v>0</v>
      </c>
      <c r="S270">
        <v>0</v>
      </c>
      <c r="T270">
        <v>40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316</v>
      </c>
      <c r="AD270">
        <v>1</v>
      </c>
      <c r="AE270">
        <v>110</v>
      </c>
      <c r="AF270">
        <v>114</v>
      </c>
      <c r="AG270">
        <v>0</v>
      </c>
      <c r="AH270">
        <v>4</v>
      </c>
      <c r="AI270">
        <v>2</v>
      </c>
      <c r="AJ270">
        <v>0</v>
      </c>
      <c r="AK270">
        <v>8</v>
      </c>
      <c r="AL270">
        <v>0</v>
      </c>
      <c r="AM270">
        <v>0</v>
      </c>
      <c r="AN270">
        <v>20</v>
      </c>
      <c r="AO270">
        <v>10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268</v>
      </c>
      <c r="AY270">
        <v>1</v>
      </c>
      <c r="AZ270">
        <v>190</v>
      </c>
      <c r="BA270">
        <v>290</v>
      </c>
      <c r="BB270">
        <v>0</v>
      </c>
      <c r="BC270">
        <v>6</v>
      </c>
      <c r="BD270">
        <v>4</v>
      </c>
      <c r="BE270">
        <v>16</v>
      </c>
      <c r="BF270">
        <v>8</v>
      </c>
      <c r="BG270">
        <v>0</v>
      </c>
      <c r="BH270">
        <v>0</v>
      </c>
      <c r="BI270">
        <v>20</v>
      </c>
      <c r="BJ270">
        <v>50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584</v>
      </c>
    </row>
    <row r="271" spans="1:72" x14ac:dyDescent="0.35">
      <c r="A271" t="s">
        <v>719</v>
      </c>
      <c r="B271" t="s">
        <v>227</v>
      </c>
      <c r="C271" t="s">
        <v>331</v>
      </c>
      <c r="D271" t="s">
        <v>722</v>
      </c>
      <c r="E271" t="s">
        <v>265</v>
      </c>
      <c r="F271" t="s">
        <v>248</v>
      </c>
      <c r="G271" t="s">
        <v>570</v>
      </c>
      <c r="I271">
        <v>1</v>
      </c>
      <c r="J271">
        <v>60</v>
      </c>
      <c r="K271">
        <v>181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293</v>
      </c>
      <c r="AD271">
        <v>1</v>
      </c>
      <c r="AE271">
        <v>48</v>
      </c>
      <c r="AF271">
        <v>144</v>
      </c>
      <c r="AG271">
        <v>0</v>
      </c>
      <c r="AH271">
        <v>1</v>
      </c>
      <c r="AI271">
        <v>1</v>
      </c>
      <c r="AJ271">
        <v>16</v>
      </c>
      <c r="AK271">
        <v>11</v>
      </c>
      <c r="AL271">
        <v>0</v>
      </c>
      <c r="AM271">
        <v>0</v>
      </c>
      <c r="AN271">
        <v>0</v>
      </c>
      <c r="AO271">
        <v>50</v>
      </c>
      <c r="AP271">
        <v>0</v>
      </c>
      <c r="AQ271">
        <v>21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292</v>
      </c>
      <c r="AY271">
        <v>1</v>
      </c>
      <c r="AZ271">
        <v>108</v>
      </c>
      <c r="BA271">
        <v>325</v>
      </c>
      <c r="BB271">
        <v>0</v>
      </c>
      <c r="BC271">
        <v>1</v>
      </c>
      <c r="BD271">
        <v>1</v>
      </c>
      <c r="BE271">
        <v>16</v>
      </c>
      <c r="BF271">
        <v>11</v>
      </c>
      <c r="BG271">
        <v>0</v>
      </c>
      <c r="BH271">
        <v>0</v>
      </c>
      <c r="BI271">
        <v>0</v>
      </c>
      <c r="BJ271">
        <v>102</v>
      </c>
      <c r="BK271">
        <v>0</v>
      </c>
      <c r="BL271">
        <v>21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585</v>
      </c>
    </row>
    <row r="272" spans="1:72" x14ac:dyDescent="0.35">
      <c r="A272" t="s">
        <v>719</v>
      </c>
      <c r="B272" t="s">
        <v>227</v>
      </c>
      <c r="C272" t="s">
        <v>320</v>
      </c>
      <c r="D272" t="s">
        <v>723</v>
      </c>
      <c r="E272" t="s">
        <v>285</v>
      </c>
      <c r="F272" t="s">
        <v>248</v>
      </c>
      <c r="G272" t="s">
        <v>570</v>
      </c>
      <c r="I272">
        <v>1</v>
      </c>
      <c r="J272">
        <v>128</v>
      </c>
      <c r="K272">
        <v>154</v>
      </c>
      <c r="L272">
        <v>0</v>
      </c>
      <c r="M272">
        <v>4</v>
      </c>
      <c r="N272">
        <v>2</v>
      </c>
      <c r="O272">
        <v>0</v>
      </c>
      <c r="P272">
        <v>20</v>
      </c>
      <c r="Q272">
        <v>0</v>
      </c>
      <c r="R272">
        <v>0</v>
      </c>
      <c r="S272">
        <v>0</v>
      </c>
      <c r="T272">
        <v>18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326</v>
      </c>
      <c r="AD272">
        <v>1</v>
      </c>
      <c r="AE272">
        <v>114</v>
      </c>
      <c r="AF272">
        <v>86</v>
      </c>
      <c r="AG272">
        <v>0</v>
      </c>
      <c r="AH272">
        <v>3</v>
      </c>
      <c r="AI272">
        <v>1</v>
      </c>
      <c r="AJ272">
        <v>0</v>
      </c>
      <c r="AK272">
        <v>16</v>
      </c>
      <c r="AL272">
        <v>0</v>
      </c>
      <c r="AM272">
        <v>0</v>
      </c>
      <c r="AN272">
        <v>20</v>
      </c>
      <c r="AO272">
        <v>23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263</v>
      </c>
      <c r="AY272">
        <v>1</v>
      </c>
      <c r="AZ272">
        <v>242</v>
      </c>
      <c r="BA272">
        <v>240</v>
      </c>
      <c r="BB272">
        <v>0</v>
      </c>
      <c r="BC272">
        <v>7</v>
      </c>
      <c r="BD272">
        <v>3</v>
      </c>
      <c r="BE272">
        <v>0</v>
      </c>
      <c r="BF272">
        <v>36</v>
      </c>
      <c r="BG272">
        <v>0</v>
      </c>
      <c r="BH272">
        <v>0</v>
      </c>
      <c r="BI272">
        <v>20</v>
      </c>
      <c r="BJ272">
        <v>41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589</v>
      </c>
    </row>
    <row r="273" spans="1:72" x14ac:dyDescent="0.35">
      <c r="A273" t="s">
        <v>719</v>
      </c>
      <c r="B273" t="s">
        <v>227</v>
      </c>
      <c r="C273" t="s">
        <v>320</v>
      </c>
      <c r="D273" t="s">
        <v>649</v>
      </c>
      <c r="E273" t="s">
        <v>289</v>
      </c>
      <c r="F273" t="s">
        <v>248</v>
      </c>
      <c r="G273" t="s">
        <v>570</v>
      </c>
      <c r="I273">
        <v>1</v>
      </c>
      <c r="J273">
        <v>136</v>
      </c>
      <c r="K273">
        <v>124</v>
      </c>
      <c r="L273">
        <v>0</v>
      </c>
      <c r="M273">
        <v>7</v>
      </c>
      <c r="N273">
        <v>3</v>
      </c>
      <c r="O273">
        <v>0</v>
      </c>
      <c r="P273">
        <v>8</v>
      </c>
      <c r="Q273">
        <v>0</v>
      </c>
      <c r="R273">
        <v>0</v>
      </c>
      <c r="S273">
        <v>0</v>
      </c>
      <c r="T273">
        <v>35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313</v>
      </c>
      <c r="AD273">
        <v>1</v>
      </c>
      <c r="AE273">
        <v>96</v>
      </c>
      <c r="AF273">
        <v>130</v>
      </c>
      <c r="AG273">
        <v>0</v>
      </c>
      <c r="AH273">
        <v>5</v>
      </c>
      <c r="AI273">
        <v>2</v>
      </c>
      <c r="AJ273">
        <v>0</v>
      </c>
      <c r="AK273">
        <v>27</v>
      </c>
      <c r="AL273">
        <v>0</v>
      </c>
      <c r="AM273">
        <v>0</v>
      </c>
      <c r="AN273">
        <v>0</v>
      </c>
      <c r="AO273">
        <v>16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276</v>
      </c>
      <c r="AY273">
        <v>1</v>
      </c>
      <c r="AZ273">
        <v>232</v>
      </c>
      <c r="BA273">
        <v>254</v>
      </c>
      <c r="BB273">
        <v>0</v>
      </c>
      <c r="BC273">
        <v>12</v>
      </c>
      <c r="BD273">
        <v>5</v>
      </c>
      <c r="BE273">
        <v>0</v>
      </c>
      <c r="BF273">
        <v>35</v>
      </c>
      <c r="BG273">
        <v>0</v>
      </c>
      <c r="BH273">
        <v>0</v>
      </c>
      <c r="BI273">
        <v>0</v>
      </c>
      <c r="BJ273">
        <v>51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589</v>
      </c>
    </row>
    <row r="274" spans="1:72" x14ac:dyDescent="0.35">
      <c r="A274" t="s">
        <v>719</v>
      </c>
      <c r="B274" t="s">
        <v>227</v>
      </c>
      <c r="C274" t="s">
        <v>320</v>
      </c>
      <c r="D274" t="s">
        <v>724</v>
      </c>
      <c r="E274" t="s">
        <v>725</v>
      </c>
      <c r="F274" t="s">
        <v>248</v>
      </c>
      <c r="G274" t="s">
        <v>570</v>
      </c>
      <c r="I274">
        <v>1</v>
      </c>
      <c r="J274">
        <v>132</v>
      </c>
      <c r="K274">
        <v>124</v>
      </c>
      <c r="L274">
        <v>0</v>
      </c>
      <c r="M274">
        <v>3</v>
      </c>
      <c r="N274">
        <v>1</v>
      </c>
      <c r="O274">
        <v>0</v>
      </c>
      <c r="P274">
        <v>8</v>
      </c>
      <c r="Q274">
        <v>0</v>
      </c>
      <c r="R274">
        <v>0</v>
      </c>
      <c r="S274">
        <v>0</v>
      </c>
      <c r="T274">
        <v>29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297</v>
      </c>
      <c r="AD274">
        <v>1</v>
      </c>
      <c r="AE274">
        <v>74</v>
      </c>
      <c r="AF274">
        <v>100</v>
      </c>
      <c r="AG274">
        <v>0</v>
      </c>
      <c r="AH274">
        <v>3</v>
      </c>
      <c r="AI274">
        <v>1</v>
      </c>
      <c r="AJ274">
        <v>0</v>
      </c>
      <c r="AK274">
        <v>32</v>
      </c>
      <c r="AL274">
        <v>0</v>
      </c>
      <c r="AM274">
        <v>0</v>
      </c>
      <c r="AN274">
        <v>0</v>
      </c>
      <c r="AO274">
        <v>4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214</v>
      </c>
      <c r="AY274">
        <v>1</v>
      </c>
      <c r="AZ274">
        <v>206</v>
      </c>
      <c r="BA274">
        <v>224</v>
      </c>
      <c r="BB274">
        <v>0</v>
      </c>
      <c r="BC274">
        <v>6</v>
      </c>
      <c r="BD274">
        <v>2</v>
      </c>
      <c r="BE274">
        <v>0</v>
      </c>
      <c r="BF274">
        <v>40</v>
      </c>
      <c r="BG274">
        <v>0</v>
      </c>
      <c r="BH274">
        <v>0</v>
      </c>
      <c r="BI274">
        <v>0</v>
      </c>
      <c r="BJ274">
        <v>33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511</v>
      </c>
    </row>
    <row r="275" spans="1:72" x14ac:dyDescent="0.35">
      <c r="A275" t="s">
        <v>719</v>
      </c>
      <c r="B275" t="s">
        <v>227</v>
      </c>
      <c r="C275" t="s">
        <v>287</v>
      </c>
      <c r="D275" t="s">
        <v>720</v>
      </c>
      <c r="E275" t="s">
        <v>283</v>
      </c>
      <c r="F275" t="s">
        <v>236</v>
      </c>
      <c r="G275" t="s">
        <v>721</v>
      </c>
      <c r="H275" t="s">
        <v>271</v>
      </c>
      <c r="I275">
        <v>0.45</v>
      </c>
      <c r="J275">
        <v>80</v>
      </c>
      <c r="K275">
        <v>68</v>
      </c>
      <c r="L275">
        <v>0</v>
      </c>
      <c r="M275">
        <v>4</v>
      </c>
      <c r="N275">
        <v>1.5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156.5</v>
      </c>
      <c r="AD275">
        <v>0.45</v>
      </c>
      <c r="AE275">
        <v>32</v>
      </c>
      <c r="AF275">
        <v>48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8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88</v>
      </c>
      <c r="AY275">
        <v>0.45</v>
      </c>
      <c r="AZ275">
        <v>112</v>
      </c>
      <c r="BA275">
        <v>116</v>
      </c>
      <c r="BB275">
        <v>0</v>
      </c>
      <c r="BC275">
        <v>4</v>
      </c>
      <c r="BD275">
        <v>1.5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244.5</v>
      </c>
    </row>
    <row r="276" spans="1:72" x14ac:dyDescent="0.35">
      <c r="A276" t="s">
        <v>719</v>
      </c>
      <c r="B276" t="s">
        <v>227</v>
      </c>
      <c r="C276" t="s">
        <v>331</v>
      </c>
      <c r="D276" t="s">
        <v>722</v>
      </c>
      <c r="E276" t="s">
        <v>265</v>
      </c>
      <c r="F276" t="s">
        <v>248</v>
      </c>
      <c r="G276" t="s">
        <v>721</v>
      </c>
      <c r="H276" t="s">
        <v>271</v>
      </c>
      <c r="I276">
        <v>0.15</v>
      </c>
      <c r="J276">
        <v>12</v>
      </c>
      <c r="K276">
        <v>12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24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7.4999999999999997E-2</v>
      </c>
      <c r="AZ276">
        <v>12</v>
      </c>
      <c r="BA276">
        <v>12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24</v>
      </c>
      <c r="BT276" t="s">
        <v>726</v>
      </c>
    </row>
    <row r="277" spans="1:72" x14ac:dyDescent="0.35">
      <c r="A277" t="s">
        <v>719</v>
      </c>
      <c r="B277" t="s">
        <v>227</v>
      </c>
      <c r="C277" t="s">
        <v>320</v>
      </c>
      <c r="D277" t="s">
        <v>723</v>
      </c>
      <c r="E277" t="s">
        <v>285</v>
      </c>
      <c r="F277" t="s">
        <v>248</v>
      </c>
      <c r="G277" t="s">
        <v>721</v>
      </c>
      <c r="H277" t="s">
        <v>271</v>
      </c>
      <c r="I277">
        <v>0.25</v>
      </c>
      <c r="J277">
        <v>0</v>
      </c>
      <c r="K277">
        <v>72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72</v>
      </c>
      <c r="AD277">
        <v>0.25</v>
      </c>
      <c r="AE277">
        <v>32</v>
      </c>
      <c r="AF277">
        <v>32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2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66</v>
      </c>
      <c r="AY277">
        <v>0.2</v>
      </c>
      <c r="AZ277">
        <v>32</v>
      </c>
      <c r="BA277">
        <v>104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2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138</v>
      </c>
      <c r="BT277" t="s">
        <v>727</v>
      </c>
    </row>
    <row r="278" spans="1:72" x14ac:dyDescent="0.35">
      <c r="A278" t="s">
        <v>719</v>
      </c>
      <c r="B278" t="s">
        <v>227</v>
      </c>
      <c r="C278" t="s">
        <v>320</v>
      </c>
      <c r="D278" t="s">
        <v>649</v>
      </c>
      <c r="E278" t="s">
        <v>289</v>
      </c>
      <c r="F278" t="s">
        <v>248</v>
      </c>
      <c r="G278" t="s">
        <v>570</v>
      </c>
      <c r="H278" t="s">
        <v>271</v>
      </c>
      <c r="I278">
        <v>0.15</v>
      </c>
      <c r="J278">
        <v>8</v>
      </c>
      <c r="K278">
        <v>23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31</v>
      </c>
      <c r="AD278">
        <v>0.15</v>
      </c>
      <c r="AE278">
        <v>16</v>
      </c>
      <c r="AF278">
        <v>32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58</v>
      </c>
      <c r="AY278">
        <v>0.15</v>
      </c>
      <c r="AZ278">
        <v>24</v>
      </c>
      <c r="BA278">
        <v>55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10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89</v>
      </c>
    </row>
    <row r="279" spans="1:72" x14ac:dyDescent="0.35">
      <c r="A279" t="s">
        <v>719</v>
      </c>
      <c r="B279" t="s">
        <v>227</v>
      </c>
      <c r="C279" t="s">
        <v>320</v>
      </c>
      <c r="D279" t="s">
        <v>724</v>
      </c>
      <c r="E279" t="s">
        <v>725</v>
      </c>
      <c r="F279" t="s">
        <v>248</v>
      </c>
      <c r="G279" t="s">
        <v>570</v>
      </c>
      <c r="H279" t="s">
        <v>271</v>
      </c>
      <c r="I279">
        <v>0.5</v>
      </c>
      <c r="J279">
        <v>60</v>
      </c>
      <c r="K279">
        <v>112</v>
      </c>
      <c r="L279">
        <v>0</v>
      </c>
      <c r="M279">
        <v>1</v>
      </c>
      <c r="N279">
        <v>0.5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177.5</v>
      </c>
      <c r="AD279">
        <v>0.5</v>
      </c>
      <c r="AE279">
        <v>32</v>
      </c>
      <c r="AF279">
        <v>64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15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112</v>
      </c>
      <c r="AY279">
        <v>0.5</v>
      </c>
      <c r="AZ279">
        <v>92</v>
      </c>
      <c r="BA279">
        <v>176</v>
      </c>
      <c r="BB279">
        <v>0</v>
      </c>
      <c r="BC279">
        <v>2</v>
      </c>
      <c r="BD279">
        <v>0.5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19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289.5</v>
      </c>
    </row>
    <row r="280" spans="1:72" x14ac:dyDescent="0.35">
      <c r="A280" t="s">
        <v>728</v>
      </c>
      <c r="B280" t="s">
        <v>227</v>
      </c>
      <c r="C280" t="s">
        <v>320</v>
      </c>
      <c r="D280" t="s">
        <v>729</v>
      </c>
      <c r="E280" t="s">
        <v>289</v>
      </c>
      <c r="F280" t="s">
        <v>231</v>
      </c>
      <c r="G280" t="s">
        <v>528</v>
      </c>
      <c r="I280">
        <v>1</v>
      </c>
      <c r="J280">
        <v>0</v>
      </c>
      <c r="K280">
        <v>190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92</v>
      </c>
      <c r="X280">
        <v>0</v>
      </c>
      <c r="Y280">
        <v>0</v>
      </c>
      <c r="Z280">
        <v>0</v>
      </c>
      <c r="AA280">
        <v>0</v>
      </c>
      <c r="AB280">
        <v>282</v>
      </c>
      <c r="AC280">
        <v>564</v>
      </c>
      <c r="AD280">
        <v>1</v>
      </c>
      <c r="AE280">
        <v>0</v>
      </c>
      <c r="AF280">
        <v>144</v>
      </c>
      <c r="AG280">
        <v>0</v>
      </c>
      <c r="AH280">
        <v>12</v>
      </c>
      <c r="AI280">
        <v>6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23</v>
      </c>
      <c r="AS280">
        <v>0</v>
      </c>
      <c r="AT280">
        <v>0</v>
      </c>
      <c r="AU280">
        <v>0</v>
      </c>
      <c r="AV280">
        <v>0</v>
      </c>
      <c r="AW280">
        <v>185</v>
      </c>
      <c r="AX280">
        <v>370</v>
      </c>
      <c r="AY280">
        <v>1</v>
      </c>
      <c r="AZ280">
        <v>0</v>
      </c>
      <c r="BA280">
        <v>334</v>
      </c>
      <c r="BB280">
        <v>0</v>
      </c>
      <c r="BC280">
        <v>12</v>
      </c>
      <c r="BD280">
        <v>6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115</v>
      </c>
      <c r="BN280">
        <v>0</v>
      </c>
      <c r="BO280">
        <v>0</v>
      </c>
      <c r="BP280">
        <v>0</v>
      </c>
      <c r="BQ280">
        <v>0</v>
      </c>
      <c r="BR280">
        <v>467</v>
      </c>
      <c r="BS280">
        <v>934</v>
      </c>
    </row>
    <row r="281" spans="1:72" x14ac:dyDescent="0.35">
      <c r="A281" t="s">
        <v>728</v>
      </c>
      <c r="B281" t="s">
        <v>227</v>
      </c>
      <c r="C281" t="s">
        <v>320</v>
      </c>
      <c r="D281" t="s">
        <v>729</v>
      </c>
      <c r="E281" t="s">
        <v>289</v>
      </c>
      <c r="F281" t="s">
        <v>236</v>
      </c>
      <c r="G281" t="s">
        <v>730</v>
      </c>
      <c r="H281" t="s">
        <v>271</v>
      </c>
      <c r="I281">
        <v>0.25</v>
      </c>
      <c r="J281">
        <v>0</v>
      </c>
      <c r="K281">
        <v>26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36</v>
      </c>
      <c r="X281">
        <v>0</v>
      </c>
      <c r="Y281">
        <v>0</v>
      </c>
      <c r="Z281">
        <v>0</v>
      </c>
      <c r="AA281">
        <v>0</v>
      </c>
      <c r="AB281">
        <v>62</v>
      </c>
      <c r="AC281">
        <v>124</v>
      </c>
      <c r="AD281">
        <v>0.25</v>
      </c>
      <c r="AE281">
        <v>0</v>
      </c>
      <c r="AF281">
        <v>62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62</v>
      </c>
      <c r="AX281">
        <v>124</v>
      </c>
      <c r="AY281">
        <v>0.25</v>
      </c>
      <c r="AZ281">
        <v>0</v>
      </c>
      <c r="BA281">
        <v>88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36</v>
      </c>
      <c r="BN281">
        <v>0</v>
      </c>
      <c r="BO281">
        <v>0</v>
      </c>
      <c r="BP281">
        <v>0</v>
      </c>
      <c r="BQ281">
        <v>0</v>
      </c>
      <c r="BR281">
        <v>124</v>
      </c>
      <c r="BS281">
        <v>248</v>
      </c>
    </row>
    <row r="282" spans="1:72" x14ac:dyDescent="0.35">
      <c r="A282" t="s">
        <v>728</v>
      </c>
      <c r="B282" t="s">
        <v>227</v>
      </c>
      <c r="C282" t="s">
        <v>320</v>
      </c>
      <c r="D282" t="s">
        <v>731</v>
      </c>
      <c r="E282" t="s">
        <v>300</v>
      </c>
      <c r="F282" t="s">
        <v>248</v>
      </c>
      <c r="G282" t="s">
        <v>531</v>
      </c>
      <c r="I282">
        <v>1</v>
      </c>
      <c r="J282">
        <v>32</v>
      </c>
      <c r="K282">
        <v>344</v>
      </c>
      <c r="L282">
        <v>0</v>
      </c>
      <c r="M282">
        <v>15</v>
      </c>
      <c r="N282">
        <v>3</v>
      </c>
      <c r="O282">
        <v>4</v>
      </c>
      <c r="P282">
        <v>0</v>
      </c>
      <c r="Q282">
        <v>0</v>
      </c>
      <c r="R282">
        <v>0</v>
      </c>
      <c r="S282">
        <v>0</v>
      </c>
      <c r="T282">
        <v>20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418</v>
      </c>
      <c r="AC282">
        <v>836</v>
      </c>
      <c r="AD282">
        <v>1</v>
      </c>
      <c r="AE282">
        <v>16</v>
      </c>
      <c r="AF282">
        <v>120</v>
      </c>
      <c r="AG282">
        <v>0</v>
      </c>
      <c r="AH282">
        <v>14</v>
      </c>
      <c r="AI282">
        <v>3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9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162</v>
      </c>
      <c r="AX282">
        <v>324</v>
      </c>
      <c r="AY282">
        <v>1</v>
      </c>
      <c r="AZ282">
        <v>48</v>
      </c>
      <c r="BA282">
        <v>464</v>
      </c>
      <c r="BB282">
        <v>0</v>
      </c>
      <c r="BC282">
        <v>29</v>
      </c>
      <c r="BD282">
        <v>6</v>
      </c>
      <c r="BE282">
        <v>4</v>
      </c>
      <c r="BF282">
        <v>0</v>
      </c>
      <c r="BG282">
        <v>0</v>
      </c>
      <c r="BH282">
        <v>0</v>
      </c>
      <c r="BI282">
        <v>0</v>
      </c>
      <c r="BJ282">
        <v>29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580</v>
      </c>
      <c r="BS282">
        <v>1160</v>
      </c>
    </row>
    <row r="283" spans="1:72" x14ac:dyDescent="0.35">
      <c r="A283" t="s">
        <v>728</v>
      </c>
      <c r="B283" t="s">
        <v>227</v>
      </c>
      <c r="C283" t="s">
        <v>287</v>
      </c>
      <c r="D283" t="s">
        <v>732</v>
      </c>
      <c r="E283" t="s">
        <v>452</v>
      </c>
      <c r="F283" t="s">
        <v>248</v>
      </c>
      <c r="G283" t="s">
        <v>531</v>
      </c>
      <c r="I283">
        <v>1</v>
      </c>
      <c r="J283">
        <v>0</v>
      </c>
      <c r="K283">
        <v>332</v>
      </c>
      <c r="L283">
        <v>0</v>
      </c>
      <c r="M283">
        <v>2</v>
      </c>
      <c r="N283">
        <v>1</v>
      </c>
      <c r="O283">
        <v>2</v>
      </c>
      <c r="P283">
        <v>0</v>
      </c>
      <c r="Q283">
        <v>0</v>
      </c>
      <c r="R283">
        <v>0</v>
      </c>
      <c r="S283">
        <v>0</v>
      </c>
      <c r="T283">
        <v>22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359</v>
      </c>
      <c r="AC283">
        <v>718</v>
      </c>
      <c r="AD283">
        <v>1</v>
      </c>
      <c r="AE283">
        <v>0</v>
      </c>
      <c r="AF283">
        <v>224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11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236</v>
      </c>
      <c r="AX283">
        <v>472</v>
      </c>
      <c r="AY283">
        <v>1</v>
      </c>
      <c r="AZ283">
        <v>0</v>
      </c>
      <c r="BA283">
        <v>556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0</v>
      </c>
      <c r="BH283">
        <v>0</v>
      </c>
      <c r="BI283">
        <v>0</v>
      </c>
      <c r="BJ283">
        <v>33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595</v>
      </c>
      <c r="BS283">
        <v>1190</v>
      </c>
    </row>
    <row r="284" spans="1:72" x14ac:dyDescent="0.35">
      <c r="A284" t="s">
        <v>728</v>
      </c>
      <c r="B284" t="s">
        <v>227</v>
      </c>
      <c r="C284" t="s">
        <v>331</v>
      </c>
      <c r="D284" t="s">
        <v>733</v>
      </c>
      <c r="E284" t="s">
        <v>386</v>
      </c>
      <c r="F284" t="s">
        <v>248</v>
      </c>
      <c r="G284" t="s">
        <v>531</v>
      </c>
      <c r="I284">
        <v>1</v>
      </c>
      <c r="J284">
        <v>0</v>
      </c>
      <c r="K284">
        <v>344</v>
      </c>
      <c r="L284">
        <v>0</v>
      </c>
      <c r="M284">
        <v>0</v>
      </c>
      <c r="N284">
        <v>0</v>
      </c>
      <c r="O284">
        <v>4</v>
      </c>
      <c r="P284">
        <v>0</v>
      </c>
      <c r="Q284">
        <v>0</v>
      </c>
      <c r="R284">
        <v>0</v>
      </c>
      <c r="S284">
        <v>0</v>
      </c>
      <c r="T284">
        <v>22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370</v>
      </c>
      <c r="AC284">
        <v>740</v>
      </c>
      <c r="AD284">
        <v>1</v>
      </c>
      <c r="AE284">
        <v>0</v>
      </c>
      <c r="AF284">
        <v>208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14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223</v>
      </c>
      <c r="AX284">
        <v>446</v>
      </c>
      <c r="AY284">
        <v>1</v>
      </c>
      <c r="AZ284">
        <v>0</v>
      </c>
      <c r="BA284">
        <v>552</v>
      </c>
      <c r="BB284">
        <v>0</v>
      </c>
      <c r="BC284">
        <v>0</v>
      </c>
      <c r="BD284">
        <v>0</v>
      </c>
      <c r="BE284">
        <v>5</v>
      </c>
      <c r="BF284">
        <v>0</v>
      </c>
      <c r="BG284">
        <v>0</v>
      </c>
      <c r="BH284">
        <v>0</v>
      </c>
      <c r="BI284">
        <v>0</v>
      </c>
      <c r="BJ284">
        <v>36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593</v>
      </c>
      <c r="BS284">
        <v>1186</v>
      </c>
    </row>
    <row r="285" spans="1:72" x14ac:dyDescent="0.35">
      <c r="A285" t="s">
        <v>728</v>
      </c>
      <c r="B285" t="s">
        <v>227</v>
      </c>
      <c r="C285" t="s">
        <v>358</v>
      </c>
      <c r="D285" t="s">
        <v>734</v>
      </c>
      <c r="E285" t="s">
        <v>285</v>
      </c>
      <c r="F285" t="s">
        <v>248</v>
      </c>
      <c r="G285" t="s">
        <v>531</v>
      </c>
      <c r="I285">
        <v>1</v>
      </c>
      <c r="J285">
        <v>0</v>
      </c>
      <c r="K285">
        <v>304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16</v>
      </c>
      <c r="U285">
        <v>0</v>
      </c>
      <c r="V285">
        <v>0</v>
      </c>
      <c r="W285">
        <v>12</v>
      </c>
      <c r="X285">
        <v>0</v>
      </c>
      <c r="Y285">
        <v>0</v>
      </c>
      <c r="Z285">
        <v>0</v>
      </c>
      <c r="AA285">
        <v>0</v>
      </c>
      <c r="AB285">
        <v>332</v>
      </c>
      <c r="AC285">
        <v>664</v>
      </c>
      <c r="AD285">
        <v>1</v>
      </c>
      <c r="AE285">
        <v>0</v>
      </c>
      <c r="AF285">
        <v>248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259</v>
      </c>
      <c r="AX285">
        <v>518</v>
      </c>
      <c r="AY285">
        <v>1</v>
      </c>
      <c r="AZ285">
        <v>0</v>
      </c>
      <c r="BA285">
        <v>552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27</v>
      </c>
      <c r="BK285">
        <v>0</v>
      </c>
      <c r="BL285">
        <v>0</v>
      </c>
      <c r="BM285">
        <v>12</v>
      </c>
      <c r="BN285">
        <v>0</v>
      </c>
      <c r="BO285">
        <v>0</v>
      </c>
      <c r="BP285">
        <v>0</v>
      </c>
      <c r="BQ285">
        <v>0</v>
      </c>
      <c r="BR285">
        <v>591</v>
      </c>
      <c r="BS285">
        <v>1182</v>
      </c>
    </row>
    <row r="286" spans="1:72" x14ac:dyDescent="0.35">
      <c r="A286" t="s">
        <v>728</v>
      </c>
      <c r="B286" t="s">
        <v>227</v>
      </c>
      <c r="C286" t="s">
        <v>287</v>
      </c>
      <c r="D286" t="s">
        <v>735</v>
      </c>
      <c r="E286" t="s">
        <v>384</v>
      </c>
      <c r="F286" t="s">
        <v>248</v>
      </c>
      <c r="G286" t="s">
        <v>531</v>
      </c>
      <c r="I286">
        <v>1</v>
      </c>
      <c r="J286">
        <v>0</v>
      </c>
      <c r="K286">
        <v>352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14</v>
      </c>
      <c r="U286">
        <v>0</v>
      </c>
      <c r="V286">
        <v>0</v>
      </c>
      <c r="W286">
        <v>2</v>
      </c>
      <c r="X286">
        <v>0</v>
      </c>
      <c r="Y286">
        <v>0</v>
      </c>
      <c r="Z286">
        <v>0</v>
      </c>
      <c r="AA286">
        <v>0</v>
      </c>
      <c r="AB286">
        <v>368</v>
      </c>
      <c r="AC286">
        <v>736</v>
      </c>
      <c r="AD286">
        <v>1</v>
      </c>
      <c r="AE286">
        <v>0</v>
      </c>
      <c r="AF286">
        <v>176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7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183</v>
      </c>
      <c r="AX286">
        <v>366</v>
      </c>
      <c r="AY286">
        <v>1</v>
      </c>
      <c r="AZ286">
        <v>0</v>
      </c>
      <c r="BA286">
        <v>528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21</v>
      </c>
      <c r="BK286">
        <v>0</v>
      </c>
      <c r="BL286">
        <v>0</v>
      </c>
      <c r="BM286">
        <v>2</v>
      </c>
      <c r="BN286">
        <v>0</v>
      </c>
      <c r="BO286">
        <v>0</v>
      </c>
      <c r="BP286">
        <v>0</v>
      </c>
      <c r="BQ286">
        <v>0</v>
      </c>
      <c r="BR286">
        <v>551</v>
      </c>
      <c r="BS286">
        <v>1102</v>
      </c>
    </row>
    <row r="287" spans="1:72" x14ac:dyDescent="0.35">
      <c r="A287" t="s">
        <v>728</v>
      </c>
      <c r="B287" t="s">
        <v>227</v>
      </c>
      <c r="C287" t="s">
        <v>358</v>
      </c>
      <c r="D287" t="s">
        <v>736</v>
      </c>
      <c r="E287" t="s">
        <v>737</v>
      </c>
      <c r="F287" t="s">
        <v>248</v>
      </c>
      <c r="G287" t="s">
        <v>531</v>
      </c>
      <c r="I287">
        <v>1</v>
      </c>
      <c r="J287">
        <v>0</v>
      </c>
      <c r="K287">
        <v>334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15</v>
      </c>
      <c r="U287">
        <v>0</v>
      </c>
      <c r="V287">
        <v>0</v>
      </c>
      <c r="W287">
        <v>12</v>
      </c>
      <c r="X287">
        <v>0</v>
      </c>
      <c r="Y287">
        <v>0</v>
      </c>
      <c r="Z287">
        <v>0</v>
      </c>
      <c r="AA287">
        <v>0</v>
      </c>
      <c r="AB287">
        <v>361</v>
      </c>
      <c r="AC287">
        <v>722</v>
      </c>
      <c r="AD287">
        <v>1</v>
      </c>
      <c r="AE287">
        <v>0</v>
      </c>
      <c r="AF287">
        <v>212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7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219</v>
      </c>
      <c r="AX287">
        <v>438</v>
      </c>
      <c r="AY287">
        <v>1</v>
      </c>
      <c r="AZ287">
        <v>0</v>
      </c>
      <c r="BA287">
        <v>546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22</v>
      </c>
      <c r="BK287">
        <v>0</v>
      </c>
      <c r="BL287">
        <v>0</v>
      </c>
      <c r="BM287">
        <v>12</v>
      </c>
      <c r="BN287">
        <v>0</v>
      </c>
      <c r="BO287">
        <v>0</v>
      </c>
      <c r="BP287">
        <v>0</v>
      </c>
      <c r="BQ287">
        <v>0</v>
      </c>
      <c r="BR287">
        <v>580</v>
      </c>
      <c r="BS287">
        <v>1160</v>
      </c>
    </row>
    <row r="288" spans="1:72" x14ac:dyDescent="0.35">
      <c r="A288" t="s">
        <v>728</v>
      </c>
      <c r="B288" t="s">
        <v>227</v>
      </c>
      <c r="C288" t="s">
        <v>258</v>
      </c>
      <c r="D288" t="s">
        <v>738</v>
      </c>
      <c r="E288" t="s">
        <v>260</v>
      </c>
      <c r="F288" t="s">
        <v>248</v>
      </c>
      <c r="G288" t="s">
        <v>531</v>
      </c>
      <c r="I288">
        <v>1</v>
      </c>
      <c r="J288">
        <v>0</v>
      </c>
      <c r="K288">
        <v>288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301</v>
      </c>
      <c r="AC288">
        <v>602</v>
      </c>
      <c r="AD288">
        <v>1</v>
      </c>
      <c r="AE288">
        <v>0</v>
      </c>
      <c r="AF288">
        <v>272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9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281</v>
      </c>
      <c r="AX288">
        <v>562</v>
      </c>
      <c r="AY288">
        <v>1</v>
      </c>
      <c r="AZ288">
        <v>0</v>
      </c>
      <c r="BA288">
        <v>560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22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582</v>
      </c>
      <c r="BS288">
        <v>1164</v>
      </c>
    </row>
    <row r="289" spans="1:71" x14ac:dyDescent="0.35">
      <c r="A289" t="s">
        <v>728</v>
      </c>
      <c r="B289" t="s">
        <v>227</v>
      </c>
      <c r="C289" t="s">
        <v>268</v>
      </c>
      <c r="D289" t="s">
        <v>739</v>
      </c>
      <c r="E289" t="s">
        <v>740</v>
      </c>
      <c r="F289" t="s">
        <v>248</v>
      </c>
      <c r="G289" t="s">
        <v>531</v>
      </c>
      <c r="I289">
        <v>1</v>
      </c>
      <c r="J289">
        <v>0</v>
      </c>
      <c r="K289">
        <v>280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296</v>
      </c>
      <c r="AC289">
        <v>592</v>
      </c>
      <c r="AD289">
        <v>1</v>
      </c>
      <c r="AE289">
        <v>0</v>
      </c>
      <c r="AF289">
        <v>192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12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204</v>
      </c>
      <c r="AX289">
        <v>408</v>
      </c>
      <c r="AY289">
        <v>1</v>
      </c>
      <c r="AZ289">
        <v>0</v>
      </c>
      <c r="BA289">
        <v>472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28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500</v>
      </c>
      <c r="BS289">
        <v>1000</v>
      </c>
    </row>
    <row r="290" spans="1:71" x14ac:dyDescent="0.35">
      <c r="A290" t="s">
        <v>728</v>
      </c>
      <c r="B290" t="s">
        <v>227</v>
      </c>
      <c r="C290" t="s">
        <v>320</v>
      </c>
      <c r="D290" t="s">
        <v>741</v>
      </c>
      <c r="E290" t="s">
        <v>265</v>
      </c>
      <c r="F290" t="s">
        <v>293</v>
      </c>
      <c r="G290" t="s">
        <v>294</v>
      </c>
      <c r="I290">
        <v>1</v>
      </c>
      <c r="J290">
        <v>0</v>
      </c>
      <c r="K290">
        <v>352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16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368</v>
      </c>
      <c r="AC290">
        <v>736</v>
      </c>
      <c r="AD290">
        <v>1</v>
      </c>
      <c r="AE290">
        <v>0</v>
      </c>
      <c r="AF290">
        <v>210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12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222</v>
      </c>
      <c r="AX290">
        <v>444</v>
      </c>
      <c r="AY290">
        <v>1</v>
      </c>
      <c r="AZ290">
        <v>0</v>
      </c>
      <c r="BA290">
        <v>562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28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590</v>
      </c>
      <c r="BS290">
        <v>1180</v>
      </c>
    </row>
    <row r="291" spans="1:71" x14ac:dyDescent="0.35">
      <c r="A291" t="s">
        <v>728</v>
      </c>
      <c r="B291" t="s">
        <v>227</v>
      </c>
      <c r="C291" t="s">
        <v>376</v>
      </c>
      <c r="D291" t="s">
        <v>742</v>
      </c>
      <c r="E291" t="s">
        <v>265</v>
      </c>
      <c r="F291" t="s">
        <v>433</v>
      </c>
      <c r="G291" t="s">
        <v>433</v>
      </c>
      <c r="I291">
        <v>1</v>
      </c>
      <c r="J291">
        <v>0</v>
      </c>
      <c r="K291">
        <v>342</v>
      </c>
      <c r="L291">
        <v>0</v>
      </c>
      <c r="M291">
        <v>4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15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363</v>
      </c>
      <c r="AC291">
        <v>726</v>
      </c>
      <c r="AD291">
        <v>1</v>
      </c>
      <c r="AE291">
        <v>0</v>
      </c>
      <c r="AF291">
        <v>216</v>
      </c>
      <c r="AG291">
        <v>0</v>
      </c>
      <c r="AH291">
        <v>1</v>
      </c>
      <c r="AI291">
        <v>1</v>
      </c>
      <c r="AJ291">
        <v>4</v>
      </c>
      <c r="AK291">
        <v>0</v>
      </c>
      <c r="AL291">
        <v>0</v>
      </c>
      <c r="AM291">
        <v>0</v>
      </c>
      <c r="AN291">
        <v>0</v>
      </c>
      <c r="AO291">
        <v>9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231</v>
      </c>
      <c r="AX291">
        <v>462</v>
      </c>
      <c r="AY291">
        <v>1</v>
      </c>
      <c r="AZ291">
        <v>0</v>
      </c>
      <c r="BA291">
        <v>558</v>
      </c>
      <c r="BB291">
        <v>0</v>
      </c>
      <c r="BC291">
        <v>5</v>
      </c>
      <c r="BD291">
        <v>2</v>
      </c>
      <c r="BE291">
        <v>5</v>
      </c>
      <c r="BF291">
        <v>0</v>
      </c>
      <c r="BG291">
        <v>0</v>
      </c>
      <c r="BH291">
        <v>0</v>
      </c>
      <c r="BI291">
        <v>0</v>
      </c>
      <c r="BJ291">
        <v>24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594</v>
      </c>
      <c r="BS291">
        <v>1188</v>
      </c>
    </row>
    <row r="292" spans="1:71" x14ac:dyDescent="0.35">
      <c r="A292" t="s">
        <v>728</v>
      </c>
      <c r="B292" t="s">
        <v>227</v>
      </c>
      <c r="C292" t="s">
        <v>258</v>
      </c>
      <c r="D292" t="s">
        <v>743</v>
      </c>
      <c r="E292" t="s">
        <v>265</v>
      </c>
      <c r="F292" t="s">
        <v>433</v>
      </c>
      <c r="G292" t="s">
        <v>433</v>
      </c>
      <c r="I292">
        <v>1</v>
      </c>
      <c r="J292">
        <v>0</v>
      </c>
      <c r="K292">
        <v>320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328</v>
      </c>
      <c r="AC292">
        <v>656</v>
      </c>
      <c r="AD292">
        <v>1</v>
      </c>
      <c r="AE292">
        <v>0</v>
      </c>
      <c r="AF292">
        <v>256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9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265</v>
      </c>
      <c r="AX292">
        <v>530</v>
      </c>
      <c r="AY292">
        <v>1</v>
      </c>
      <c r="AZ292">
        <v>0</v>
      </c>
      <c r="BA292">
        <v>576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17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593</v>
      </c>
      <c r="BS292">
        <v>1186</v>
      </c>
    </row>
    <row r="293" spans="1:71" x14ac:dyDescent="0.35">
      <c r="A293" t="s">
        <v>728</v>
      </c>
      <c r="B293" t="s">
        <v>227</v>
      </c>
      <c r="C293" t="s">
        <v>519</v>
      </c>
      <c r="D293" t="s">
        <v>418</v>
      </c>
      <c r="E293" t="s">
        <v>605</v>
      </c>
      <c r="F293" t="s">
        <v>433</v>
      </c>
      <c r="G293" t="s">
        <v>433</v>
      </c>
      <c r="I293">
        <v>0.5</v>
      </c>
      <c r="J293">
        <v>0</v>
      </c>
      <c r="K293">
        <v>172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4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176</v>
      </c>
      <c r="AC293">
        <v>352</v>
      </c>
      <c r="AD293">
        <v>0.5</v>
      </c>
      <c r="AE293">
        <v>0</v>
      </c>
      <c r="AF293">
        <v>120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122</v>
      </c>
      <c r="AX293">
        <v>244</v>
      </c>
      <c r="AY293">
        <v>0.5</v>
      </c>
      <c r="AZ293">
        <v>0</v>
      </c>
      <c r="BA293">
        <v>292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6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298</v>
      </c>
      <c r="BS293">
        <v>596</v>
      </c>
    </row>
    <row r="294" spans="1:71" x14ac:dyDescent="0.35">
      <c r="A294" t="s">
        <v>728</v>
      </c>
      <c r="B294" t="s">
        <v>227</v>
      </c>
      <c r="C294" t="s">
        <v>460</v>
      </c>
      <c r="D294" t="s">
        <v>744</v>
      </c>
      <c r="E294" t="s">
        <v>745</v>
      </c>
      <c r="F294" t="s">
        <v>433</v>
      </c>
      <c r="G294" t="s">
        <v>433</v>
      </c>
      <c r="I294">
        <v>1</v>
      </c>
      <c r="J294">
        <v>0</v>
      </c>
      <c r="K294">
        <v>332</v>
      </c>
      <c r="L294">
        <v>0</v>
      </c>
      <c r="M294">
        <v>0</v>
      </c>
      <c r="N294">
        <v>0</v>
      </c>
      <c r="O294">
        <v>4</v>
      </c>
      <c r="P294">
        <v>0</v>
      </c>
      <c r="Q294">
        <v>0</v>
      </c>
      <c r="R294">
        <v>0</v>
      </c>
      <c r="S294">
        <v>0</v>
      </c>
      <c r="T294">
        <v>23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359</v>
      </c>
      <c r="AC294">
        <v>718</v>
      </c>
      <c r="AD294">
        <v>1</v>
      </c>
      <c r="AE294">
        <v>0</v>
      </c>
      <c r="AF294">
        <v>208</v>
      </c>
      <c r="AG294">
        <v>0</v>
      </c>
      <c r="AH294">
        <v>0</v>
      </c>
      <c r="AI294">
        <v>0</v>
      </c>
      <c r="AJ294">
        <v>2</v>
      </c>
      <c r="AK294">
        <v>0</v>
      </c>
      <c r="AL294">
        <v>0</v>
      </c>
      <c r="AM294">
        <v>0</v>
      </c>
      <c r="AN294">
        <v>0</v>
      </c>
      <c r="AO294">
        <v>17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227</v>
      </c>
      <c r="AX294">
        <v>454</v>
      </c>
      <c r="AY294">
        <v>1</v>
      </c>
      <c r="AZ294">
        <v>0</v>
      </c>
      <c r="BA294">
        <v>540</v>
      </c>
      <c r="BB294">
        <v>0</v>
      </c>
      <c r="BC294">
        <v>0</v>
      </c>
      <c r="BD294">
        <v>0</v>
      </c>
      <c r="BE294">
        <v>6</v>
      </c>
      <c r="BF294">
        <v>0</v>
      </c>
      <c r="BG294">
        <v>0</v>
      </c>
      <c r="BH294">
        <v>0</v>
      </c>
      <c r="BI294">
        <v>0</v>
      </c>
      <c r="BJ294">
        <v>40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586</v>
      </c>
      <c r="BS294">
        <v>1172</v>
      </c>
    </row>
    <row r="295" spans="1:71" x14ac:dyDescent="0.35">
      <c r="A295" t="s">
        <v>728</v>
      </c>
      <c r="B295" t="s">
        <v>227</v>
      </c>
      <c r="C295" t="s">
        <v>296</v>
      </c>
      <c r="D295" t="s">
        <v>746</v>
      </c>
      <c r="E295" t="s">
        <v>680</v>
      </c>
      <c r="F295" t="s">
        <v>433</v>
      </c>
      <c r="G295" t="s">
        <v>433</v>
      </c>
      <c r="I295">
        <v>1</v>
      </c>
      <c r="J295">
        <v>0</v>
      </c>
      <c r="K295">
        <v>344</v>
      </c>
      <c r="L295">
        <v>0</v>
      </c>
      <c r="M295">
        <v>0</v>
      </c>
      <c r="N295">
        <v>0</v>
      </c>
      <c r="O295">
        <v>2</v>
      </c>
      <c r="P295">
        <v>0</v>
      </c>
      <c r="Q295">
        <v>0</v>
      </c>
      <c r="R295">
        <v>0</v>
      </c>
      <c r="S295">
        <v>0</v>
      </c>
      <c r="T295">
        <v>19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365</v>
      </c>
      <c r="AC295">
        <v>730</v>
      </c>
      <c r="AD295">
        <v>1</v>
      </c>
      <c r="AE295">
        <v>0</v>
      </c>
      <c r="AF295">
        <v>202</v>
      </c>
      <c r="AG295">
        <v>0</v>
      </c>
      <c r="AH295">
        <v>0</v>
      </c>
      <c r="AI295">
        <v>0</v>
      </c>
      <c r="AJ295">
        <v>3</v>
      </c>
      <c r="AK295">
        <v>0</v>
      </c>
      <c r="AL295">
        <v>0</v>
      </c>
      <c r="AM295">
        <v>0</v>
      </c>
      <c r="AN295">
        <v>0</v>
      </c>
      <c r="AO295">
        <v>17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222</v>
      </c>
      <c r="AX295">
        <v>444</v>
      </c>
      <c r="AY295">
        <v>1</v>
      </c>
      <c r="AZ295">
        <v>0</v>
      </c>
      <c r="BA295">
        <v>546</v>
      </c>
      <c r="BB295">
        <v>0</v>
      </c>
      <c r="BC295">
        <v>0</v>
      </c>
      <c r="BD295">
        <v>0</v>
      </c>
      <c r="BE295">
        <v>5</v>
      </c>
      <c r="BF295">
        <v>0</v>
      </c>
      <c r="BG295">
        <v>0</v>
      </c>
      <c r="BH295">
        <v>0</v>
      </c>
      <c r="BI295">
        <v>0</v>
      </c>
      <c r="BJ295">
        <v>36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587</v>
      </c>
      <c r="BS295">
        <v>1174</v>
      </c>
    </row>
    <row r="296" spans="1:71" x14ac:dyDescent="0.35">
      <c r="A296" t="s">
        <v>728</v>
      </c>
      <c r="B296" t="s">
        <v>227</v>
      </c>
      <c r="C296" t="s">
        <v>376</v>
      </c>
      <c r="D296" t="s">
        <v>742</v>
      </c>
      <c r="E296" t="s">
        <v>265</v>
      </c>
      <c r="F296" t="s">
        <v>433</v>
      </c>
      <c r="G296" t="s">
        <v>433</v>
      </c>
      <c r="H296" t="s">
        <v>271</v>
      </c>
      <c r="I296">
        <v>0.5</v>
      </c>
      <c r="J296">
        <v>0</v>
      </c>
      <c r="K296">
        <v>128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134</v>
      </c>
      <c r="AC296">
        <v>268</v>
      </c>
      <c r="AD296">
        <v>0.5</v>
      </c>
      <c r="AE296">
        <v>0</v>
      </c>
      <c r="AF296">
        <v>140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8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149</v>
      </c>
      <c r="AX296">
        <v>298</v>
      </c>
      <c r="AY296">
        <v>0.5</v>
      </c>
      <c r="AZ296">
        <v>0</v>
      </c>
      <c r="BA296">
        <v>268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14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283</v>
      </c>
      <c r="BS296">
        <v>566</v>
      </c>
    </row>
    <row r="297" spans="1:71" x14ac:dyDescent="0.35">
      <c r="A297" t="s">
        <v>728</v>
      </c>
      <c r="B297" t="s">
        <v>227</v>
      </c>
      <c r="C297" t="s">
        <v>320</v>
      </c>
      <c r="D297" t="s">
        <v>741</v>
      </c>
      <c r="E297" t="s">
        <v>265</v>
      </c>
      <c r="F297" t="s">
        <v>433</v>
      </c>
      <c r="G297" t="s">
        <v>433</v>
      </c>
      <c r="H297" t="s">
        <v>271</v>
      </c>
      <c r="I297">
        <v>0.5</v>
      </c>
      <c r="J297">
        <v>0</v>
      </c>
      <c r="K297">
        <v>134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140</v>
      </c>
      <c r="AC297">
        <v>280</v>
      </c>
      <c r="AD297">
        <v>0.5</v>
      </c>
      <c r="AE297">
        <v>0</v>
      </c>
      <c r="AF297">
        <v>134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5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139</v>
      </c>
      <c r="AX297">
        <v>278</v>
      </c>
      <c r="AY297">
        <v>0.5</v>
      </c>
      <c r="AZ297">
        <v>0</v>
      </c>
      <c r="BA297">
        <v>268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10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279</v>
      </c>
      <c r="BS297">
        <v>558</v>
      </c>
    </row>
    <row r="298" spans="1:71" x14ac:dyDescent="0.35">
      <c r="A298" t="s">
        <v>728</v>
      </c>
      <c r="B298" t="s">
        <v>227</v>
      </c>
      <c r="C298" t="s">
        <v>296</v>
      </c>
      <c r="D298" t="s">
        <v>746</v>
      </c>
      <c r="E298" t="s">
        <v>680</v>
      </c>
      <c r="F298" t="s">
        <v>433</v>
      </c>
      <c r="G298" t="s">
        <v>433</v>
      </c>
      <c r="H298" t="s">
        <v>271</v>
      </c>
      <c r="I298">
        <v>0.5</v>
      </c>
      <c r="J298">
        <v>0</v>
      </c>
      <c r="K298">
        <v>134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144</v>
      </c>
      <c r="AC298">
        <v>288</v>
      </c>
      <c r="AD298">
        <v>0.5</v>
      </c>
      <c r="AE298">
        <v>0</v>
      </c>
      <c r="AF298">
        <v>136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6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142</v>
      </c>
      <c r="AX298">
        <v>284</v>
      </c>
      <c r="AY298">
        <v>0.5</v>
      </c>
      <c r="AZ298">
        <v>0</v>
      </c>
      <c r="BA298">
        <v>270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15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286</v>
      </c>
      <c r="BS298">
        <v>572</v>
      </c>
    </row>
    <row r="299" spans="1:71" x14ac:dyDescent="0.35">
      <c r="A299" t="s">
        <v>728</v>
      </c>
      <c r="B299" t="s">
        <v>227</v>
      </c>
      <c r="C299" t="s">
        <v>519</v>
      </c>
      <c r="D299" t="s">
        <v>418</v>
      </c>
      <c r="E299" t="s">
        <v>605</v>
      </c>
      <c r="F299" t="s">
        <v>433</v>
      </c>
      <c r="G299" t="s">
        <v>433</v>
      </c>
      <c r="H299" t="s">
        <v>271</v>
      </c>
      <c r="I299">
        <v>0.25</v>
      </c>
      <c r="J299">
        <v>0</v>
      </c>
      <c r="K299">
        <v>72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74</v>
      </c>
      <c r="AC299">
        <v>148</v>
      </c>
      <c r="AD299">
        <v>0.25</v>
      </c>
      <c r="AE299">
        <v>0</v>
      </c>
      <c r="AF299">
        <v>72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74</v>
      </c>
      <c r="AX299">
        <v>148</v>
      </c>
      <c r="AY299">
        <v>0.25</v>
      </c>
      <c r="AZ299">
        <v>0</v>
      </c>
      <c r="BA299">
        <v>144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4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148</v>
      </c>
      <c r="BS299">
        <v>296</v>
      </c>
    </row>
    <row r="300" spans="1:71" x14ac:dyDescent="0.35">
      <c r="A300" t="s">
        <v>747</v>
      </c>
      <c r="B300" t="s">
        <v>227</v>
      </c>
      <c r="C300" t="s">
        <v>258</v>
      </c>
      <c r="D300" t="s">
        <v>748</v>
      </c>
      <c r="E300" t="s">
        <v>289</v>
      </c>
      <c r="F300" t="s">
        <v>231</v>
      </c>
      <c r="G300" t="s">
        <v>749</v>
      </c>
      <c r="I300">
        <v>1</v>
      </c>
      <c r="J300">
        <v>62.005999999999993</v>
      </c>
      <c r="K300">
        <v>173.99799999999999</v>
      </c>
      <c r="L300">
        <v>0</v>
      </c>
      <c r="M300">
        <v>27</v>
      </c>
      <c r="N300">
        <v>10.5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301.50400000000002</v>
      </c>
      <c r="AD300">
        <v>1</v>
      </c>
      <c r="AE300">
        <v>64</v>
      </c>
      <c r="AF300">
        <v>88</v>
      </c>
      <c r="AG300">
        <v>0</v>
      </c>
      <c r="AH300">
        <v>3</v>
      </c>
      <c r="AI300">
        <v>1.5</v>
      </c>
      <c r="AJ300">
        <v>2</v>
      </c>
      <c r="AK300">
        <v>1</v>
      </c>
      <c r="AL300">
        <v>1.17</v>
      </c>
      <c r="AM300">
        <v>4</v>
      </c>
      <c r="AN300">
        <v>18</v>
      </c>
      <c r="AO300">
        <v>5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187.67</v>
      </c>
      <c r="AY300">
        <v>1</v>
      </c>
      <c r="AZ300">
        <v>126.006</v>
      </c>
      <c r="BA300">
        <v>261.99799999999999</v>
      </c>
      <c r="BB300">
        <v>0</v>
      </c>
      <c r="BC300">
        <v>30</v>
      </c>
      <c r="BD300">
        <v>12</v>
      </c>
      <c r="BE300">
        <v>2</v>
      </c>
      <c r="BF300">
        <v>1</v>
      </c>
      <c r="BG300">
        <v>1.17</v>
      </c>
      <c r="BH300">
        <v>4</v>
      </c>
      <c r="BI300">
        <v>18</v>
      </c>
      <c r="BJ300">
        <v>33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489.17399999999998</v>
      </c>
    </row>
    <row r="301" spans="1:71" x14ac:dyDescent="0.35">
      <c r="A301" t="s">
        <v>747</v>
      </c>
      <c r="B301" t="s">
        <v>227</v>
      </c>
      <c r="C301" t="s">
        <v>320</v>
      </c>
      <c r="D301" t="s">
        <v>750</v>
      </c>
      <c r="E301" t="s">
        <v>751</v>
      </c>
      <c r="F301" t="s">
        <v>236</v>
      </c>
      <c r="G301" t="s">
        <v>749</v>
      </c>
      <c r="I301">
        <v>1</v>
      </c>
      <c r="J301">
        <v>32</v>
      </c>
      <c r="K301">
        <v>296</v>
      </c>
      <c r="L301">
        <v>0</v>
      </c>
      <c r="M301">
        <v>30</v>
      </c>
      <c r="N301">
        <v>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378</v>
      </c>
      <c r="AD301">
        <v>1</v>
      </c>
      <c r="AE301">
        <v>0</v>
      </c>
      <c r="AF301">
        <v>168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1.1599999999999999</v>
      </c>
      <c r="AM301">
        <v>0</v>
      </c>
      <c r="AN301">
        <v>0</v>
      </c>
      <c r="AO301">
        <v>3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173.16</v>
      </c>
      <c r="AY301">
        <v>1</v>
      </c>
      <c r="AZ301">
        <v>32</v>
      </c>
      <c r="BA301">
        <v>464</v>
      </c>
      <c r="BB301">
        <v>0</v>
      </c>
      <c r="BC301">
        <v>30</v>
      </c>
      <c r="BD301">
        <v>4</v>
      </c>
      <c r="BE301">
        <v>0</v>
      </c>
      <c r="BF301">
        <v>1</v>
      </c>
      <c r="BG301">
        <v>1.1599999999999999</v>
      </c>
      <c r="BH301">
        <v>0</v>
      </c>
      <c r="BI301">
        <v>0</v>
      </c>
      <c r="BJ301">
        <v>19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551.16</v>
      </c>
    </row>
    <row r="302" spans="1:71" x14ac:dyDescent="0.35">
      <c r="A302" t="s">
        <v>747</v>
      </c>
      <c r="B302" t="s">
        <v>227</v>
      </c>
      <c r="C302" t="s">
        <v>245</v>
      </c>
      <c r="D302" t="s">
        <v>752</v>
      </c>
      <c r="E302" t="s">
        <v>510</v>
      </c>
      <c r="F302" t="s">
        <v>236</v>
      </c>
      <c r="G302" t="s">
        <v>749</v>
      </c>
      <c r="I302">
        <v>0.4</v>
      </c>
      <c r="J302">
        <v>36</v>
      </c>
      <c r="K302">
        <v>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70</v>
      </c>
      <c r="AD302">
        <v>0.4</v>
      </c>
      <c r="AE302">
        <v>84</v>
      </c>
      <c r="AF302">
        <v>54</v>
      </c>
      <c r="AG302">
        <v>0</v>
      </c>
      <c r="AH302">
        <v>6</v>
      </c>
      <c r="AI302">
        <v>3</v>
      </c>
      <c r="AJ302">
        <v>0</v>
      </c>
      <c r="AK302">
        <v>7</v>
      </c>
      <c r="AL302">
        <v>1.17</v>
      </c>
      <c r="AM302">
        <v>0</v>
      </c>
      <c r="AN302">
        <v>0</v>
      </c>
      <c r="AO302">
        <v>5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160.16999999999999</v>
      </c>
      <c r="AY302">
        <v>0.4</v>
      </c>
      <c r="AZ302">
        <v>120</v>
      </c>
      <c r="BA302">
        <v>86</v>
      </c>
      <c r="BB302">
        <v>0</v>
      </c>
      <c r="BC302">
        <v>6</v>
      </c>
      <c r="BD302">
        <v>3</v>
      </c>
      <c r="BE302">
        <v>0</v>
      </c>
      <c r="BF302">
        <v>7</v>
      </c>
      <c r="BG302">
        <v>1.17</v>
      </c>
      <c r="BH302">
        <v>0</v>
      </c>
      <c r="BI302">
        <v>0</v>
      </c>
      <c r="BJ302">
        <v>7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230.17</v>
      </c>
    </row>
    <row r="303" spans="1:71" x14ac:dyDescent="0.35">
      <c r="A303" t="s">
        <v>747</v>
      </c>
      <c r="B303" t="s">
        <v>227</v>
      </c>
      <c r="C303" t="s">
        <v>268</v>
      </c>
      <c r="D303" t="s">
        <v>753</v>
      </c>
      <c r="E303" t="s">
        <v>300</v>
      </c>
      <c r="F303" t="s">
        <v>248</v>
      </c>
      <c r="G303" t="s">
        <v>754</v>
      </c>
      <c r="I303">
        <v>0.9</v>
      </c>
      <c r="J303">
        <v>106</v>
      </c>
      <c r="K303">
        <v>198</v>
      </c>
      <c r="L303">
        <v>0</v>
      </c>
      <c r="M303">
        <v>47</v>
      </c>
      <c r="N303">
        <v>18.5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395.5</v>
      </c>
      <c r="AD303">
        <v>0.9</v>
      </c>
      <c r="AE303">
        <v>46</v>
      </c>
      <c r="AF303">
        <v>80</v>
      </c>
      <c r="AG303">
        <v>0</v>
      </c>
      <c r="AH303">
        <v>7</v>
      </c>
      <c r="AI303">
        <v>3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4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140</v>
      </c>
      <c r="AY303">
        <v>0.9</v>
      </c>
      <c r="AZ303">
        <v>152</v>
      </c>
      <c r="BA303">
        <v>278</v>
      </c>
      <c r="BB303">
        <v>0</v>
      </c>
      <c r="BC303">
        <v>54</v>
      </c>
      <c r="BD303">
        <v>21.5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30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535.5</v>
      </c>
    </row>
    <row r="304" spans="1:71" x14ac:dyDescent="0.35">
      <c r="A304" t="s">
        <v>747</v>
      </c>
      <c r="B304" t="s">
        <v>227</v>
      </c>
      <c r="C304" t="s">
        <v>331</v>
      </c>
      <c r="D304" t="s">
        <v>755</v>
      </c>
      <c r="E304" t="s">
        <v>526</v>
      </c>
      <c r="F304" t="s">
        <v>248</v>
      </c>
      <c r="G304" t="s">
        <v>754</v>
      </c>
      <c r="I304">
        <v>0.65</v>
      </c>
      <c r="J304">
        <v>16</v>
      </c>
      <c r="K304">
        <v>226</v>
      </c>
      <c r="L304">
        <v>0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6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254</v>
      </c>
      <c r="AD304">
        <v>0.65</v>
      </c>
      <c r="AE304">
        <v>0</v>
      </c>
      <c r="AF304">
        <v>104</v>
      </c>
      <c r="AG304">
        <v>0</v>
      </c>
      <c r="AH304">
        <v>2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5</v>
      </c>
      <c r="AP304">
        <v>0</v>
      </c>
      <c r="AQ304">
        <v>12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124</v>
      </c>
      <c r="AY304">
        <v>0.65</v>
      </c>
      <c r="AZ304">
        <v>16</v>
      </c>
      <c r="BA304">
        <v>330</v>
      </c>
      <c r="BB304">
        <v>0</v>
      </c>
      <c r="BC304">
        <v>6</v>
      </c>
      <c r="BD304">
        <v>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11</v>
      </c>
      <c r="BK304">
        <v>0</v>
      </c>
      <c r="BL304">
        <v>12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378</v>
      </c>
    </row>
    <row r="305" spans="1:72" x14ac:dyDescent="0.35">
      <c r="A305" t="s">
        <v>747</v>
      </c>
      <c r="B305" t="s">
        <v>227</v>
      </c>
      <c r="C305" t="s">
        <v>756</v>
      </c>
      <c r="D305" t="s">
        <v>757</v>
      </c>
      <c r="E305" t="s">
        <v>327</v>
      </c>
      <c r="F305" t="s">
        <v>248</v>
      </c>
      <c r="G305" t="s">
        <v>754</v>
      </c>
      <c r="I305">
        <v>0.2</v>
      </c>
      <c r="J305">
        <v>30</v>
      </c>
      <c r="K305">
        <v>32</v>
      </c>
      <c r="L305">
        <v>0</v>
      </c>
      <c r="M305">
        <v>2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67</v>
      </c>
      <c r="AD305">
        <v>0.2</v>
      </c>
      <c r="AE305">
        <v>16</v>
      </c>
      <c r="AF305">
        <v>14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31</v>
      </c>
      <c r="AY305">
        <v>0.2</v>
      </c>
      <c r="AZ305">
        <v>46</v>
      </c>
      <c r="BA305">
        <v>46</v>
      </c>
      <c r="BB305">
        <v>0</v>
      </c>
      <c r="BC305">
        <v>2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3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98</v>
      </c>
    </row>
    <row r="306" spans="1:72" x14ac:dyDescent="0.35">
      <c r="A306" t="s">
        <v>747</v>
      </c>
      <c r="B306" t="s">
        <v>227</v>
      </c>
      <c r="C306" t="s">
        <v>458</v>
      </c>
      <c r="D306" t="s">
        <v>758</v>
      </c>
      <c r="E306" t="s">
        <v>274</v>
      </c>
      <c r="F306" t="s">
        <v>433</v>
      </c>
      <c r="G306" t="s">
        <v>433</v>
      </c>
      <c r="I306">
        <v>0.4</v>
      </c>
      <c r="J306">
        <v>0</v>
      </c>
      <c r="K306">
        <v>200</v>
      </c>
      <c r="L306">
        <v>0</v>
      </c>
      <c r="M306">
        <v>5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212</v>
      </c>
      <c r="AD306">
        <v>0.4</v>
      </c>
      <c r="AE306">
        <v>0</v>
      </c>
      <c r="AF306">
        <v>16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12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28</v>
      </c>
      <c r="AY306">
        <v>0.4</v>
      </c>
      <c r="AZ306">
        <v>0</v>
      </c>
      <c r="BA306">
        <v>216</v>
      </c>
      <c r="BB306">
        <v>0</v>
      </c>
      <c r="BC306">
        <v>5</v>
      </c>
      <c r="BD306">
        <v>2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5</v>
      </c>
      <c r="BK306">
        <v>0</v>
      </c>
      <c r="BL306">
        <v>12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240</v>
      </c>
    </row>
    <row r="307" spans="1:72" x14ac:dyDescent="0.35">
      <c r="A307" t="s">
        <v>759</v>
      </c>
      <c r="B307" t="s">
        <v>227</v>
      </c>
      <c r="C307" t="s">
        <v>272</v>
      </c>
      <c r="D307" t="s">
        <v>760</v>
      </c>
      <c r="E307" t="s">
        <v>283</v>
      </c>
      <c r="F307" t="s">
        <v>231</v>
      </c>
      <c r="G307" t="s">
        <v>761</v>
      </c>
      <c r="I307">
        <v>1</v>
      </c>
      <c r="J307">
        <v>76</v>
      </c>
      <c r="K307">
        <v>66</v>
      </c>
      <c r="L307">
        <v>0</v>
      </c>
      <c r="M307">
        <v>11.5</v>
      </c>
      <c r="N307">
        <v>4.5</v>
      </c>
      <c r="O307">
        <v>0</v>
      </c>
      <c r="P307">
        <v>33.5</v>
      </c>
      <c r="Q307">
        <v>0</v>
      </c>
      <c r="R307">
        <v>12</v>
      </c>
      <c r="S307">
        <v>0</v>
      </c>
      <c r="T307">
        <v>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209.5</v>
      </c>
      <c r="AD307">
        <v>1</v>
      </c>
      <c r="AE307">
        <v>32</v>
      </c>
      <c r="AF307">
        <v>88</v>
      </c>
      <c r="AG307">
        <v>0</v>
      </c>
      <c r="AH307">
        <v>9</v>
      </c>
      <c r="AI307">
        <v>4</v>
      </c>
      <c r="AJ307">
        <v>0</v>
      </c>
      <c r="AK307">
        <v>33.5</v>
      </c>
      <c r="AL307">
        <v>6</v>
      </c>
      <c r="AM307">
        <v>21.2</v>
      </c>
      <c r="AN307">
        <v>2.7</v>
      </c>
      <c r="AO307">
        <v>6</v>
      </c>
      <c r="AP307">
        <v>0</v>
      </c>
      <c r="AQ307">
        <v>70.400000000000006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272.8</v>
      </c>
      <c r="AY307">
        <v>1</v>
      </c>
      <c r="AZ307">
        <v>108</v>
      </c>
      <c r="BA307">
        <v>154</v>
      </c>
      <c r="BB307">
        <v>0</v>
      </c>
      <c r="BC307">
        <v>20.5</v>
      </c>
      <c r="BD307">
        <v>8.5</v>
      </c>
      <c r="BE307">
        <v>0</v>
      </c>
      <c r="BF307">
        <v>67</v>
      </c>
      <c r="BG307">
        <v>6</v>
      </c>
      <c r="BH307">
        <v>33.200000000000003</v>
      </c>
      <c r="BI307">
        <v>2.7</v>
      </c>
      <c r="BJ307">
        <v>12</v>
      </c>
      <c r="BK307">
        <v>0</v>
      </c>
      <c r="BL307">
        <v>70.400000000000006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482.3</v>
      </c>
    </row>
    <row r="308" spans="1:72" x14ac:dyDescent="0.35">
      <c r="A308" t="s">
        <v>759</v>
      </c>
      <c r="B308" t="s">
        <v>227</v>
      </c>
      <c r="C308" t="s">
        <v>258</v>
      </c>
      <c r="D308" t="s">
        <v>762</v>
      </c>
      <c r="E308" t="s">
        <v>390</v>
      </c>
      <c r="F308" t="s">
        <v>248</v>
      </c>
      <c r="G308" t="s">
        <v>763</v>
      </c>
      <c r="I308">
        <v>1</v>
      </c>
      <c r="J308">
        <v>28</v>
      </c>
      <c r="K308">
        <v>178</v>
      </c>
      <c r="L308">
        <v>0</v>
      </c>
      <c r="M308">
        <v>3</v>
      </c>
      <c r="N308">
        <v>1</v>
      </c>
      <c r="O308">
        <v>0</v>
      </c>
      <c r="P308">
        <v>11.5</v>
      </c>
      <c r="Q308">
        <v>0</v>
      </c>
      <c r="R308">
        <v>0</v>
      </c>
      <c r="S308">
        <v>0</v>
      </c>
      <c r="T308">
        <v>6.5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228</v>
      </c>
      <c r="AD308">
        <v>1</v>
      </c>
      <c r="AE308">
        <v>50</v>
      </c>
      <c r="AF308">
        <v>204</v>
      </c>
      <c r="AG308">
        <v>0</v>
      </c>
      <c r="AH308">
        <v>15</v>
      </c>
      <c r="AI308">
        <v>5.5</v>
      </c>
      <c r="AJ308">
        <v>0</v>
      </c>
      <c r="AK308">
        <v>13.5</v>
      </c>
      <c r="AL308">
        <v>2.5</v>
      </c>
      <c r="AM308">
        <v>0.7</v>
      </c>
      <c r="AN308">
        <v>0.6</v>
      </c>
      <c r="AO308">
        <v>6</v>
      </c>
      <c r="AP308">
        <v>0</v>
      </c>
      <c r="AQ308">
        <v>16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313.8</v>
      </c>
      <c r="AY308">
        <v>1</v>
      </c>
      <c r="AZ308">
        <v>78</v>
      </c>
      <c r="BA308">
        <v>382</v>
      </c>
      <c r="BB308">
        <v>0</v>
      </c>
      <c r="BC308">
        <v>18</v>
      </c>
      <c r="BD308">
        <v>6.5</v>
      </c>
      <c r="BE308">
        <v>0</v>
      </c>
      <c r="BF308">
        <v>25</v>
      </c>
      <c r="BG308">
        <v>2.5</v>
      </c>
      <c r="BH308">
        <v>0.7</v>
      </c>
      <c r="BI308">
        <v>0.6</v>
      </c>
      <c r="BJ308">
        <v>12.5</v>
      </c>
      <c r="BK308">
        <v>0</v>
      </c>
      <c r="BL308">
        <v>16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541.79999999999995</v>
      </c>
    </row>
    <row r="309" spans="1:72" x14ac:dyDescent="0.35">
      <c r="A309" t="s">
        <v>759</v>
      </c>
      <c r="B309" t="s">
        <v>227</v>
      </c>
      <c r="C309" t="s">
        <v>320</v>
      </c>
      <c r="D309" t="s">
        <v>764</v>
      </c>
      <c r="E309" t="s">
        <v>298</v>
      </c>
      <c r="F309" t="s">
        <v>248</v>
      </c>
      <c r="G309" t="s">
        <v>763</v>
      </c>
      <c r="I309">
        <v>0.5</v>
      </c>
      <c r="J309">
        <v>16</v>
      </c>
      <c r="K309">
        <v>100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123</v>
      </c>
      <c r="AD309">
        <v>0.5</v>
      </c>
      <c r="AE309">
        <v>0</v>
      </c>
      <c r="AF309">
        <v>92</v>
      </c>
      <c r="AG309">
        <v>0</v>
      </c>
      <c r="AH309">
        <v>4</v>
      </c>
      <c r="AI309">
        <v>2</v>
      </c>
      <c r="AJ309">
        <v>0</v>
      </c>
      <c r="AK309">
        <v>25.5</v>
      </c>
      <c r="AL309">
        <v>3.5</v>
      </c>
      <c r="AM309">
        <v>15.6</v>
      </c>
      <c r="AN309">
        <v>0</v>
      </c>
      <c r="AO309">
        <v>3.5</v>
      </c>
      <c r="AP309">
        <v>0</v>
      </c>
      <c r="AQ309">
        <v>8.3000000000000007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154.4</v>
      </c>
      <c r="AY309">
        <v>0.5</v>
      </c>
      <c r="AZ309">
        <v>16</v>
      </c>
      <c r="BA309">
        <v>192</v>
      </c>
      <c r="BB309">
        <v>0</v>
      </c>
      <c r="BC309">
        <v>4</v>
      </c>
      <c r="BD309">
        <v>2</v>
      </c>
      <c r="BE309">
        <v>0</v>
      </c>
      <c r="BF309">
        <v>27.5</v>
      </c>
      <c r="BG309">
        <v>3.5</v>
      </c>
      <c r="BH309">
        <v>15.6</v>
      </c>
      <c r="BI309">
        <v>0</v>
      </c>
      <c r="BJ309">
        <v>8.5</v>
      </c>
      <c r="BK309">
        <v>0</v>
      </c>
      <c r="BL309">
        <v>8.3000000000000007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277.39999999999998</v>
      </c>
    </row>
    <row r="310" spans="1:72" x14ac:dyDescent="0.35">
      <c r="A310" t="s">
        <v>759</v>
      </c>
      <c r="B310" t="s">
        <v>227</v>
      </c>
      <c r="C310" t="s">
        <v>617</v>
      </c>
      <c r="D310" t="s">
        <v>765</v>
      </c>
      <c r="E310" t="s">
        <v>298</v>
      </c>
      <c r="F310" t="s">
        <v>248</v>
      </c>
      <c r="G310" t="s">
        <v>763</v>
      </c>
      <c r="H310" t="s">
        <v>271</v>
      </c>
      <c r="I310">
        <v>0.5</v>
      </c>
      <c r="J310">
        <v>48</v>
      </c>
      <c r="K310">
        <v>52</v>
      </c>
      <c r="L310">
        <v>0</v>
      </c>
      <c r="M310">
        <v>9</v>
      </c>
      <c r="N310">
        <v>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2.5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115.5</v>
      </c>
      <c r="AD310">
        <v>0.5</v>
      </c>
      <c r="AE310">
        <v>16</v>
      </c>
      <c r="AF310">
        <v>112</v>
      </c>
      <c r="AG310">
        <v>0</v>
      </c>
      <c r="AH310">
        <v>7</v>
      </c>
      <c r="AI310">
        <v>3</v>
      </c>
      <c r="AJ310">
        <v>0</v>
      </c>
      <c r="AK310">
        <v>16</v>
      </c>
      <c r="AL310">
        <v>0</v>
      </c>
      <c r="AM310">
        <v>0</v>
      </c>
      <c r="AN310">
        <v>0</v>
      </c>
      <c r="AO310">
        <v>4.5</v>
      </c>
      <c r="AP310">
        <v>0</v>
      </c>
      <c r="AQ310">
        <v>4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162.5</v>
      </c>
      <c r="AY310">
        <v>0.5</v>
      </c>
      <c r="AZ310">
        <v>64</v>
      </c>
      <c r="BA310">
        <v>164</v>
      </c>
      <c r="BB310">
        <v>0</v>
      </c>
      <c r="BC310">
        <v>16</v>
      </c>
      <c r="BD310">
        <v>7</v>
      </c>
      <c r="BE310">
        <v>0</v>
      </c>
      <c r="BF310">
        <v>16</v>
      </c>
      <c r="BG310">
        <v>0</v>
      </c>
      <c r="BH310">
        <v>0</v>
      </c>
      <c r="BI310">
        <v>0</v>
      </c>
      <c r="BJ310">
        <v>7</v>
      </c>
      <c r="BK310">
        <v>0</v>
      </c>
      <c r="BL310">
        <v>4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278</v>
      </c>
      <c r="BT310" t="s">
        <v>766</v>
      </c>
    </row>
    <row r="311" spans="1:72" x14ac:dyDescent="0.35">
      <c r="A311" t="s">
        <v>759</v>
      </c>
      <c r="B311" t="s">
        <v>227</v>
      </c>
      <c r="C311" t="s">
        <v>767</v>
      </c>
      <c r="D311" t="s">
        <v>768</v>
      </c>
      <c r="E311" t="s">
        <v>265</v>
      </c>
      <c r="F311" t="s">
        <v>248</v>
      </c>
      <c r="G311" t="s">
        <v>763</v>
      </c>
      <c r="H311" t="s">
        <v>271</v>
      </c>
      <c r="I311">
        <v>0.25</v>
      </c>
      <c r="J311">
        <v>0</v>
      </c>
      <c r="K311">
        <v>62</v>
      </c>
      <c r="L311">
        <v>0</v>
      </c>
      <c r="M311">
        <v>3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2.5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68.5</v>
      </c>
      <c r="AD311">
        <v>0.25</v>
      </c>
      <c r="AE311">
        <v>0</v>
      </c>
      <c r="AF311">
        <v>68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69</v>
      </c>
      <c r="AY311">
        <v>0.25</v>
      </c>
      <c r="AZ311">
        <v>0</v>
      </c>
      <c r="BA311">
        <v>130</v>
      </c>
      <c r="BB311">
        <v>0</v>
      </c>
      <c r="BC311">
        <v>3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3.5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137.5</v>
      </c>
      <c r="BT311" t="s">
        <v>769</v>
      </c>
    </row>
    <row r="312" spans="1:72" x14ac:dyDescent="0.35">
      <c r="A312" t="s">
        <v>759</v>
      </c>
      <c r="B312" t="s">
        <v>227</v>
      </c>
      <c r="C312" t="s">
        <v>268</v>
      </c>
      <c r="D312" t="s">
        <v>770</v>
      </c>
      <c r="E312" t="s">
        <v>289</v>
      </c>
      <c r="F312" t="s">
        <v>248</v>
      </c>
      <c r="G312" t="s">
        <v>763</v>
      </c>
      <c r="H312" t="s">
        <v>271</v>
      </c>
      <c r="I312">
        <v>0.25</v>
      </c>
      <c r="J312">
        <v>0</v>
      </c>
      <c r="K312">
        <v>64</v>
      </c>
      <c r="L312">
        <v>0</v>
      </c>
      <c r="M312">
        <v>5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1.5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71.5</v>
      </c>
      <c r="AD312">
        <v>0.25</v>
      </c>
      <c r="AE312">
        <v>0</v>
      </c>
      <c r="AF312">
        <v>64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66</v>
      </c>
      <c r="AY312">
        <v>0.25</v>
      </c>
      <c r="AZ312">
        <v>0</v>
      </c>
      <c r="BA312">
        <v>128</v>
      </c>
      <c r="BB312">
        <v>0</v>
      </c>
      <c r="BC312">
        <v>5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3.5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137.5</v>
      </c>
      <c r="BT312" t="s">
        <v>769</v>
      </c>
    </row>
    <row r="313" spans="1:72" x14ac:dyDescent="0.35">
      <c r="A313" t="s">
        <v>759</v>
      </c>
      <c r="B313" t="s">
        <v>227</v>
      </c>
      <c r="C313" t="s">
        <v>258</v>
      </c>
      <c r="D313" t="s">
        <v>771</v>
      </c>
      <c r="E313" t="s">
        <v>298</v>
      </c>
      <c r="F313" t="s">
        <v>248</v>
      </c>
      <c r="G313" t="s">
        <v>763</v>
      </c>
      <c r="H313" t="s">
        <v>271</v>
      </c>
      <c r="I313">
        <v>0.25</v>
      </c>
      <c r="J313">
        <v>0</v>
      </c>
      <c r="K313">
        <v>64</v>
      </c>
      <c r="L313">
        <v>0</v>
      </c>
      <c r="M313">
        <v>4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72</v>
      </c>
      <c r="AD313">
        <v>0.25</v>
      </c>
      <c r="AE313">
        <v>0</v>
      </c>
      <c r="AF313">
        <v>64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65</v>
      </c>
      <c r="AY313">
        <v>0.25</v>
      </c>
      <c r="AZ313">
        <v>0</v>
      </c>
      <c r="BA313">
        <v>128</v>
      </c>
      <c r="BB313">
        <v>0</v>
      </c>
      <c r="BC313">
        <v>4</v>
      </c>
      <c r="BD313">
        <v>2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3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137</v>
      </c>
      <c r="BT313" t="s">
        <v>769</v>
      </c>
    </row>
    <row r="314" spans="1:72" x14ac:dyDescent="0.35">
      <c r="A314" t="s">
        <v>759</v>
      </c>
      <c r="B314" t="s">
        <v>227</v>
      </c>
      <c r="C314" t="s">
        <v>345</v>
      </c>
      <c r="D314" t="s">
        <v>772</v>
      </c>
      <c r="E314" t="s">
        <v>773</v>
      </c>
      <c r="F314" t="s">
        <v>293</v>
      </c>
      <c r="G314" t="s">
        <v>774</v>
      </c>
      <c r="I314">
        <v>1</v>
      </c>
      <c r="J314">
        <v>16</v>
      </c>
      <c r="K314">
        <v>216</v>
      </c>
      <c r="L314">
        <v>0</v>
      </c>
      <c r="M314">
        <v>10</v>
      </c>
      <c r="N314">
        <v>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249</v>
      </c>
      <c r="AD314">
        <v>1</v>
      </c>
      <c r="AE314">
        <v>0</v>
      </c>
      <c r="AF314">
        <v>256</v>
      </c>
      <c r="AG314">
        <v>0</v>
      </c>
      <c r="AH314">
        <v>6</v>
      </c>
      <c r="AI314">
        <v>2</v>
      </c>
      <c r="AJ314">
        <v>0</v>
      </c>
      <c r="AK314">
        <v>0</v>
      </c>
      <c r="AL314">
        <v>2</v>
      </c>
      <c r="AM314">
        <v>0</v>
      </c>
      <c r="AN314">
        <v>39</v>
      </c>
      <c r="AO314">
        <v>4</v>
      </c>
      <c r="AP314">
        <v>0</v>
      </c>
      <c r="AQ314">
        <v>11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320</v>
      </c>
      <c r="AY314">
        <v>1</v>
      </c>
      <c r="AZ314">
        <v>16</v>
      </c>
      <c r="BA314">
        <v>472</v>
      </c>
      <c r="BB314">
        <v>0</v>
      </c>
      <c r="BC314">
        <v>16</v>
      </c>
      <c r="BD314">
        <v>5</v>
      </c>
      <c r="BE314">
        <v>0</v>
      </c>
      <c r="BF314">
        <v>0</v>
      </c>
      <c r="BG314">
        <v>2</v>
      </c>
      <c r="BH314">
        <v>0</v>
      </c>
      <c r="BI314">
        <v>39</v>
      </c>
      <c r="BJ314">
        <v>8</v>
      </c>
      <c r="BK314">
        <v>0</v>
      </c>
      <c r="BL314">
        <v>11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569</v>
      </c>
    </row>
    <row r="315" spans="1:72" x14ac:dyDescent="0.35">
      <c r="A315" t="s">
        <v>759</v>
      </c>
      <c r="B315" t="s">
        <v>227</v>
      </c>
      <c r="C315" t="s">
        <v>775</v>
      </c>
      <c r="D315" t="s">
        <v>776</v>
      </c>
      <c r="E315" t="s">
        <v>363</v>
      </c>
      <c r="F315" t="s">
        <v>293</v>
      </c>
      <c r="G315" t="s">
        <v>774</v>
      </c>
      <c r="I315">
        <v>1</v>
      </c>
      <c r="J315">
        <v>44</v>
      </c>
      <c r="K315">
        <v>200</v>
      </c>
      <c r="L315">
        <v>0</v>
      </c>
      <c r="M315">
        <v>4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259</v>
      </c>
      <c r="AD315">
        <v>1</v>
      </c>
      <c r="AE315">
        <v>34</v>
      </c>
      <c r="AF315">
        <v>200</v>
      </c>
      <c r="AG315">
        <v>0</v>
      </c>
      <c r="AH315">
        <v>3</v>
      </c>
      <c r="AI315">
        <v>1.5</v>
      </c>
      <c r="AJ315">
        <v>0</v>
      </c>
      <c r="AK315">
        <v>0</v>
      </c>
      <c r="AL315">
        <v>2</v>
      </c>
      <c r="AM315">
        <v>0</v>
      </c>
      <c r="AN315">
        <v>39</v>
      </c>
      <c r="AO315">
        <v>5</v>
      </c>
      <c r="AP315">
        <v>0</v>
      </c>
      <c r="AQ315">
        <v>23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307.5</v>
      </c>
      <c r="AY315">
        <v>1</v>
      </c>
      <c r="AZ315">
        <v>78</v>
      </c>
      <c r="BA315">
        <v>400</v>
      </c>
      <c r="BB315">
        <v>0</v>
      </c>
      <c r="BC315">
        <v>7</v>
      </c>
      <c r="BD315">
        <v>3.5</v>
      </c>
      <c r="BE315">
        <v>0</v>
      </c>
      <c r="BF315">
        <v>0</v>
      </c>
      <c r="BG315">
        <v>2</v>
      </c>
      <c r="BH315">
        <v>0</v>
      </c>
      <c r="BI315">
        <v>39</v>
      </c>
      <c r="BJ315">
        <v>14</v>
      </c>
      <c r="BK315">
        <v>0</v>
      </c>
      <c r="BL315">
        <v>23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566.5</v>
      </c>
    </row>
    <row r="316" spans="1:72" x14ac:dyDescent="0.35">
      <c r="A316" t="s">
        <v>759</v>
      </c>
      <c r="B316" t="s">
        <v>227</v>
      </c>
      <c r="C316" t="s">
        <v>460</v>
      </c>
      <c r="D316" t="s">
        <v>777</v>
      </c>
      <c r="E316" t="s">
        <v>778</v>
      </c>
      <c r="F316" t="s">
        <v>293</v>
      </c>
      <c r="G316" t="s">
        <v>774</v>
      </c>
      <c r="I316">
        <v>1</v>
      </c>
      <c r="J316">
        <v>0</v>
      </c>
      <c r="K316">
        <v>208</v>
      </c>
      <c r="L316">
        <v>0</v>
      </c>
      <c r="M316">
        <v>15.5</v>
      </c>
      <c r="N316">
        <v>7.5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239</v>
      </c>
      <c r="AD316">
        <v>1</v>
      </c>
      <c r="AE316">
        <v>0</v>
      </c>
      <c r="AF316">
        <v>288</v>
      </c>
      <c r="AG316">
        <v>0</v>
      </c>
      <c r="AH316">
        <v>23.5</v>
      </c>
      <c r="AI316">
        <v>8.5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8.5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328.5</v>
      </c>
      <c r="AY316">
        <v>1</v>
      </c>
      <c r="AZ316">
        <v>0</v>
      </c>
      <c r="BA316">
        <v>496</v>
      </c>
      <c r="BB316">
        <v>0</v>
      </c>
      <c r="BC316">
        <v>39</v>
      </c>
      <c r="BD316">
        <v>16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16.5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567.5</v>
      </c>
    </row>
    <row r="317" spans="1:72" x14ac:dyDescent="0.35">
      <c r="A317" t="s">
        <v>759</v>
      </c>
      <c r="B317" t="s">
        <v>227</v>
      </c>
      <c r="C317" t="s">
        <v>331</v>
      </c>
      <c r="D317" t="s">
        <v>779</v>
      </c>
      <c r="E317" t="s">
        <v>314</v>
      </c>
      <c r="F317" t="s">
        <v>293</v>
      </c>
      <c r="G317" t="s">
        <v>774</v>
      </c>
      <c r="I317">
        <v>0.5</v>
      </c>
      <c r="J317">
        <v>0</v>
      </c>
      <c r="K317">
        <v>108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2.5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110.5</v>
      </c>
      <c r="AD317">
        <v>0.5</v>
      </c>
      <c r="AE317">
        <v>0</v>
      </c>
      <c r="AF317">
        <v>148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4.5</v>
      </c>
      <c r="AP317">
        <v>0</v>
      </c>
      <c r="AQ317">
        <v>21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173.5</v>
      </c>
      <c r="AY317">
        <v>0.5</v>
      </c>
      <c r="AZ317">
        <v>0</v>
      </c>
      <c r="BA317">
        <v>256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7</v>
      </c>
      <c r="BK317">
        <v>0</v>
      </c>
      <c r="BL317">
        <v>21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284</v>
      </c>
    </row>
    <row r="318" spans="1:72" x14ac:dyDescent="0.35">
      <c r="A318" t="s">
        <v>759</v>
      </c>
      <c r="B318" t="s">
        <v>227</v>
      </c>
      <c r="C318" t="s">
        <v>272</v>
      </c>
      <c r="D318" t="s">
        <v>780</v>
      </c>
      <c r="E318" t="s">
        <v>300</v>
      </c>
      <c r="F318" t="s">
        <v>293</v>
      </c>
      <c r="G318" t="s">
        <v>774</v>
      </c>
      <c r="I318">
        <v>0.5</v>
      </c>
      <c r="J318">
        <v>32</v>
      </c>
      <c r="K318">
        <v>96</v>
      </c>
      <c r="L318">
        <v>0</v>
      </c>
      <c r="M318">
        <v>2</v>
      </c>
      <c r="N318">
        <v>1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136</v>
      </c>
      <c r="AD318">
        <v>0.5</v>
      </c>
      <c r="AE318">
        <v>32</v>
      </c>
      <c r="AF318">
        <v>56</v>
      </c>
      <c r="AG318">
        <v>0</v>
      </c>
      <c r="AH318">
        <v>13</v>
      </c>
      <c r="AI318">
        <v>5</v>
      </c>
      <c r="AJ318">
        <v>0</v>
      </c>
      <c r="AK318">
        <v>16</v>
      </c>
      <c r="AL318">
        <v>3</v>
      </c>
      <c r="AM318">
        <v>0.5</v>
      </c>
      <c r="AN318">
        <v>0</v>
      </c>
      <c r="AO318">
        <v>5</v>
      </c>
      <c r="AP318">
        <v>0</v>
      </c>
      <c r="AQ318">
        <v>13.3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143.80000000000001</v>
      </c>
      <c r="AY318">
        <v>0.5</v>
      </c>
      <c r="AZ318">
        <v>64</v>
      </c>
      <c r="BA318">
        <v>152</v>
      </c>
      <c r="BB318">
        <v>0</v>
      </c>
      <c r="BC318">
        <v>15</v>
      </c>
      <c r="BD318">
        <v>6</v>
      </c>
      <c r="BE318">
        <v>0</v>
      </c>
      <c r="BF318">
        <v>17</v>
      </c>
      <c r="BG318">
        <v>3</v>
      </c>
      <c r="BH318">
        <v>0.5</v>
      </c>
      <c r="BI318">
        <v>0</v>
      </c>
      <c r="BJ318">
        <v>9</v>
      </c>
      <c r="BK318">
        <v>0</v>
      </c>
      <c r="BL318">
        <v>13.3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279.8</v>
      </c>
    </row>
    <row r="319" spans="1:72" x14ac:dyDescent="0.35">
      <c r="A319" t="s">
        <v>759</v>
      </c>
      <c r="B319" t="s">
        <v>227</v>
      </c>
      <c r="C319" t="s">
        <v>775</v>
      </c>
      <c r="D319" t="s">
        <v>776</v>
      </c>
      <c r="E319" t="s">
        <v>363</v>
      </c>
      <c r="F319" t="s">
        <v>293</v>
      </c>
      <c r="G319" t="s">
        <v>774</v>
      </c>
      <c r="H319" t="s">
        <v>271</v>
      </c>
      <c r="I319">
        <v>0.25</v>
      </c>
      <c r="J319">
        <v>0</v>
      </c>
      <c r="K319">
        <v>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66</v>
      </c>
      <c r="AD319">
        <v>0.25</v>
      </c>
      <c r="AE319">
        <v>0</v>
      </c>
      <c r="AF319">
        <v>48</v>
      </c>
      <c r="AG319">
        <v>0</v>
      </c>
      <c r="AH319">
        <v>4</v>
      </c>
      <c r="AI319">
        <v>2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16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72</v>
      </c>
      <c r="AY319">
        <v>0.25</v>
      </c>
      <c r="AZ319">
        <v>0</v>
      </c>
      <c r="BA319">
        <v>112</v>
      </c>
      <c r="BB319">
        <v>0</v>
      </c>
      <c r="BC319">
        <v>4</v>
      </c>
      <c r="BD319">
        <v>2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4</v>
      </c>
      <c r="BK319">
        <v>0</v>
      </c>
      <c r="BL319">
        <v>16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138</v>
      </c>
    </row>
    <row r="320" spans="1:72" x14ac:dyDescent="0.35">
      <c r="A320" t="s">
        <v>759</v>
      </c>
      <c r="B320" t="s">
        <v>227</v>
      </c>
      <c r="C320" t="s">
        <v>677</v>
      </c>
      <c r="D320" t="s">
        <v>781</v>
      </c>
      <c r="E320" t="s">
        <v>725</v>
      </c>
      <c r="F320" t="s">
        <v>433</v>
      </c>
      <c r="G320" t="s">
        <v>782</v>
      </c>
      <c r="I320">
        <v>1</v>
      </c>
      <c r="J320">
        <v>0</v>
      </c>
      <c r="K320">
        <v>224</v>
      </c>
      <c r="L320">
        <v>0</v>
      </c>
      <c r="M320">
        <v>1</v>
      </c>
      <c r="N320">
        <v>0.5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231.5</v>
      </c>
      <c r="AD320">
        <v>1</v>
      </c>
      <c r="AE320">
        <v>0</v>
      </c>
      <c r="AF320">
        <v>268</v>
      </c>
      <c r="AG320">
        <v>0</v>
      </c>
      <c r="AH320">
        <v>6</v>
      </c>
      <c r="AI320">
        <v>3</v>
      </c>
      <c r="AJ320">
        <v>0</v>
      </c>
      <c r="AK320">
        <v>0</v>
      </c>
      <c r="AL320">
        <v>0</v>
      </c>
      <c r="AM320">
        <v>0</v>
      </c>
      <c r="AN320">
        <v>38.799999999999997</v>
      </c>
      <c r="AO320">
        <v>4.5</v>
      </c>
      <c r="AP320">
        <v>0</v>
      </c>
      <c r="AQ320">
        <v>15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335.3</v>
      </c>
      <c r="AY320">
        <v>1</v>
      </c>
      <c r="AZ320">
        <v>0</v>
      </c>
      <c r="BA320">
        <v>492</v>
      </c>
      <c r="BB320">
        <v>0</v>
      </c>
      <c r="BC320">
        <v>7</v>
      </c>
      <c r="BD320">
        <v>3.5</v>
      </c>
      <c r="BE320">
        <v>0</v>
      </c>
      <c r="BF320">
        <v>0</v>
      </c>
      <c r="BG320">
        <v>0</v>
      </c>
      <c r="BH320">
        <v>0</v>
      </c>
      <c r="BI320">
        <v>38.799999999999997</v>
      </c>
      <c r="BJ320">
        <v>10.5</v>
      </c>
      <c r="BK320">
        <v>0</v>
      </c>
      <c r="BL320">
        <v>15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566.79999999999995</v>
      </c>
    </row>
    <row r="321" spans="1:71" x14ac:dyDescent="0.35">
      <c r="A321" t="s">
        <v>759</v>
      </c>
      <c r="B321" t="s">
        <v>227</v>
      </c>
      <c r="C321" t="s">
        <v>398</v>
      </c>
      <c r="D321" t="s">
        <v>783</v>
      </c>
      <c r="E321" t="s">
        <v>384</v>
      </c>
      <c r="F321" t="s">
        <v>442</v>
      </c>
      <c r="G321" t="s">
        <v>662</v>
      </c>
      <c r="I321">
        <v>1</v>
      </c>
      <c r="J321">
        <v>0</v>
      </c>
      <c r="K321">
        <v>250</v>
      </c>
      <c r="L321">
        <v>0</v>
      </c>
      <c r="M321">
        <v>1</v>
      </c>
      <c r="N321">
        <v>0.5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7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258.5</v>
      </c>
      <c r="AD321">
        <v>1</v>
      </c>
      <c r="AE321">
        <v>0</v>
      </c>
      <c r="AF321">
        <v>206</v>
      </c>
      <c r="AG321">
        <v>0</v>
      </c>
      <c r="AH321">
        <v>10.5</v>
      </c>
      <c r="AI321">
        <v>4</v>
      </c>
      <c r="AJ321">
        <v>0</v>
      </c>
      <c r="AK321">
        <v>0</v>
      </c>
      <c r="AL321">
        <v>0</v>
      </c>
      <c r="AM321">
        <v>0</v>
      </c>
      <c r="AN321">
        <v>40</v>
      </c>
      <c r="AO321">
        <v>6.5</v>
      </c>
      <c r="AP321">
        <v>0</v>
      </c>
      <c r="AQ321">
        <v>34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301</v>
      </c>
      <c r="AY321">
        <v>1</v>
      </c>
      <c r="AZ321">
        <v>0</v>
      </c>
      <c r="BA321">
        <v>456</v>
      </c>
      <c r="BB321">
        <v>0</v>
      </c>
      <c r="BC321">
        <v>11.5</v>
      </c>
      <c r="BD321">
        <v>4.5</v>
      </c>
      <c r="BE321">
        <v>0</v>
      </c>
      <c r="BF321">
        <v>0</v>
      </c>
      <c r="BG321">
        <v>0</v>
      </c>
      <c r="BH321">
        <v>0</v>
      </c>
      <c r="BI321">
        <v>40</v>
      </c>
      <c r="BJ321">
        <v>13.5</v>
      </c>
      <c r="BK321">
        <v>0</v>
      </c>
      <c r="BL321">
        <v>34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559.5</v>
      </c>
    </row>
    <row r="322" spans="1:71" x14ac:dyDescent="0.35">
      <c r="A322" t="s">
        <v>759</v>
      </c>
      <c r="B322" t="s">
        <v>227</v>
      </c>
      <c r="C322" t="s">
        <v>272</v>
      </c>
      <c r="D322" t="s">
        <v>346</v>
      </c>
      <c r="E322" t="s">
        <v>285</v>
      </c>
      <c r="F322" t="s">
        <v>442</v>
      </c>
      <c r="G322" t="s">
        <v>662</v>
      </c>
      <c r="I322">
        <v>1</v>
      </c>
      <c r="J322">
        <v>0</v>
      </c>
      <c r="K322">
        <v>256</v>
      </c>
      <c r="L322">
        <v>0</v>
      </c>
      <c r="M322">
        <v>6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6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270</v>
      </c>
      <c r="AD322">
        <v>1</v>
      </c>
      <c r="AE322">
        <v>0</v>
      </c>
      <c r="AF322">
        <v>228</v>
      </c>
      <c r="AG322">
        <v>0</v>
      </c>
      <c r="AH322">
        <v>9</v>
      </c>
      <c r="AI322">
        <v>3</v>
      </c>
      <c r="AJ322">
        <v>0</v>
      </c>
      <c r="AK322">
        <v>0</v>
      </c>
      <c r="AL322">
        <v>0</v>
      </c>
      <c r="AM322">
        <v>0</v>
      </c>
      <c r="AN322">
        <v>39.5</v>
      </c>
      <c r="AO322">
        <v>6.5</v>
      </c>
      <c r="AP322">
        <v>0</v>
      </c>
      <c r="AQ322">
        <v>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290</v>
      </c>
      <c r="AY322">
        <v>1</v>
      </c>
      <c r="AZ322">
        <v>0</v>
      </c>
      <c r="BA322">
        <v>484</v>
      </c>
      <c r="BB322">
        <v>0</v>
      </c>
      <c r="BC322">
        <v>15</v>
      </c>
      <c r="BD322">
        <v>5</v>
      </c>
      <c r="BE322">
        <v>0</v>
      </c>
      <c r="BF322">
        <v>0</v>
      </c>
      <c r="BG322">
        <v>0</v>
      </c>
      <c r="BH322">
        <v>0</v>
      </c>
      <c r="BI322">
        <v>39.5</v>
      </c>
      <c r="BJ322">
        <v>12.5</v>
      </c>
      <c r="BK322">
        <v>0</v>
      </c>
      <c r="BL322">
        <v>4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560</v>
      </c>
    </row>
    <row r="323" spans="1:71" x14ac:dyDescent="0.35">
      <c r="A323" t="s">
        <v>759</v>
      </c>
      <c r="B323" t="s">
        <v>227</v>
      </c>
      <c r="C323" t="s">
        <v>435</v>
      </c>
      <c r="D323" t="s">
        <v>784</v>
      </c>
      <c r="E323" t="s">
        <v>314</v>
      </c>
      <c r="F323" t="s">
        <v>442</v>
      </c>
      <c r="G323" t="s">
        <v>662</v>
      </c>
      <c r="I323">
        <v>0.5</v>
      </c>
      <c r="J323">
        <v>0</v>
      </c>
      <c r="K323">
        <v>124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128</v>
      </c>
      <c r="AD323">
        <v>0.5</v>
      </c>
      <c r="AE323">
        <v>0</v>
      </c>
      <c r="AF323">
        <v>148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2.5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150.5</v>
      </c>
      <c r="AY323">
        <v>0.5</v>
      </c>
      <c r="AZ323">
        <v>0</v>
      </c>
      <c r="BA323">
        <v>272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6.5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278.5</v>
      </c>
    </row>
    <row r="324" spans="1:71" x14ac:dyDescent="0.35">
      <c r="A324" t="s">
        <v>759</v>
      </c>
      <c r="B324" t="s">
        <v>227</v>
      </c>
      <c r="C324" t="s">
        <v>272</v>
      </c>
      <c r="D324" t="s">
        <v>346</v>
      </c>
      <c r="E324" t="s">
        <v>285</v>
      </c>
      <c r="F324" t="s">
        <v>442</v>
      </c>
      <c r="G324" t="s">
        <v>662</v>
      </c>
      <c r="H324" t="s">
        <v>271</v>
      </c>
      <c r="I324">
        <v>0.25</v>
      </c>
      <c r="J324">
        <v>0</v>
      </c>
      <c r="K324">
        <v>64</v>
      </c>
      <c r="L324">
        <v>0</v>
      </c>
      <c r="M324">
        <v>3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68</v>
      </c>
      <c r="AD324">
        <v>0.25</v>
      </c>
      <c r="AE324">
        <v>0</v>
      </c>
      <c r="AF324">
        <v>56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3</v>
      </c>
      <c r="AP324">
        <v>0</v>
      </c>
      <c r="AQ324">
        <v>8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67</v>
      </c>
      <c r="AY324">
        <v>0.25</v>
      </c>
      <c r="AZ324">
        <v>0</v>
      </c>
      <c r="BA324">
        <v>120</v>
      </c>
      <c r="BB324">
        <v>0</v>
      </c>
      <c r="BC324">
        <v>3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3</v>
      </c>
      <c r="BK324">
        <v>0</v>
      </c>
      <c r="BL324">
        <v>8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135</v>
      </c>
    </row>
    <row r="325" spans="1:71" x14ac:dyDescent="0.35">
      <c r="A325" t="s">
        <v>759</v>
      </c>
      <c r="B325" t="s">
        <v>227</v>
      </c>
      <c r="C325" t="s">
        <v>398</v>
      </c>
      <c r="D325" t="s">
        <v>783</v>
      </c>
      <c r="E325" t="s">
        <v>384</v>
      </c>
      <c r="F325" t="s">
        <v>442</v>
      </c>
      <c r="G325" t="s">
        <v>662</v>
      </c>
      <c r="H325" t="s">
        <v>271</v>
      </c>
      <c r="I325">
        <v>0.25</v>
      </c>
      <c r="J325">
        <v>0</v>
      </c>
      <c r="K325">
        <v>64</v>
      </c>
      <c r="L325">
        <v>0</v>
      </c>
      <c r="M325">
        <v>2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2.5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69.5</v>
      </c>
      <c r="AD325">
        <v>0.25</v>
      </c>
      <c r="AE325">
        <v>0</v>
      </c>
      <c r="AF325">
        <v>64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5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70</v>
      </c>
      <c r="AY325">
        <v>0.25</v>
      </c>
      <c r="AZ325">
        <v>0</v>
      </c>
      <c r="BA325">
        <v>128</v>
      </c>
      <c r="BB325">
        <v>0</v>
      </c>
      <c r="BC325">
        <v>2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3.5</v>
      </c>
      <c r="BK325">
        <v>0</v>
      </c>
      <c r="BL325">
        <v>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139.5</v>
      </c>
    </row>
    <row r="326" spans="1:71" x14ac:dyDescent="0.35">
      <c r="A326" t="s">
        <v>759</v>
      </c>
      <c r="B326" t="s">
        <v>227</v>
      </c>
      <c r="C326" t="s">
        <v>376</v>
      </c>
      <c r="D326" t="s">
        <v>785</v>
      </c>
      <c r="E326" t="s">
        <v>335</v>
      </c>
      <c r="F326" t="s">
        <v>442</v>
      </c>
      <c r="G326" t="s">
        <v>662</v>
      </c>
      <c r="H326" t="s">
        <v>271</v>
      </c>
      <c r="I326">
        <v>0.25</v>
      </c>
      <c r="J326">
        <v>0</v>
      </c>
      <c r="K326">
        <v>64</v>
      </c>
      <c r="L326">
        <v>0</v>
      </c>
      <c r="M326">
        <v>5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1.5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71.5</v>
      </c>
      <c r="AD326">
        <v>0.25</v>
      </c>
      <c r="AE326">
        <v>0</v>
      </c>
      <c r="AF326">
        <v>68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1.5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69.5</v>
      </c>
      <c r="AY326">
        <v>0.25</v>
      </c>
      <c r="AZ326">
        <v>0</v>
      </c>
      <c r="BA326">
        <v>132</v>
      </c>
      <c r="BB326">
        <v>0</v>
      </c>
      <c r="BC326">
        <v>5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3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141</v>
      </c>
    </row>
    <row r="327" spans="1:71" x14ac:dyDescent="0.35">
      <c r="A327" t="s">
        <v>786</v>
      </c>
      <c r="B327" t="s">
        <v>227</v>
      </c>
      <c r="C327" t="s">
        <v>650</v>
      </c>
      <c r="D327" t="s">
        <v>787</v>
      </c>
      <c r="E327" t="s">
        <v>386</v>
      </c>
      <c r="F327" t="s">
        <v>231</v>
      </c>
      <c r="G327" t="s">
        <v>754</v>
      </c>
      <c r="I327">
        <v>1</v>
      </c>
      <c r="J327">
        <v>20</v>
      </c>
      <c r="K327">
        <v>179</v>
      </c>
      <c r="L327">
        <v>0</v>
      </c>
      <c r="M327">
        <v>0</v>
      </c>
      <c r="N327">
        <v>2</v>
      </c>
      <c r="O327">
        <v>0</v>
      </c>
      <c r="P327">
        <v>34</v>
      </c>
      <c r="Q327">
        <v>0</v>
      </c>
      <c r="R327">
        <v>12</v>
      </c>
      <c r="S327">
        <v>0</v>
      </c>
      <c r="T327">
        <v>12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259</v>
      </c>
      <c r="AD327">
        <v>1</v>
      </c>
      <c r="AE327">
        <v>16</v>
      </c>
      <c r="AF327">
        <v>232</v>
      </c>
      <c r="AG327">
        <v>0</v>
      </c>
      <c r="AH327">
        <v>4</v>
      </c>
      <c r="AI327">
        <v>5.5</v>
      </c>
      <c r="AJ327">
        <v>0</v>
      </c>
      <c r="AK327">
        <v>1</v>
      </c>
      <c r="AL327">
        <v>2</v>
      </c>
      <c r="AM327">
        <v>0</v>
      </c>
      <c r="AN327">
        <v>0</v>
      </c>
      <c r="AO327">
        <v>6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266.5</v>
      </c>
      <c r="AY327">
        <v>1</v>
      </c>
      <c r="AZ327">
        <v>36</v>
      </c>
      <c r="BA327">
        <v>411</v>
      </c>
      <c r="BB327">
        <v>0</v>
      </c>
      <c r="BC327">
        <v>4</v>
      </c>
      <c r="BD327">
        <v>7.5</v>
      </c>
      <c r="BE327">
        <v>0</v>
      </c>
      <c r="BF327">
        <v>35</v>
      </c>
      <c r="BG327">
        <v>2</v>
      </c>
      <c r="BH327">
        <v>12</v>
      </c>
      <c r="BI327">
        <v>0</v>
      </c>
      <c r="BJ327">
        <v>18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525.5</v>
      </c>
    </row>
    <row r="328" spans="1:71" x14ac:dyDescent="0.35">
      <c r="A328" t="s">
        <v>786</v>
      </c>
      <c r="B328" t="s">
        <v>227</v>
      </c>
      <c r="C328" t="s">
        <v>650</v>
      </c>
      <c r="D328" t="s">
        <v>787</v>
      </c>
      <c r="E328" t="s">
        <v>386</v>
      </c>
      <c r="F328" t="s">
        <v>236</v>
      </c>
      <c r="G328" t="s">
        <v>788</v>
      </c>
      <c r="H328" t="s">
        <v>271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0.1</v>
      </c>
      <c r="AE328">
        <v>16</v>
      </c>
      <c r="AF328">
        <v>0</v>
      </c>
      <c r="AG328">
        <v>0</v>
      </c>
      <c r="AH328">
        <v>0</v>
      </c>
      <c r="AI328">
        <v>0.5</v>
      </c>
      <c r="AJ328">
        <v>2</v>
      </c>
      <c r="AK328">
        <v>0</v>
      </c>
      <c r="AL328">
        <v>0</v>
      </c>
      <c r="AM328">
        <v>0</v>
      </c>
      <c r="AN328">
        <v>0</v>
      </c>
      <c r="AO328">
        <v>9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27.5</v>
      </c>
      <c r="AY328">
        <v>0.1</v>
      </c>
      <c r="AZ328">
        <v>16</v>
      </c>
      <c r="BA328">
        <v>0</v>
      </c>
      <c r="BB328">
        <v>0</v>
      </c>
      <c r="BC328">
        <v>0</v>
      </c>
      <c r="BD328">
        <v>0.5</v>
      </c>
      <c r="BE328">
        <v>2</v>
      </c>
      <c r="BF328">
        <v>0</v>
      </c>
      <c r="BG328">
        <v>0</v>
      </c>
      <c r="BH328">
        <v>0</v>
      </c>
      <c r="BI328">
        <v>0</v>
      </c>
      <c r="BJ328">
        <v>9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27.5</v>
      </c>
    </row>
    <row r="329" spans="1:71" x14ac:dyDescent="0.35">
      <c r="A329" t="s">
        <v>786</v>
      </c>
      <c r="B329" t="s">
        <v>227</v>
      </c>
      <c r="C329" t="s">
        <v>789</v>
      </c>
      <c r="D329" t="s">
        <v>790</v>
      </c>
      <c r="E329" t="s">
        <v>791</v>
      </c>
      <c r="F329" t="s">
        <v>248</v>
      </c>
      <c r="G329" t="s">
        <v>754</v>
      </c>
      <c r="I329">
        <v>0.95</v>
      </c>
      <c r="J329">
        <v>32</v>
      </c>
      <c r="K329">
        <v>188</v>
      </c>
      <c r="L329">
        <v>0</v>
      </c>
      <c r="M329">
        <v>13</v>
      </c>
      <c r="N329">
        <v>3.5</v>
      </c>
      <c r="O329">
        <v>0.5</v>
      </c>
      <c r="P329">
        <v>1</v>
      </c>
      <c r="Q329">
        <v>0</v>
      </c>
      <c r="R329">
        <v>0</v>
      </c>
      <c r="S329">
        <v>0</v>
      </c>
      <c r="T329">
        <v>13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251</v>
      </c>
      <c r="AD329">
        <v>0.95</v>
      </c>
      <c r="AE329">
        <v>16</v>
      </c>
      <c r="AF329">
        <v>188</v>
      </c>
      <c r="AG329">
        <v>0</v>
      </c>
      <c r="AH329">
        <v>11</v>
      </c>
      <c r="AI329">
        <v>3.5</v>
      </c>
      <c r="AJ329">
        <v>0.5</v>
      </c>
      <c r="AK329">
        <v>4</v>
      </c>
      <c r="AL329">
        <v>1</v>
      </c>
      <c r="AM329">
        <v>0</v>
      </c>
      <c r="AN329">
        <v>0</v>
      </c>
      <c r="AO329">
        <v>14</v>
      </c>
      <c r="AP329">
        <v>0</v>
      </c>
      <c r="AQ329">
        <v>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241</v>
      </c>
      <c r="AY329">
        <v>0.95</v>
      </c>
      <c r="AZ329">
        <v>48</v>
      </c>
      <c r="BA329">
        <v>376</v>
      </c>
      <c r="BB329">
        <v>0</v>
      </c>
      <c r="BC329">
        <v>24</v>
      </c>
      <c r="BD329">
        <v>7</v>
      </c>
      <c r="BE329">
        <v>1</v>
      </c>
      <c r="BF329">
        <v>5</v>
      </c>
      <c r="BG329">
        <v>1</v>
      </c>
      <c r="BH329">
        <v>0</v>
      </c>
      <c r="BI329">
        <v>0</v>
      </c>
      <c r="BJ329">
        <v>27</v>
      </c>
      <c r="BK329">
        <v>0</v>
      </c>
      <c r="BL329">
        <v>3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492</v>
      </c>
    </row>
    <row r="330" spans="1:71" x14ac:dyDescent="0.35">
      <c r="A330" t="s">
        <v>786</v>
      </c>
      <c r="B330" t="s">
        <v>227</v>
      </c>
      <c r="C330" t="s">
        <v>258</v>
      </c>
      <c r="D330" t="s">
        <v>792</v>
      </c>
      <c r="E330" t="s">
        <v>298</v>
      </c>
      <c r="F330" t="s">
        <v>248</v>
      </c>
      <c r="G330" t="s">
        <v>754</v>
      </c>
      <c r="I330">
        <v>0.75</v>
      </c>
      <c r="J330">
        <v>16</v>
      </c>
      <c r="K330">
        <v>136</v>
      </c>
      <c r="L330">
        <v>0</v>
      </c>
      <c r="M330">
        <v>12</v>
      </c>
      <c r="N330">
        <v>3</v>
      </c>
      <c r="O330">
        <v>2</v>
      </c>
      <c r="P330">
        <v>1</v>
      </c>
      <c r="Q330">
        <v>0</v>
      </c>
      <c r="R330">
        <v>0</v>
      </c>
      <c r="S330">
        <v>0</v>
      </c>
      <c r="T330">
        <v>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173</v>
      </c>
      <c r="AD330">
        <v>0.75</v>
      </c>
      <c r="AE330">
        <v>16</v>
      </c>
      <c r="AF330">
        <v>236</v>
      </c>
      <c r="AG330">
        <v>0</v>
      </c>
      <c r="AH330">
        <v>8</v>
      </c>
      <c r="AI330">
        <v>1.5</v>
      </c>
      <c r="AJ330">
        <v>0</v>
      </c>
      <c r="AK330">
        <v>4</v>
      </c>
      <c r="AL330">
        <v>1</v>
      </c>
      <c r="AM330">
        <v>0</v>
      </c>
      <c r="AN330">
        <v>0</v>
      </c>
      <c r="AO330">
        <v>7</v>
      </c>
      <c r="AP330">
        <v>0</v>
      </c>
      <c r="AQ330">
        <v>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276.5</v>
      </c>
      <c r="AY330">
        <v>0.75</v>
      </c>
      <c r="AZ330">
        <v>32</v>
      </c>
      <c r="BA330">
        <v>372</v>
      </c>
      <c r="BB330">
        <v>0</v>
      </c>
      <c r="BC330">
        <v>20</v>
      </c>
      <c r="BD330">
        <v>4.5</v>
      </c>
      <c r="BE330">
        <v>2</v>
      </c>
      <c r="BF330">
        <v>5</v>
      </c>
      <c r="BG330">
        <v>1</v>
      </c>
      <c r="BH330">
        <v>0</v>
      </c>
      <c r="BI330">
        <v>0</v>
      </c>
      <c r="BJ330">
        <v>10</v>
      </c>
      <c r="BK330">
        <v>0</v>
      </c>
      <c r="BL330">
        <v>3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449.5</v>
      </c>
    </row>
    <row r="331" spans="1:71" x14ac:dyDescent="0.35">
      <c r="A331" t="s">
        <v>786</v>
      </c>
      <c r="B331" t="s">
        <v>227</v>
      </c>
      <c r="C331" t="s">
        <v>258</v>
      </c>
      <c r="D331" t="s">
        <v>793</v>
      </c>
      <c r="E331" t="s">
        <v>794</v>
      </c>
      <c r="F331" t="s">
        <v>248</v>
      </c>
      <c r="G331" t="s">
        <v>754</v>
      </c>
      <c r="I331">
        <v>0.75</v>
      </c>
      <c r="J331">
        <v>16</v>
      </c>
      <c r="K331">
        <v>136</v>
      </c>
      <c r="L331">
        <v>0</v>
      </c>
      <c r="M331">
        <v>18</v>
      </c>
      <c r="N331">
        <v>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182</v>
      </c>
      <c r="AD331">
        <v>0.75</v>
      </c>
      <c r="AE331">
        <v>0</v>
      </c>
      <c r="AF331">
        <v>256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9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265</v>
      </c>
      <c r="AY331">
        <v>0.75</v>
      </c>
      <c r="AZ331">
        <v>16</v>
      </c>
      <c r="BA331">
        <v>392</v>
      </c>
      <c r="BB331">
        <v>0</v>
      </c>
      <c r="BC331">
        <v>18</v>
      </c>
      <c r="BD331">
        <v>5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16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447</v>
      </c>
    </row>
    <row r="332" spans="1:71" x14ac:dyDescent="0.35">
      <c r="A332" t="s">
        <v>786</v>
      </c>
      <c r="B332" t="s">
        <v>227</v>
      </c>
      <c r="C332" t="s">
        <v>345</v>
      </c>
      <c r="D332" t="s">
        <v>795</v>
      </c>
      <c r="E332" t="s">
        <v>386</v>
      </c>
      <c r="F332" t="s">
        <v>248</v>
      </c>
      <c r="G332" t="s">
        <v>796</v>
      </c>
      <c r="I332">
        <v>1</v>
      </c>
      <c r="J332">
        <v>44</v>
      </c>
      <c r="K332">
        <v>206</v>
      </c>
      <c r="L332">
        <v>0</v>
      </c>
      <c r="M332">
        <v>7</v>
      </c>
      <c r="N332">
        <v>3.5</v>
      </c>
      <c r="O332">
        <v>2</v>
      </c>
      <c r="P332">
        <v>11</v>
      </c>
      <c r="Q332">
        <v>0</v>
      </c>
      <c r="R332">
        <v>0</v>
      </c>
      <c r="S332">
        <v>0</v>
      </c>
      <c r="T332">
        <v>15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288.5</v>
      </c>
      <c r="AD332">
        <v>1</v>
      </c>
      <c r="AE332">
        <v>16</v>
      </c>
      <c r="AF332">
        <v>218</v>
      </c>
      <c r="AG332">
        <v>0</v>
      </c>
      <c r="AH332">
        <v>9</v>
      </c>
      <c r="AI332">
        <v>2.5</v>
      </c>
      <c r="AJ332">
        <v>0</v>
      </c>
      <c r="AK332">
        <v>9</v>
      </c>
      <c r="AL332">
        <v>3</v>
      </c>
      <c r="AM332">
        <v>8</v>
      </c>
      <c r="AN332">
        <v>20</v>
      </c>
      <c r="AO332">
        <v>14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299.5</v>
      </c>
      <c r="AY332">
        <v>1</v>
      </c>
      <c r="AZ332">
        <v>60</v>
      </c>
      <c r="BA332">
        <v>424</v>
      </c>
      <c r="BB332">
        <v>0</v>
      </c>
      <c r="BC332">
        <v>16</v>
      </c>
      <c r="BD332">
        <v>6</v>
      </c>
      <c r="BE332">
        <v>2</v>
      </c>
      <c r="BF332">
        <v>20</v>
      </c>
      <c r="BG332">
        <v>3</v>
      </c>
      <c r="BH332">
        <v>8</v>
      </c>
      <c r="BI332">
        <v>20</v>
      </c>
      <c r="BJ332">
        <v>29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588</v>
      </c>
    </row>
    <row r="333" spans="1:71" x14ac:dyDescent="0.35">
      <c r="A333" t="s">
        <v>786</v>
      </c>
      <c r="B333" t="s">
        <v>227</v>
      </c>
      <c r="C333" t="s">
        <v>376</v>
      </c>
      <c r="D333" t="s">
        <v>797</v>
      </c>
      <c r="E333" t="s">
        <v>300</v>
      </c>
      <c r="F333" t="s">
        <v>248</v>
      </c>
      <c r="G333" t="s">
        <v>754</v>
      </c>
      <c r="I333">
        <v>1</v>
      </c>
      <c r="J333">
        <v>16</v>
      </c>
      <c r="K333">
        <v>200</v>
      </c>
      <c r="L333">
        <v>0</v>
      </c>
      <c r="M333">
        <v>10</v>
      </c>
      <c r="N333">
        <v>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238</v>
      </c>
      <c r="AD333">
        <v>1</v>
      </c>
      <c r="AE333">
        <v>48</v>
      </c>
      <c r="AF333">
        <v>240</v>
      </c>
      <c r="AG333">
        <v>0</v>
      </c>
      <c r="AH333">
        <v>14</v>
      </c>
      <c r="AI333">
        <v>6</v>
      </c>
      <c r="AJ333">
        <v>0</v>
      </c>
      <c r="AK333">
        <v>0</v>
      </c>
      <c r="AL333">
        <v>4</v>
      </c>
      <c r="AM333">
        <v>0</v>
      </c>
      <c r="AN333">
        <v>0</v>
      </c>
      <c r="AO333">
        <v>8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320</v>
      </c>
      <c r="AY333">
        <v>1</v>
      </c>
      <c r="AZ333">
        <v>64</v>
      </c>
      <c r="BA333">
        <v>440</v>
      </c>
      <c r="BB333">
        <v>0</v>
      </c>
      <c r="BC333">
        <v>24</v>
      </c>
      <c r="BD333">
        <v>10</v>
      </c>
      <c r="BE333">
        <v>0</v>
      </c>
      <c r="BF333">
        <v>0</v>
      </c>
      <c r="BG333">
        <v>4</v>
      </c>
      <c r="BH333">
        <v>0</v>
      </c>
      <c r="BI333">
        <v>0</v>
      </c>
      <c r="BJ333">
        <v>16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558</v>
      </c>
    </row>
    <row r="334" spans="1:71" x14ac:dyDescent="0.35">
      <c r="A334" t="s">
        <v>786</v>
      </c>
      <c r="B334" t="s">
        <v>227</v>
      </c>
      <c r="C334" t="s">
        <v>268</v>
      </c>
      <c r="D334" t="s">
        <v>739</v>
      </c>
      <c r="E334" t="s">
        <v>740</v>
      </c>
      <c r="F334" t="s">
        <v>248</v>
      </c>
      <c r="G334" t="s">
        <v>798</v>
      </c>
      <c r="H334" t="s">
        <v>271</v>
      </c>
      <c r="I334">
        <v>0.25</v>
      </c>
      <c r="J334">
        <v>0</v>
      </c>
      <c r="K334">
        <v>64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68</v>
      </c>
      <c r="AD334">
        <v>0.25</v>
      </c>
      <c r="AE334">
        <v>0</v>
      </c>
      <c r="AF334">
        <v>48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4</v>
      </c>
      <c r="AP334">
        <v>0</v>
      </c>
      <c r="AQ334">
        <v>3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55</v>
      </c>
      <c r="AY334">
        <v>0.25</v>
      </c>
      <c r="AZ334">
        <v>0</v>
      </c>
      <c r="BA334">
        <v>112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8</v>
      </c>
      <c r="BK334">
        <v>0</v>
      </c>
      <c r="BL334">
        <v>3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123</v>
      </c>
    </row>
    <row r="335" spans="1:71" x14ac:dyDescent="0.35">
      <c r="A335" t="s">
        <v>786</v>
      </c>
      <c r="B335" t="s">
        <v>227</v>
      </c>
      <c r="C335" t="s">
        <v>376</v>
      </c>
      <c r="D335" t="s">
        <v>797</v>
      </c>
      <c r="E335" t="s">
        <v>300</v>
      </c>
      <c r="F335" t="s">
        <v>248</v>
      </c>
      <c r="G335" t="s">
        <v>798</v>
      </c>
      <c r="H335" t="s">
        <v>271</v>
      </c>
      <c r="I335">
        <v>0.5</v>
      </c>
      <c r="J335">
        <v>16</v>
      </c>
      <c r="K335">
        <v>72</v>
      </c>
      <c r="L335">
        <v>0</v>
      </c>
      <c r="M335">
        <v>2</v>
      </c>
      <c r="N335">
        <v>0</v>
      </c>
      <c r="O335">
        <v>2</v>
      </c>
      <c r="P335">
        <v>0</v>
      </c>
      <c r="Q335">
        <v>0</v>
      </c>
      <c r="R335">
        <v>0</v>
      </c>
      <c r="S335">
        <v>0</v>
      </c>
      <c r="T335">
        <v>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96</v>
      </c>
      <c r="AD335">
        <v>0.5</v>
      </c>
      <c r="AE335">
        <v>0</v>
      </c>
      <c r="AF335">
        <v>120</v>
      </c>
      <c r="AG335">
        <v>0</v>
      </c>
      <c r="AH335">
        <v>0</v>
      </c>
      <c r="AI335">
        <v>1</v>
      </c>
      <c r="AJ335">
        <v>0</v>
      </c>
      <c r="AK335">
        <v>9</v>
      </c>
      <c r="AL335">
        <v>0</v>
      </c>
      <c r="AM335">
        <v>0</v>
      </c>
      <c r="AN335">
        <v>0</v>
      </c>
      <c r="AO335">
        <v>4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134</v>
      </c>
      <c r="AY335">
        <v>0.5</v>
      </c>
      <c r="AZ335">
        <v>16</v>
      </c>
      <c r="BA335">
        <v>192</v>
      </c>
      <c r="BB335">
        <v>0</v>
      </c>
      <c r="BC335">
        <v>2</v>
      </c>
      <c r="BD335">
        <v>1</v>
      </c>
      <c r="BE335">
        <v>2</v>
      </c>
      <c r="BF335">
        <v>9</v>
      </c>
      <c r="BG335">
        <v>0</v>
      </c>
      <c r="BH335">
        <v>0</v>
      </c>
      <c r="BI335">
        <v>0</v>
      </c>
      <c r="BJ335">
        <v>8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230</v>
      </c>
    </row>
    <row r="336" spans="1:71" x14ac:dyDescent="0.35">
      <c r="A336" t="s">
        <v>786</v>
      </c>
      <c r="B336" t="s">
        <v>227</v>
      </c>
      <c r="C336" t="s">
        <v>258</v>
      </c>
      <c r="D336" t="s">
        <v>792</v>
      </c>
      <c r="E336" t="s">
        <v>298</v>
      </c>
      <c r="F336" t="s">
        <v>248</v>
      </c>
      <c r="G336" t="s">
        <v>798</v>
      </c>
      <c r="H336" t="s">
        <v>271</v>
      </c>
      <c r="I336">
        <v>0.25</v>
      </c>
      <c r="J336">
        <v>0</v>
      </c>
      <c r="K336">
        <v>84</v>
      </c>
      <c r="L336">
        <v>0</v>
      </c>
      <c r="M336">
        <v>4</v>
      </c>
      <c r="N336">
        <v>2.5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7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97.5</v>
      </c>
      <c r="AD336">
        <v>0.25</v>
      </c>
      <c r="AE336">
        <v>0</v>
      </c>
      <c r="AF336">
        <v>32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18</v>
      </c>
      <c r="AO336">
        <v>2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52</v>
      </c>
      <c r="AY336">
        <v>0.25</v>
      </c>
      <c r="AZ336">
        <v>0</v>
      </c>
      <c r="BA336">
        <v>116</v>
      </c>
      <c r="BB336">
        <v>0</v>
      </c>
      <c r="BC336">
        <v>4</v>
      </c>
      <c r="BD336">
        <v>2.5</v>
      </c>
      <c r="BE336">
        <v>0</v>
      </c>
      <c r="BF336">
        <v>0</v>
      </c>
      <c r="BG336">
        <v>0</v>
      </c>
      <c r="BH336">
        <v>0</v>
      </c>
      <c r="BI336">
        <v>18</v>
      </c>
      <c r="BJ336">
        <v>9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149.5</v>
      </c>
    </row>
    <row r="337" spans="1:71" x14ac:dyDescent="0.35">
      <c r="A337" t="s">
        <v>786</v>
      </c>
      <c r="B337" t="s">
        <v>227</v>
      </c>
      <c r="C337" t="s">
        <v>799</v>
      </c>
      <c r="D337" t="s">
        <v>800</v>
      </c>
      <c r="E337" t="s">
        <v>285</v>
      </c>
      <c r="F337" t="s">
        <v>248</v>
      </c>
      <c r="G337" t="s">
        <v>798</v>
      </c>
      <c r="H337" t="s">
        <v>271</v>
      </c>
      <c r="I337">
        <v>0.5</v>
      </c>
      <c r="J337">
        <v>0</v>
      </c>
      <c r="K337">
        <v>144</v>
      </c>
      <c r="L337">
        <v>0</v>
      </c>
      <c r="M337">
        <v>3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9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157</v>
      </c>
      <c r="AD337">
        <v>0.5</v>
      </c>
      <c r="AE337">
        <v>0</v>
      </c>
      <c r="AF337">
        <v>104</v>
      </c>
      <c r="AG337">
        <v>0</v>
      </c>
      <c r="AH337">
        <v>2</v>
      </c>
      <c r="AI337">
        <v>1.5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5</v>
      </c>
      <c r="AP337">
        <v>0</v>
      </c>
      <c r="AQ337">
        <v>9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121.5</v>
      </c>
      <c r="AY337">
        <v>0.5</v>
      </c>
      <c r="AZ337">
        <v>0</v>
      </c>
      <c r="BA337">
        <v>248</v>
      </c>
      <c r="BB337">
        <v>0</v>
      </c>
      <c r="BC337">
        <v>5</v>
      </c>
      <c r="BD337">
        <v>2.5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14</v>
      </c>
      <c r="BK337">
        <v>0</v>
      </c>
      <c r="BL337">
        <v>9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278.5</v>
      </c>
    </row>
    <row r="338" spans="1:71" x14ac:dyDescent="0.35">
      <c r="A338" t="s">
        <v>786</v>
      </c>
      <c r="B338" t="s">
        <v>227</v>
      </c>
      <c r="C338" t="s">
        <v>801</v>
      </c>
      <c r="D338" t="s">
        <v>802</v>
      </c>
      <c r="E338" t="s">
        <v>300</v>
      </c>
      <c r="F338" t="s">
        <v>293</v>
      </c>
      <c r="G338" t="s">
        <v>774</v>
      </c>
      <c r="I338">
        <v>1</v>
      </c>
      <c r="J338">
        <v>0</v>
      </c>
      <c r="K338">
        <v>256</v>
      </c>
      <c r="L338">
        <v>0</v>
      </c>
      <c r="M338">
        <v>10</v>
      </c>
      <c r="N338">
        <v>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278</v>
      </c>
      <c r="AD338">
        <v>1</v>
      </c>
      <c r="AE338">
        <v>0</v>
      </c>
      <c r="AF338">
        <v>256</v>
      </c>
      <c r="AG338">
        <v>0</v>
      </c>
      <c r="AH338">
        <v>10</v>
      </c>
      <c r="AI338">
        <v>5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8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279</v>
      </c>
      <c r="AY338">
        <v>1</v>
      </c>
      <c r="AZ338">
        <v>0</v>
      </c>
      <c r="BA338">
        <v>512</v>
      </c>
      <c r="BB338">
        <v>0</v>
      </c>
      <c r="BC338">
        <v>20</v>
      </c>
      <c r="BD338">
        <v>10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15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557</v>
      </c>
    </row>
    <row r="339" spans="1:71" x14ac:dyDescent="0.35">
      <c r="A339" t="s">
        <v>786</v>
      </c>
      <c r="B339" t="s">
        <v>227</v>
      </c>
      <c r="C339" t="s">
        <v>320</v>
      </c>
      <c r="D339" t="s">
        <v>803</v>
      </c>
      <c r="E339" t="s">
        <v>260</v>
      </c>
      <c r="F339" t="s">
        <v>293</v>
      </c>
      <c r="G339" t="s">
        <v>774</v>
      </c>
      <c r="I339">
        <v>1</v>
      </c>
      <c r="J339">
        <v>0</v>
      </c>
      <c r="K339">
        <v>238</v>
      </c>
      <c r="L339">
        <v>0</v>
      </c>
      <c r="M339">
        <v>6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255</v>
      </c>
      <c r="AD339">
        <v>1</v>
      </c>
      <c r="AE339">
        <v>0</v>
      </c>
      <c r="AF339">
        <v>276</v>
      </c>
      <c r="AG339">
        <v>0</v>
      </c>
      <c r="AH339">
        <v>14</v>
      </c>
      <c r="AI339">
        <v>4.5</v>
      </c>
      <c r="AJ339">
        <v>0</v>
      </c>
      <c r="AK339">
        <v>0</v>
      </c>
      <c r="AL339">
        <v>2</v>
      </c>
      <c r="AM339">
        <v>4</v>
      </c>
      <c r="AN339">
        <v>10</v>
      </c>
      <c r="AO339">
        <v>11</v>
      </c>
      <c r="AP339">
        <v>0</v>
      </c>
      <c r="AQ339">
        <v>9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330.5</v>
      </c>
      <c r="AY339">
        <v>1</v>
      </c>
      <c r="AZ339">
        <v>0</v>
      </c>
      <c r="BA339">
        <v>514</v>
      </c>
      <c r="BB339">
        <v>0</v>
      </c>
      <c r="BC339">
        <v>20</v>
      </c>
      <c r="BD339">
        <v>6.5</v>
      </c>
      <c r="BE339">
        <v>0</v>
      </c>
      <c r="BF339">
        <v>0</v>
      </c>
      <c r="BG339">
        <v>2</v>
      </c>
      <c r="BH339">
        <v>4</v>
      </c>
      <c r="BI339">
        <v>10</v>
      </c>
      <c r="BJ339">
        <v>20</v>
      </c>
      <c r="BK339">
        <v>0</v>
      </c>
      <c r="BL339">
        <v>9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585.5</v>
      </c>
    </row>
    <row r="340" spans="1:71" x14ac:dyDescent="0.35">
      <c r="A340" t="s">
        <v>786</v>
      </c>
      <c r="B340" t="s">
        <v>227</v>
      </c>
      <c r="C340" t="s">
        <v>804</v>
      </c>
      <c r="D340" t="s">
        <v>805</v>
      </c>
      <c r="E340" t="s">
        <v>510</v>
      </c>
      <c r="F340" t="s">
        <v>433</v>
      </c>
      <c r="G340" t="s">
        <v>782</v>
      </c>
      <c r="I340">
        <v>1</v>
      </c>
      <c r="J340">
        <v>0</v>
      </c>
      <c r="K340">
        <v>224</v>
      </c>
      <c r="L340">
        <v>0</v>
      </c>
      <c r="M340">
        <v>22</v>
      </c>
      <c r="N340">
        <v>9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23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279</v>
      </c>
      <c r="AD340">
        <v>1</v>
      </c>
      <c r="AE340">
        <v>0</v>
      </c>
      <c r="AF340">
        <v>206</v>
      </c>
      <c r="AG340">
        <v>0</v>
      </c>
      <c r="AH340">
        <v>22</v>
      </c>
      <c r="AI340">
        <v>9</v>
      </c>
      <c r="AJ340">
        <v>0</v>
      </c>
      <c r="AK340">
        <v>0</v>
      </c>
      <c r="AL340">
        <v>0</v>
      </c>
      <c r="AM340">
        <v>0</v>
      </c>
      <c r="AN340">
        <v>22</v>
      </c>
      <c r="AO340">
        <v>21</v>
      </c>
      <c r="AP340">
        <v>0</v>
      </c>
      <c r="AQ340">
        <v>12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292</v>
      </c>
      <c r="AY340">
        <v>1</v>
      </c>
      <c r="AZ340">
        <v>0</v>
      </c>
      <c r="BA340">
        <v>430</v>
      </c>
      <c r="BB340">
        <v>0</v>
      </c>
      <c r="BC340">
        <v>44</v>
      </c>
      <c r="BD340">
        <v>18</v>
      </c>
      <c r="BE340">
        <v>1</v>
      </c>
      <c r="BF340">
        <v>0</v>
      </c>
      <c r="BG340">
        <v>0</v>
      </c>
      <c r="BH340">
        <v>0</v>
      </c>
      <c r="BI340">
        <v>22</v>
      </c>
      <c r="BJ340">
        <v>44</v>
      </c>
      <c r="BK340">
        <v>0</v>
      </c>
      <c r="BL340">
        <v>12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571</v>
      </c>
    </row>
    <row r="341" spans="1:71" x14ac:dyDescent="0.35">
      <c r="A341" t="s">
        <v>786</v>
      </c>
      <c r="B341" t="s">
        <v>227</v>
      </c>
      <c r="C341" t="s">
        <v>438</v>
      </c>
      <c r="D341" t="s">
        <v>806</v>
      </c>
      <c r="E341" t="s">
        <v>311</v>
      </c>
      <c r="F341" t="s">
        <v>433</v>
      </c>
      <c r="G341" t="s">
        <v>782</v>
      </c>
      <c r="I341">
        <v>0.5</v>
      </c>
      <c r="J341">
        <v>0</v>
      </c>
      <c r="K341">
        <v>96</v>
      </c>
      <c r="L341">
        <v>0</v>
      </c>
      <c r="M341">
        <v>6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109</v>
      </c>
      <c r="AD341">
        <v>0.5</v>
      </c>
      <c r="AE341">
        <v>0</v>
      </c>
      <c r="AF341">
        <v>128</v>
      </c>
      <c r="AG341">
        <v>0</v>
      </c>
      <c r="AH341">
        <v>9</v>
      </c>
      <c r="AI341">
        <v>3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7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147</v>
      </c>
      <c r="AY341">
        <v>0.5</v>
      </c>
      <c r="AZ341">
        <v>0</v>
      </c>
      <c r="BA341">
        <v>224</v>
      </c>
      <c r="BB341">
        <v>0</v>
      </c>
      <c r="BC341">
        <v>15</v>
      </c>
      <c r="BD341">
        <v>5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12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256</v>
      </c>
    </row>
    <row r="342" spans="1:71" x14ac:dyDescent="0.35">
      <c r="A342" t="s">
        <v>786</v>
      </c>
      <c r="B342" t="s">
        <v>227</v>
      </c>
      <c r="C342" t="s">
        <v>617</v>
      </c>
      <c r="D342" t="s">
        <v>807</v>
      </c>
      <c r="E342" t="s">
        <v>808</v>
      </c>
      <c r="F342" t="s">
        <v>442</v>
      </c>
      <c r="G342" t="s">
        <v>662</v>
      </c>
      <c r="I342">
        <v>0.75</v>
      </c>
      <c r="J342">
        <v>0</v>
      </c>
      <c r="K342">
        <v>222</v>
      </c>
      <c r="L342">
        <v>0</v>
      </c>
      <c r="M342">
        <v>5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241</v>
      </c>
      <c r="AD342">
        <v>0.75</v>
      </c>
      <c r="AE342">
        <v>0</v>
      </c>
      <c r="AF342">
        <v>180</v>
      </c>
      <c r="AG342">
        <v>0</v>
      </c>
      <c r="AH342">
        <v>7</v>
      </c>
      <c r="AI342">
        <v>3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10</v>
      </c>
      <c r="AP342">
        <v>0</v>
      </c>
      <c r="AQ342">
        <v>6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206</v>
      </c>
      <c r="AY342">
        <v>0.75</v>
      </c>
      <c r="AZ342">
        <v>0</v>
      </c>
      <c r="BA342">
        <v>402</v>
      </c>
      <c r="BB342">
        <v>0</v>
      </c>
      <c r="BC342">
        <v>12</v>
      </c>
      <c r="BD342">
        <v>5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22</v>
      </c>
      <c r="BK342">
        <v>0</v>
      </c>
      <c r="BL342">
        <v>6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447</v>
      </c>
    </row>
    <row r="343" spans="1:71" x14ac:dyDescent="0.35">
      <c r="A343" t="s">
        <v>809</v>
      </c>
      <c r="B343" t="s">
        <v>227</v>
      </c>
      <c r="C343" t="s">
        <v>258</v>
      </c>
      <c r="D343" t="s">
        <v>810</v>
      </c>
      <c r="E343" t="s">
        <v>452</v>
      </c>
      <c r="F343" t="s">
        <v>231</v>
      </c>
      <c r="G343" t="s">
        <v>531</v>
      </c>
      <c r="I343">
        <v>1</v>
      </c>
      <c r="J343">
        <v>64</v>
      </c>
      <c r="K343">
        <v>244</v>
      </c>
      <c r="L343">
        <v>0</v>
      </c>
      <c r="M343">
        <v>8</v>
      </c>
      <c r="N343">
        <v>2</v>
      </c>
      <c r="O343">
        <v>2</v>
      </c>
      <c r="P343">
        <v>26</v>
      </c>
      <c r="Q343">
        <v>0</v>
      </c>
      <c r="R343">
        <v>0</v>
      </c>
      <c r="S343">
        <v>0</v>
      </c>
      <c r="T343">
        <v>26</v>
      </c>
      <c r="U343">
        <v>0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378</v>
      </c>
      <c r="AD343">
        <v>1</v>
      </c>
      <c r="AE343">
        <v>32</v>
      </c>
      <c r="AF343">
        <v>48</v>
      </c>
      <c r="AG343">
        <v>0</v>
      </c>
      <c r="AH343">
        <v>21</v>
      </c>
      <c r="AI343">
        <v>4.5</v>
      </c>
      <c r="AJ343">
        <v>0</v>
      </c>
      <c r="AK343">
        <v>13</v>
      </c>
      <c r="AL343">
        <v>10</v>
      </c>
      <c r="AM343">
        <v>0</v>
      </c>
      <c r="AN343">
        <v>40</v>
      </c>
      <c r="AO343">
        <v>3</v>
      </c>
      <c r="AP343">
        <v>0</v>
      </c>
      <c r="AQ343">
        <v>21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192.5</v>
      </c>
      <c r="AY343">
        <v>1</v>
      </c>
      <c r="AZ343">
        <v>96</v>
      </c>
      <c r="BA343">
        <v>292</v>
      </c>
      <c r="BB343">
        <v>0</v>
      </c>
      <c r="BC343">
        <v>29</v>
      </c>
      <c r="BD343">
        <v>6.5</v>
      </c>
      <c r="BE343">
        <v>2</v>
      </c>
      <c r="BF343">
        <v>39</v>
      </c>
      <c r="BG343">
        <v>10</v>
      </c>
      <c r="BH343">
        <v>0</v>
      </c>
      <c r="BI343">
        <v>40</v>
      </c>
      <c r="BJ343">
        <v>29</v>
      </c>
      <c r="BK343">
        <v>0</v>
      </c>
      <c r="BL343">
        <v>27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570.5</v>
      </c>
    </row>
    <row r="344" spans="1:71" x14ac:dyDescent="0.35">
      <c r="A344" t="s">
        <v>809</v>
      </c>
      <c r="B344" t="s">
        <v>227</v>
      </c>
      <c r="C344" t="s">
        <v>268</v>
      </c>
      <c r="D344" t="s">
        <v>811</v>
      </c>
      <c r="E344" t="s">
        <v>526</v>
      </c>
      <c r="F344" t="s">
        <v>236</v>
      </c>
      <c r="G344" t="s">
        <v>812</v>
      </c>
      <c r="I344">
        <v>0.95</v>
      </c>
      <c r="J344">
        <v>68</v>
      </c>
      <c r="K344">
        <v>178</v>
      </c>
      <c r="L344">
        <v>0</v>
      </c>
      <c r="M344">
        <v>24</v>
      </c>
      <c r="N344">
        <v>6.5</v>
      </c>
      <c r="O344">
        <v>0</v>
      </c>
      <c r="P344">
        <v>14</v>
      </c>
      <c r="Q344">
        <v>0</v>
      </c>
      <c r="R344">
        <v>0</v>
      </c>
      <c r="S344">
        <v>0</v>
      </c>
      <c r="T344">
        <v>21</v>
      </c>
      <c r="U344">
        <v>0</v>
      </c>
      <c r="V344">
        <v>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314.5</v>
      </c>
      <c r="AD344">
        <v>0.95</v>
      </c>
      <c r="AE344">
        <v>62</v>
      </c>
      <c r="AF344">
        <v>118</v>
      </c>
      <c r="AG344">
        <v>0</v>
      </c>
      <c r="AH344">
        <v>15</v>
      </c>
      <c r="AI344">
        <v>3</v>
      </c>
      <c r="AJ344">
        <v>0</v>
      </c>
      <c r="AK344">
        <v>4</v>
      </c>
      <c r="AL344">
        <v>6</v>
      </c>
      <c r="AM344">
        <v>0</v>
      </c>
      <c r="AN344">
        <v>0</v>
      </c>
      <c r="AO344">
        <v>19</v>
      </c>
      <c r="AP344">
        <v>0</v>
      </c>
      <c r="AQ344">
        <v>9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236</v>
      </c>
      <c r="AY344">
        <v>0.95</v>
      </c>
      <c r="AZ344">
        <v>130</v>
      </c>
      <c r="BA344">
        <v>296</v>
      </c>
      <c r="BB344">
        <v>0</v>
      </c>
      <c r="BC344">
        <v>39</v>
      </c>
      <c r="BD344">
        <v>9.5</v>
      </c>
      <c r="BE344">
        <v>0</v>
      </c>
      <c r="BF344">
        <v>18</v>
      </c>
      <c r="BG344">
        <v>6</v>
      </c>
      <c r="BH344">
        <v>0</v>
      </c>
      <c r="BI344">
        <v>0</v>
      </c>
      <c r="BJ344">
        <v>40</v>
      </c>
      <c r="BK344">
        <v>0</v>
      </c>
      <c r="BL344">
        <v>12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550.5</v>
      </c>
    </row>
    <row r="345" spans="1:71" x14ac:dyDescent="0.35">
      <c r="A345" t="s">
        <v>809</v>
      </c>
      <c r="B345" t="s">
        <v>227</v>
      </c>
      <c r="C345" t="s">
        <v>358</v>
      </c>
      <c r="D345" t="s">
        <v>813</v>
      </c>
      <c r="E345" t="s">
        <v>814</v>
      </c>
      <c r="F345" t="s">
        <v>236</v>
      </c>
      <c r="G345" t="s">
        <v>812</v>
      </c>
      <c r="I345">
        <v>0.95</v>
      </c>
      <c r="J345">
        <v>117</v>
      </c>
      <c r="K345">
        <v>118</v>
      </c>
      <c r="L345">
        <v>0</v>
      </c>
      <c r="M345">
        <v>88</v>
      </c>
      <c r="N345">
        <v>16</v>
      </c>
      <c r="O345">
        <v>0</v>
      </c>
      <c r="P345">
        <v>11</v>
      </c>
      <c r="Q345">
        <v>0</v>
      </c>
      <c r="R345">
        <v>0</v>
      </c>
      <c r="S345">
        <v>0</v>
      </c>
      <c r="T345">
        <v>2</v>
      </c>
      <c r="U345">
        <v>0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355</v>
      </c>
      <c r="AD345">
        <v>0.96</v>
      </c>
      <c r="AE345">
        <v>63</v>
      </c>
      <c r="AF345">
        <v>58</v>
      </c>
      <c r="AG345">
        <v>0</v>
      </c>
      <c r="AH345">
        <v>31</v>
      </c>
      <c r="AI345">
        <v>6</v>
      </c>
      <c r="AJ345">
        <v>0.5</v>
      </c>
      <c r="AK345">
        <v>3</v>
      </c>
      <c r="AL345">
        <v>0</v>
      </c>
      <c r="AM345">
        <v>20</v>
      </c>
      <c r="AN345">
        <v>0</v>
      </c>
      <c r="AO345">
        <v>2</v>
      </c>
      <c r="AP345">
        <v>0</v>
      </c>
      <c r="AQ345">
        <v>12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195.5</v>
      </c>
      <c r="AY345">
        <v>0.97</v>
      </c>
      <c r="AZ345">
        <v>180</v>
      </c>
      <c r="BA345">
        <v>176</v>
      </c>
      <c r="BB345">
        <v>0</v>
      </c>
      <c r="BC345">
        <v>119</v>
      </c>
      <c r="BD345">
        <v>22</v>
      </c>
      <c r="BE345">
        <v>0.5</v>
      </c>
      <c r="BF345">
        <v>14</v>
      </c>
      <c r="BG345">
        <v>0</v>
      </c>
      <c r="BH345">
        <v>20</v>
      </c>
      <c r="BI345">
        <v>0</v>
      </c>
      <c r="BJ345">
        <v>4</v>
      </c>
      <c r="BK345">
        <v>0</v>
      </c>
      <c r="BL345">
        <v>15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550.5</v>
      </c>
    </row>
    <row r="346" spans="1:71" x14ac:dyDescent="0.35">
      <c r="A346" t="s">
        <v>809</v>
      </c>
      <c r="B346" t="s">
        <v>227</v>
      </c>
      <c r="C346" t="s">
        <v>767</v>
      </c>
      <c r="D346" t="s">
        <v>815</v>
      </c>
      <c r="E346" t="s">
        <v>384</v>
      </c>
      <c r="F346" t="s">
        <v>248</v>
      </c>
      <c r="G346" t="s">
        <v>531</v>
      </c>
      <c r="I346">
        <v>0.75</v>
      </c>
      <c r="J346">
        <v>48</v>
      </c>
      <c r="K346">
        <v>54</v>
      </c>
      <c r="L346">
        <v>0</v>
      </c>
      <c r="M346">
        <v>16</v>
      </c>
      <c r="N346">
        <v>3</v>
      </c>
      <c r="O346">
        <v>0</v>
      </c>
      <c r="P346">
        <v>11</v>
      </c>
      <c r="Q346">
        <v>0</v>
      </c>
      <c r="R346">
        <v>15</v>
      </c>
      <c r="S346">
        <v>0</v>
      </c>
      <c r="T346">
        <v>11</v>
      </c>
      <c r="U346">
        <v>0</v>
      </c>
      <c r="V346">
        <v>3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161</v>
      </c>
      <c r="AD346">
        <v>0.75</v>
      </c>
      <c r="AE346">
        <v>47</v>
      </c>
      <c r="AF346">
        <v>175</v>
      </c>
      <c r="AG346">
        <v>0</v>
      </c>
      <c r="AH346">
        <v>16</v>
      </c>
      <c r="AI346">
        <v>2.5</v>
      </c>
      <c r="AJ346">
        <v>3</v>
      </c>
      <c r="AK346">
        <v>6</v>
      </c>
      <c r="AL346">
        <v>0</v>
      </c>
      <c r="AM346">
        <v>0</v>
      </c>
      <c r="AN346">
        <v>0</v>
      </c>
      <c r="AO346">
        <v>10</v>
      </c>
      <c r="AP346">
        <v>0</v>
      </c>
      <c r="AQ346">
        <v>15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274.5</v>
      </c>
      <c r="AY346">
        <v>0.75</v>
      </c>
      <c r="AZ346">
        <v>95</v>
      </c>
      <c r="BA346">
        <v>229</v>
      </c>
      <c r="BB346">
        <v>0</v>
      </c>
      <c r="BC346">
        <v>32</v>
      </c>
      <c r="BD346">
        <v>5.5</v>
      </c>
      <c r="BE346">
        <v>3</v>
      </c>
      <c r="BF346">
        <v>17</v>
      </c>
      <c r="BG346">
        <v>0</v>
      </c>
      <c r="BH346">
        <v>15</v>
      </c>
      <c r="BI346">
        <v>0</v>
      </c>
      <c r="BJ346">
        <v>21</v>
      </c>
      <c r="BK346">
        <v>0</v>
      </c>
      <c r="BL346">
        <v>18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435.5</v>
      </c>
    </row>
    <row r="347" spans="1:71" x14ac:dyDescent="0.35">
      <c r="A347" t="s">
        <v>809</v>
      </c>
      <c r="B347" t="s">
        <v>227</v>
      </c>
      <c r="C347" t="s">
        <v>331</v>
      </c>
      <c r="D347" t="s">
        <v>816</v>
      </c>
      <c r="E347" t="s">
        <v>817</v>
      </c>
      <c r="F347" t="s">
        <v>248</v>
      </c>
      <c r="G347" t="s">
        <v>531</v>
      </c>
      <c r="I347">
        <v>0.75</v>
      </c>
      <c r="J347">
        <v>0</v>
      </c>
      <c r="K347">
        <v>192</v>
      </c>
      <c r="L347">
        <v>0</v>
      </c>
      <c r="M347">
        <v>1</v>
      </c>
      <c r="N347">
        <v>0.5</v>
      </c>
      <c r="O347">
        <v>0</v>
      </c>
      <c r="P347">
        <v>2</v>
      </c>
      <c r="Q347">
        <v>0</v>
      </c>
      <c r="R347">
        <v>0</v>
      </c>
      <c r="S347">
        <v>0</v>
      </c>
      <c r="T347">
        <v>25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220.5</v>
      </c>
      <c r="AD347">
        <v>0.75</v>
      </c>
      <c r="AE347">
        <v>32</v>
      </c>
      <c r="AF347">
        <v>120</v>
      </c>
      <c r="AG347">
        <v>0</v>
      </c>
      <c r="AH347">
        <v>0</v>
      </c>
      <c r="AI347">
        <v>0</v>
      </c>
      <c r="AJ347">
        <v>0</v>
      </c>
      <c r="AK347">
        <v>4</v>
      </c>
      <c r="AL347">
        <v>3</v>
      </c>
      <c r="AM347">
        <v>18</v>
      </c>
      <c r="AN347">
        <v>0</v>
      </c>
      <c r="AO347">
        <v>25</v>
      </c>
      <c r="AP347">
        <v>0</v>
      </c>
      <c r="AQ347">
        <v>16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218</v>
      </c>
      <c r="AY347">
        <v>0.75</v>
      </c>
      <c r="AZ347">
        <v>32</v>
      </c>
      <c r="BA347">
        <v>312</v>
      </c>
      <c r="BB347">
        <v>0</v>
      </c>
      <c r="BC347">
        <v>1</v>
      </c>
      <c r="BD347">
        <v>0.5</v>
      </c>
      <c r="BE347">
        <v>0</v>
      </c>
      <c r="BF347">
        <v>6</v>
      </c>
      <c r="BG347">
        <v>3</v>
      </c>
      <c r="BH347">
        <v>18</v>
      </c>
      <c r="BI347">
        <v>0</v>
      </c>
      <c r="BJ347">
        <v>50</v>
      </c>
      <c r="BK347">
        <v>0</v>
      </c>
      <c r="BL347">
        <v>16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438.5</v>
      </c>
    </row>
    <row r="348" spans="1:71" x14ac:dyDescent="0.35">
      <c r="A348" t="s">
        <v>809</v>
      </c>
      <c r="B348" t="s">
        <v>227</v>
      </c>
      <c r="C348" t="s">
        <v>358</v>
      </c>
      <c r="D348" t="s">
        <v>818</v>
      </c>
      <c r="E348" t="s">
        <v>335</v>
      </c>
      <c r="F348" t="s">
        <v>248</v>
      </c>
      <c r="G348" t="s">
        <v>754</v>
      </c>
      <c r="I348">
        <v>0.2</v>
      </c>
      <c r="J348">
        <v>16</v>
      </c>
      <c r="K348">
        <v>32</v>
      </c>
      <c r="L348">
        <v>0</v>
      </c>
      <c r="M348">
        <v>6</v>
      </c>
      <c r="N348">
        <v>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58</v>
      </c>
      <c r="AD348">
        <v>0.2</v>
      </c>
      <c r="AE348">
        <v>32</v>
      </c>
      <c r="AF348">
        <v>12</v>
      </c>
      <c r="AG348">
        <v>0</v>
      </c>
      <c r="AH348">
        <v>6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2</v>
      </c>
      <c r="AP348">
        <v>0</v>
      </c>
      <c r="AQ348">
        <v>2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56</v>
      </c>
      <c r="AY348">
        <v>0.2</v>
      </c>
      <c r="AZ348">
        <v>48</v>
      </c>
      <c r="BA348">
        <v>44</v>
      </c>
      <c r="BB348">
        <v>0</v>
      </c>
      <c r="BC348">
        <v>12</v>
      </c>
      <c r="BD348">
        <v>4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4</v>
      </c>
      <c r="BK348">
        <v>0</v>
      </c>
      <c r="BL348">
        <v>2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114</v>
      </c>
    </row>
    <row r="349" spans="1:71" x14ac:dyDescent="0.35">
      <c r="A349" t="s">
        <v>809</v>
      </c>
      <c r="B349" t="s">
        <v>227</v>
      </c>
      <c r="C349" t="s">
        <v>819</v>
      </c>
      <c r="D349" t="s">
        <v>820</v>
      </c>
      <c r="E349" t="s">
        <v>265</v>
      </c>
      <c r="F349" t="s">
        <v>248</v>
      </c>
      <c r="G349" t="s">
        <v>531</v>
      </c>
      <c r="I349">
        <v>0.5</v>
      </c>
      <c r="J349">
        <v>52</v>
      </c>
      <c r="K349">
        <v>88</v>
      </c>
      <c r="L349">
        <v>0</v>
      </c>
      <c r="M349">
        <v>72</v>
      </c>
      <c r="N349">
        <v>8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226</v>
      </c>
      <c r="AD349">
        <v>0.5</v>
      </c>
      <c r="AE349">
        <v>14</v>
      </c>
      <c r="AF349">
        <v>28</v>
      </c>
      <c r="AG349">
        <v>0</v>
      </c>
      <c r="AH349">
        <v>4</v>
      </c>
      <c r="AI349">
        <v>2</v>
      </c>
      <c r="AJ349">
        <v>0</v>
      </c>
      <c r="AK349">
        <v>3</v>
      </c>
      <c r="AL349">
        <v>3</v>
      </c>
      <c r="AM349">
        <v>0</v>
      </c>
      <c r="AN349">
        <v>0</v>
      </c>
      <c r="AO349">
        <v>1</v>
      </c>
      <c r="AP349">
        <v>0</v>
      </c>
      <c r="AQ349">
        <v>9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64</v>
      </c>
      <c r="AY349">
        <v>0.5</v>
      </c>
      <c r="AZ349">
        <v>66</v>
      </c>
      <c r="BA349">
        <v>116</v>
      </c>
      <c r="BB349">
        <v>0</v>
      </c>
      <c r="BC349">
        <v>76</v>
      </c>
      <c r="BD349">
        <v>10</v>
      </c>
      <c r="BE349">
        <v>0</v>
      </c>
      <c r="BF349">
        <v>3</v>
      </c>
      <c r="BG349">
        <v>3</v>
      </c>
      <c r="BH349">
        <v>0</v>
      </c>
      <c r="BI349">
        <v>0</v>
      </c>
      <c r="BJ349">
        <v>7</v>
      </c>
      <c r="BK349">
        <v>0</v>
      </c>
      <c r="BL349">
        <v>9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290</v>
      </c>
    </row>
    <row r="350" spans="1:71" x14ac:dyDescent="0.35">
      <c r="A350" t="s">
        <v>809</v>
      </c>
      <c r="B350" t="s">
        <v>227</v>
      </c>
      <c r="C350" t="s">
        <v>382</v>
      </c>
      <c r="D350" t="s">
        <v>821</v>
      </c>
      <c r="E350" t="s">
        <v>314</v>
      </c>
      <c r="F350" t="s">
        <v>248</v>
      </c>
      <c r="G350" t="s">
        <v>531</v>
      </c>
      <c r="I350">
        <v>0.85</v>
      </c>
      <c r="J350">
        <v>48</v>
      </c>
      <c r="K350">
        <v>160</v>
      </c>
      <c r="L350">
        <v>0</v>
      </c>
      <c r="M350">
        <v>31</v>
      </c>
      <c r="N350">
        <v>7</v>
      </c>
      <c r="O350">
        <v>0</v>
      </c>
      <c r="P350">
        <v>11</v>
      </c>
      <c r="Q350">
        <v>0</v>
      </c>
      <c r="R350">
        <v>18</v>
      </c>
      <c r="S350">
        <v>0</v>
      </c>
      <c r="T350">
        <v>13</v>
      </c>
      <c r="U350">
        <v>0</v>
      </c>
      <c r="V350">
        <v>3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291</v>
      </c>
      <c r="AD350">
        <v>0.85</v>
      </c>
      <c r="AE350">
        <v>58</v>
      </c>
      <c r="AF350">
        <v>66</v>
      </c>
      <c r="AG350">
        <v>0</v>
      </c>
      <c r="AH350">
        <v>20</v>
      </c>
      <c r="AI350">
        <v>4</v>
      </c>
      <c r="AJ350">
        <v>0</v>
      </c>
      <c r="AK350">
        <v>3</v>
      </c>
      <c r="AL350">
        <v>0</v>
      </c>
      <c r="AM350">
        <v>0</v>
      </c>
      <c r="AN350">
        <v>40</v>
      </c>
      <c r="AO350">
        <v>6</v>
      </c>
      <c r="AP350">
        <v>0</v>
      </c>
      <c r="AQ350">
        <v>15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212</v>
      </c>
      <c r="AY350">
        <v>0.85</v>
      </c>
      <c r="AZ350">
        <v>106</v>
      </c>
      <c r="BA350">
        <v>226</v>
      </c>
      <c r="BB350">
        <v>0</v>
      </c>
      <c r="BC350">
        <v>51</v>
      </c>
      <c r="BD350">
        <v>11</v>
      </c>
      <c r="BE350">
        <v>0</v>
      </c>
      <c r="BF350">
        <v>14</v>
      </c>
      <c r="BG350">
        <v>0</v>
      </c>
      <c r="BH350">
        <v>18</v>
      </c>
      <c r="BI350">
        <v>40</v>
      </c>
      <c r="BJ350">
        <v>19</v>
      </c>
      <c r="BK350">
        <v>0</v>
      </c>
      <c r="BL350">
        <v>18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503</v>
      </c>
    </row>
    <row r="351" spans="1:71" x14ac:dyDescent="0.35">
      <c r="A351" t="s">
        <v>822</v>
      </c>
      <c r="B351" t="s">
        <v>227</v>
      </c>
      <c r="C351" t="s">
        <v>617</v>
      </c>
      <c r="D351" t="s">
        <v>823</v>
      </c>
      <c r="E351" t="s">
        <v>285</v>
      </c>
      <c r="F351" t="s">
        <v>231</v>
      </c>
      <c r="G351" t="s">
        <v>824</v>
      </c>
      <c r="I351">
        <v>1</v>
      </c>
      <c r="J351">
        <v>128</v>
      </c>
      <c r="K351">
        <v>16</v>
      </c>
      <c r="L351">
        <v>136</v>
      </c>
      <c r="M351">
        <v>6</v>
      </c>
      <c r="N351">
        <v>3.5</v>
      </c>
      <c r="O351">
        <v>0</v>
      </c>
      <c r="P351">
        <v>0</v>
      </c>
      <c r="Q351">
        <v>0</v>
      </c>
      <c r="R351">
        <v>12</v>
      </c>
      <c r="S351">
        <v>0</v>
      </c>
      <c r="T351">
        <v>7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308.5</v>
      </c>
      <c r="AD351">
        <v>1</v>
      </c>
      <c r="AE351">
        <v>74</v>
      </c>
      <c r="AF351">
        <v>30</v>
      </c>
      <c r="AG351">
        <v>98</v>
      </c>
      <c r="AH351">
        <v>7</v>
      </c>
      <c r="AI351">
        <v>2.5</v>
      </c>
      <c r="AJ351">
        <v>0</v>
      </c>
      <c r="AK351">
        <v>0</v>
      </c>
      <c r="AL351">
        <v>2</v>
      </c>
      <c r="AM351">
        <v>8</v>
      </c>
      <c r="AN351">
        <v>0</v>
      </c>
      <c r="AO351">
        <v>11</v>
      </c>
      <c r="AP351">
        <v>0</v>
      </c>
      <c r="AQ351">
        <v>3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235.5</v>
      </c>
      <c r="AY351">
        <v>1</v>
      </c>
      <c r="AZ351">
        <v>202</v>
      </c>
      <c r="BA351">
        <v>46</v>
      </c>
      <c r="BB351">
        <v>234</v>
      </c>
      <c r="BC351">
        <v>13</v>
      </c>
      <c r="BD351">
        <v>6</v>
      </c>
      <c r="BE351">
        <v>0</v>
      </c>
      <c r="BF351">
        <v>0</v>
      </c>
      <c r="BG351">
        <v>2</v>
      </c>
      <c r="BH351">
        <v>20</v>
      </c>
      <c r="BI351">
        <v>0</v>
      </c>
      <c r="BJ351">
        <v>18</v>
      </c>
      <c r="BK351">
        <v>0</v>
      </c>
      <c r="BL351">
        <v>3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544</v>
      </c>
    </row>
    <row r="352" spans="1:71" x14ac:dyDescent="0.35">
      <c r="A352" t="s">
        <v>822</v>
      </c>
      <c r="B352" t="s">
        <v>227</v>
      </c>
      <c r="C352" t="s">
        <v>804</v>
      </c>
      <c r="D352" t="s">
        <v>825</v>
      </c>
      <c r="E352" t="s">
        <v>256</v>
      </c>
      <c r="F352" t="s">
        <v>236</v>
      </c>
      <c r="G352" t="s">
        <v>826</v>
      </c>
      <c r="I352">
        <v>0.5</v>
      </c>
      <c r="J352">
        <v>46</v>
      </c>
      <c r="K352">
        <v>0</v>
      </c>
      <c r="L352">
        <v>56</v>
      </c>
      <c r="M352">
        <v>5</v>
      </c>
      <c r="N352">
        <v>2</v>
      </c>
      <c r="O352">
        <v>0</v>
      </c>
      <c r="P352">
        <v>3</v>
      </c>
      <c r="Q352">
        <v>0</v>
      </c>
      <c r="R352">
        <v>0</v>
      </c>
      <c r="S352">
        <v>0</v>
      </c>
      <c r="T352">
        <v>2.5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114.5</v>
      </c>
      <c r="AD352">
        <v>0.5</v>
      </c>
      <c r="AE352">
        <v>90</v>
      </c>
      <c r="AF352">
        <v>0</v>
      </c>
      <c r="AG352">
        <v>64</v>
      </c>
      <c r="AH352">
        <v>2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3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160</v>
      </c>
      <c r="AY352">
        <v>0.5</v>
      </c>
      <c r="AZ352">
        <v>136</v>
      </c>
      <c r="BA352">
        <v>0</v>
      </c>
      <c r="BB352">
        <v>120</v>
      </c>
      <c r="BC352">
        <v>7</v>
      </c>
      <c r="BD352">
        <v>3</v>
      </c>
      <c r="BE352">
        <v>0</v>
      </c>
      <c r="BF352">
        <v>3</v>
      </c>
      <c r="BG352">
        <v>0</v>
      </c>
      <c r="BH352">
        <v>0</v>
      </c>
      <c r="BI352">
        <v>0</v>
      </c>
      <c r="BJ352">
        <v>5.5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274.5</v>
      </c>
    </row>
    <row r="353" spans="1:72" x14ac:dyDescent="0.35">
      <c r="A353" t="s">
        <v>822</v>
      </c>
      <c r="B353" t="s">
        <v>227</v>
      </c>
      <c r="C353" t="s">
        <v>233</v>
      </c>
      <c r="D353" t="s">
        <v>827</v>
      </c>
      <c r="E353" t="s">
        <v>235</v>
      </c>
      <c r="F353" t="s">
        <v>236</v>
      </c>
      <c r="G353" t="s">
        <v>828</v>
      </c>
      <c r="H353" t="s">
        <v>271</v>
      </c>
      <c r="I353">
        <v>0.5</v>
      </c>
      <c r="J353">
        <v>40</v>
      </c>
      <c r="K353">
        <v>0</v>
      </c>
      <c r="L353">
        <v>42</v>
      </c>
      <c r="M353">
        <v>4</v>
      </c>
      <c r="N353">
        <v>2.5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3.5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92</v>
      </c>
      <c r="AD353">
        <v>0.5</v>
      </c>
      <c r="AE353">
        <v>40</v>
      </c>
      <c r="AF353">
        <v>88</v>
      </c>
      <c r="AG353">
        <v>0</v>
      </c>
      <c r="AH353">
        <v>2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4</v>
      </c>
      <c r="AP353">
        <v>0</v>
      </c>
      <c r="AQ353">
        <v>3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138</v>
      </c>
      <c r="AY353">
        <v>0.5</v>
      </c>
      <c r="AZ353">
        <v>80</v>
      </c>
      <c r="BA353">
        <v>88</v>
      </c>
      <c r="BB353">
        <v>42</v>
      </c>
      <c r="BC353">
        <v>6</v>
      </c>
      <c r="BD353">
        <v>3.5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7.5</v>
      </c>
      <c r="BK353">
        <v>0</v>
      </c>
      <c r="BL353">
        <v>3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230</v>
      </c>
    </row>
    <row r="354" spans="1:72" x14ac:dyDescent="0.35">
      <c r="A354" t="s">
        <v>822</v>
      </c>
      <c r="B354" t="s">
        <v>227</v>
      </c>
      <c r="C354" t="s">
        <v>233</v>
      </c>
      <c r="D354" t="s">
        <v>346</v>
      </c>
      <c r="E354" t="s">
        <v>235</v>
      </c>
      <c r="F354" t="s">
        <v>236</v>
      </c>
      <c r="G354" t="s">
        <v>236</v>
      </c>
      <c r="H354" t="s">
        <v>271</v>
      </c>
      <c r="I354">
        <v>0</v>
      </c>
      <c r="J354">
        <v>0</v>
      </c>
      <c r="K354">
        <v>0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0.15</v>
      </c>
      <c r="AE354">
        <v>18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18</v>
      </c>
      <c r="AY354">
        <v>0.15</v>
      </c>
      <c r="AZ354">
        <v>18</v>
      </c>
      <c r="BA354">
        <v>0</v>
      </c>
      <c r="BB354">
        <v>2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20</v>
      </c>
      <c r="BT354" t="s">
        <v>829</v>
      </c>
    </row>
    <row r="355" spans="1:72" x14ac:dyDescent="0.35">
      <c r="A355" t="s">
        <v>822</v>
      </c>
      <c r="B355" t="s">
        <v>227</v>
      </c>
      <c r="C355" t="s">
        <v>701</v>
      </c>
      <c r="D355" t="s">
        <v>830</v>
      </c>
      <c r="E355" t="s">
        <v>304</v>
      </c>
      <c r="F355" t="s">
        <v>236</v>
      </c>
      <c r="G355" t="s">
        <v>236</v>
      </c>
      <c r="H355" t="s">
        <v>271</v>
      </c>
      <c r="I355">
        <v>0</v>
      </c>
      <c r="J355">
        <v>0</v>
      </c>
      <c r="K355">
        <v>0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0.15</v>
      </c>
      <c r="AE355">
        <v>8</v>
      </c>
      <c r="AF355">
        <v>6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8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22</v>
      </c>
      <c r="AY355">
        <v>0.15</v>
      </c>
      <c r="AZ355">
        <v>8</v>
      </c>
      <c r="BA355">
        <v>6</v>
      </c>
      <c r="BB355">
        <v>2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8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24</v>
      </c>
      <c r="BT355" t="s">
        <v>829</v>
      </c>
    </row>
    <row r="356" spans="1:72" x14ac:dyDescent="0.35">
      <c r="A356" t="s">
        <v>822</v>
      </c>
      <c r="B356" t="s">
        <v>227</v>
      </c>
      <c r="C356" t="s">
        <v>445</v>
      </c>
      <c r="D356" t="s">
        <v>831</v>
      </c>
      <c r="E356" t="s">
        <v>304</v>
      </c>
      <c r="F356" t="s">
        <v>248</v>
      </c>
      <c r="G356" t="s">
        <v>824</v>
      </c>
      <c r="I356">
        <v>0.75</v>
      </c>
      <c r="J356">
        <v>56</v>
      </c>
      <c r="K356">
        <v>0</v>
      </c>
      <c r="L356">
        <v>120</v>
      </c>
      <c r="M356">
        <v>4</v>
      </c>
      <c r="N356">
        <v>2.5</v>
      </c>
      <c r="O356">
        <v>0</v>
      </c>
      <c r="P356">
        <v>2</v>
      </c>
      <c r="Q356">
        <v>0</v>
      </c>
      <c r="R356">
        <v>0</v>
      </c>
      <c r="S356">
        <v>0</v>
      </c>
      <c r="T356">
        <v>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188.5</v>
      </c>
      <c r="AD356">
        <v>0.75</v>
      </c>
      <c r="AE356">
        <v>106</v>
      </c>
      <c r="AF356">
        <v>0</v>
      </c>
      <c r="AG356">
        <v>92</v>
      </c>
      <c r="AH356">
        <v>18</v>
      </c>
      <c r="AI356">
        <v>5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6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227</v>
      </c>
      <c r="AY356">
        <v>0.75</v>
      </c>
      <c r="AZ356">
        <v>162</v>
      </c>
      <c r="BA356">
        <v>0</v>
      </c>
      <c r="BB356">
        <v>212</v>
      </c>
      <c r="BC356">
        <v>22</v>
      </c>
      <c r="BD356">
        <v>7.5</v>
      </c>
      <c r="BE356">
        <v>0</v>
      </c>
      <c r="BF356">
        <v>2</v>
      </c>
      <c r="BG356">
        <v>0</v>
      </c>
      <c r="BH356">
        <v>0</v>
      </c>
      <c r="BI356">
        <v>0</v>
      </c>
      <c r="BJ356">
        <v>10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415.5</v>
      </c>
    </row>
    <row r="357" spans="1:72" x14ac:dyDescent="0.35">
      <c r="A357" t="s">
        <v>822</v>
      </c>
      <c r="B357" t="s">
        <v>227</v>
      </c>
      <c r="C357" t="s">
        <v>789</v>
      </c>
      <c r="D357" t="s">
        <v>832</v>
      </c>
      <c r="E357" t="s">
        <v>833</v>
      </c>
      <c r="F357" t="s">
        <v>248</v>
      </c>
      <c r="G357" t="s">
        <v>824</v>
      </c>
      <c r="I357">
        <v>0.1</v>
      </c>
      <c r="J357">
        <v>16</v>
      </c>
      <c r="K357">
        <v>14</v>
      </c>
      <c r="L357">
        <v>0</v>
      </c>
      <c r="M357">
        <v>1</v>
      </c>
      <c r="N357">
        <v>0.5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32.5</v>
      </c>
      <c r="AD357">
        <v>0.1</v>
      </c>
      <c r="AE357">
        <v>8</v>
      </c>
      <c r="AF357">
        <v>0</v>
      </c>
      <c r="AG357">
        <v>14</v>
      </c>
      <c r="AH357">
        <v>0</v>
      </c>
      <c r="AI357">
        <v>0.5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3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26.5</v>
      </c>
      <c r="AY357">
        <v>0.1</v>
      </c>
      <c r="AZ357">
        <v>24</v>
      </c>
      <c r="BA357">
        <v>14</v>
      </c>
      <c r="BB357">
        <v>14</v>
      </c>
      <c r="BC357">
        <v>1</v>
      </c>
      <c r="BD357">
        <v>1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1</v>
      </c>
      <c r="BK357">
        <v>0</v>
      </c>
      <c r="BL357">
        <v>3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59</v>
      </c>
    </row>
    <row r="358" spans="1:72" x14ac:dyDescent="0.35">
      <c r="A358" t="s">
        <v>822</v>
      </c>
      <c r="B358" t="s">
        <v>227</v>
      </c>
      <c r="C358" t="s">
        <v>287</v>
      </c>
      <c r="D358" t="s">
        <v>834</v>
      </c>
      <c r="E358" t="s">
        <v>314</v>
      </c>
      <c r="F358" t="s">
        <v>248</v>
      </c>
      <c r="G358" t="s">
        <v>835</v>
      </c>
      <c r="I358">
        <v>0.5</v>
      </c>
      <c r="J358">
        <v>48</v>
      </c>
      <c r="K358">
        <v>0</v>
      </c>
      <c r="L358">
        <v>148</v>
      </c>
      <c r="M358">
        <v>3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208</v>
      </c>
      <c r="AD358">
        <v>0.5</v>
      </c>
      <c r="AE358">
        <v>0</v>
      </c>
      <c r="AF358">
        <v>0</v>
      </c>
      <c r="AG358">
        <v>72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10</v>
      </c>
      <c r="AO358">
        <v>3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85</v>
      </c>
      <c r="AY358">
        <v>0.5</v>
      </c>
      <c r="AZ358">
        <v>48</v>
      </c>
      <c r="BA358">
        <v>0</v>
      </c>
      <c r="BB358">
        <v>220</v>
      </c>
      <c r="BC358">
        <v>3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10</v>
      </c>
      <c r="BJ358">
        <v>11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293</v>
      </c>
    </row>
    <row r="359" spans="1:72" x14ac:dyDescent="0.35">
      <c r="A359" t="s">
        <v>822</v>
      </c>
      <c r="B359" t="s">
        <v>227</v>
      </c>
      <c r="C359" t="s">
        <v>382</v>
      </c>
      <c r="D359" t="s">
        <v>836</v>
      </c>
      <c r="E359" t="s">
        <v>791</v>
      </c>
      <c r="F359" t="s">
        <v>248</v>
      </c>
      <c r="G359" t="s">
        <v>824</v>
      </c>
      <c r="I359">
        <v>0.5</v>
      </c>
      <c r="J359">
        <v>52</v>
      </c>
      <c r="K359">
        <v>60</v>
      </c>
      <c r="L359">
        <v>0</v>
      </c>
      <c r="M359">
        <v>4</v>
      </c>
      <c r="N359">
        <v>1.5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5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122.5</v>
      </c>
      <c r="AD359">
        <v>0.5</v>
      </c>
      <c r="AE359">
        <v>34</v>
      </c>
      <c r="AF359">
        <v>0</v>
      </c>
      <c r="AG359">
        <v>70</v>
      </c>
      <c r="AH359">
        <v>1</v>
      </c>
      <c r="AI359">
        <v>0.5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3</v>
      </c>
      <c r="AP359">
        <v>0</v>
      </c>
      <c r="AQ359">
        <v>6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114.5</v>
      </c>
      <c r="AY359">
        <v>0.5</v>
      </c>
      <c r="AZ359">
        <v>86</v>
      </c>
      <c r="BA359">
        <v>60</v>
      </c>
      <c r="BB359">
        <v>70</v>
      </c>
      <c r="BC359">
        <v>5</v>
      </c>
      <c r="BD359">
        <v>2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8</v>
      </c>
      <c r="BK359">
        <v>0</v>
      </c>
      <c r="BL359">
        <v>6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237</v>
      </c>
    </row>
    <row r="360" spans="1:72" x14ac:dyDescent="0.35">
      <c r="A360" t="s">
        <v>822</v>
      </c>
      <c r="B360" t="s">
        <v>227</v>
      </c>
      <c r="C360" t="s">
        <v>228</v>
      </c>
      <c r="D360" t="s">
        <v>837</v>
      </c>
      <c r="E360" t="s">
        <v>455</v>
      </c>
      <c r="F360" t="s">
        <v>248</v>
      </c>
      <c r="G360" t="s">
        <v>824</v>
      </c>
      <c r="I360">
        <v>0.1</v>
      </c>
      <c r="J360">
        <v>16</v>
      </c>
      <c r="K360">
        <v>0</v>
      </c>
      <c r="L360">
        <v>16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33</v>
      </c>
      <c r="AD360">
        <v>0.1</v>
      </c>
      <c r="AE360">
        <v>6</v>
      </c>
      <c r="AF360">
        <v>0</v>
      </c>
      <c r="AG360">
        <v>18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3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27</v>
      </c>
      <c r="AY360">
        <v>0.1</v>
      </c>
      <c r="AZ360">
        <v>22</v>
      </c>
      <c r="BA360">
        <v>0</v>
      </c>
      <c r="BB360">
        <v>34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3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60</v>
      </c>
    </row>
    <row r="361" spans="1:72" x14ac:dyDescent="0.35">
      <c r="A361" t="s">
        <v>822</v>
      </c>
      <c r="B361" t="s">
        <v>227</v>
      </c>
      <c r="C361" t="s">
        <v>376</v>
      </c>
      <c r="D361" t="s">
        <v>838</v>
      </c>
      <c r="E361" t="s">
        <v>265</v>
      </c>
      <c r="F361" t="s">
        <v>248</v>
      </c>
      <c r="G361" t="s">
        <v>824</v>
      </c>
      <c r="I361">
        <v>0.5</v>
      </c>
      <c r="J361">
        <v>40</v>
      </c>
      <c r="K361">
        <v>0</v>
      </c>
      <c r="L361">
        <v>76</v>
      </c>
      <c r="M361">
        <v>12</v>
      </c>
      <c r="N361">
        <v>5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138</v>
      </c>
      <c r="AD361">
        <v>0.5</v>
      </c>
      <c r="AE361">
        <v>24</v>
      </c>
      <c r="AF361">
        <v>0</v>
      </c>
      <c r="AG361">
        <v>56</v>
      </c>
      <c r="AH361">
        <v>1</v>
      </c>
      <c r="AI361">
        <v>0.5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3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85.5</v>
      </c>
      <c r="AY361">
        <v>0.5</v>
      </c>
      <c r="AZ361">
        <v>64</v>
      </c>
      <c r="BA361">
        <v>0</v>
      </c>
      <c r="BB361">
        <v>132</v>
      </c>
      <c r="BC361">
        <v>13</v>
      </c>
      <c r="BD361">
        <v>5.5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6</v>
      </c>
      <c r="BK361">
        <v>0</v>
      </c>
      <c r="BL361">
        <v>3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223.5</v>
      </c>
    </row>
    <row r="362" spans="1:72" x14ac:dyDescent="0.35">
      <c r="A362" t="s">
        <v>822</v>
      </c>
      <c r="B362" t="s">
        <v>227</v>
      </c>
      <c r="C362" t="s">
        <v>296</v>
      </c>
      <c r="D362" t="s">
        <v>839</v>
      </c>
      <c r="E362" t="s">
        <v>840</v>
      </c>
      <c r="F362" t="s">
        <v>248</v>
      </c>
      <c r="G362" t="s">
        <v>841</v>
      </c>
      <c r="H362" t="s">
        <v>271</v>
      </c>
      <c r="I362">
        <v>0.5</v>
      </c>
      <c r="J362">
        <v>58</v>
      </c>
      <c r="K362">
        <v>0</v>
      </c>
      <c r="L362">
        <v>6</v>
      </c>
      <c r="M362">
        <v>1</v>
      </c>
      <c r="N362">
        <v>0</v>
      </c>
      <c r="O362">
        <v>0.5</v>
      </c>
      <c r="P362">
        <v>10</v>
      </c>
      <c r="Q362">
        <v>0</v>
      </c>
      <c r="R362">
        <v>3</v>
      </c>
      <c r="S362">
        <v>0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80.5</v>
      </c>
      <c r="AD362">
        <v>0.5</v>
      </c>
      <c r="AE362">
        <v>104</v>
      </c>
      <c r="AF362">
        <v>0</v>
      </c>
      <c r="AG362">
        <v>64</v>
      </c>
      <c r="AH362">
        <v>4</v>
      </c>
      <c r="AI362">
        <v>2</v>
      </c>
      <c r="AJ362">
        <v>0</v>
      </c>
      <c r="AK362">
        <v>0</v>
      </c>
      <c r="AL362">
        <v>2</v>
      </c>
      <c r="AM362">
        <v>0</v>
      </c>
      <c r="AN362">
        <v>0</v>
      </c>
      <c r="AO362">
        <v>4</v>
      </c>
      <c r="AP362">
        <v>0</v>
      </c>
      <c r="AQ362">
        <v>3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183</v>
      </c>
      <c r="AY362">
        <v>0.5</v>
      </c>
      <c r="AZ362">
        <v>162</v>
      </c>
      <c r="BA362">
        <v>0</v>
      </c>
      <c r="BB362">
        <v>70</v>
      </c>
      <c r="BC362">
        <v>5</v>
      </c>
      <c r="BD362">
        <v>2</v>
      </c>
      <c r="BE362">
        <v>0.5</v>
      </c>
      <c r="BF362">
        <v>10</v>
      </c>
      <c r="BG362">
        <v>2</v>
      </c>
      <c r="BH362">
        <v>3</v>
      </c>
      <c r="BI362">
        <v>0</v>
      </c>
      <c r="BJ362">
        <v>6</v>
      </c>
      <c r="BK362">
        <v>0</v>
      </c>
      <c r="BL362">
        <v>3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263.5</v>
      </c>
    </row>
    <row r="363" spans="1:72" x14ac:dyDescent="0.35">
      <c r="A363" t="s">
        <v>842</v>
      </c>
      <c r="B363" t="s">
        <v>227</v>
      </c>
      <c r="C363" t="s">
        <v>382</v>
      </c>
      <c r="D363" t="s">
        <v>843</v>
      </c>
      <c r="E363" t="s">
        <v>285</v>
      </c>
      <c r="F363" t="s">
        <v>231</v>
      </c>
      <c r="G363" t="s">
        <v>844</v>
      </c>
      <c r="I363">
        <v>1</v>
      </c>
      <c r="J363">
        <v>68</v>
      </c>
      <c r="K363">
        <v>119</v>
      </c>
      <c r="L363">
        <v>0</v>
      </c>
      <c r="M363">
        <v>14</v>
      </c>
      <c r="N363">
        <v>5</v>
      </c>
      <c r="O363">
        <v>1</v>
      </c>
      <c r="P363">
        <v>0</v>
      </c>
      <c r="Q363">
        <v>3</v>
      </c>
      <c r="R363">
        <v>111</v>
      </c>
      <c r="S363">
        <v>0</v>
      </c>
      <c r="T363">
        <v>10</v>
      </c>
      <c r="U363">
        <v>0</v>
      </c>
      <c r="V363">
        <v>0</v>
      </c>
      <c r="W363">
        <v>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338</v>
      </c>
      <c r="AD363">
        <v>1</v>
      </c>
      <c r="AE363">
        <v>18</v>
      </c>
      <c r="AF363">
        <v>34</v>
      </c>
      <c r="AG363">
        <v>0</v>
      </c>
      <c r="AH363">
        <v>4</v>
      </c>
      <c r="AI363">
        <v>2</v>
      </c>
      <c r="AJ363">
        <v>0</v>
      </c>
      <c r="AK363">
        <v>0</v>
      </c>
      <c r="AL363">
        <v>16</v>
      </c>
      <c r="AM363">
        <v>46.5</v>
      </c>
      <c r="AN363">
        <v>0</v>
      </c>
      <c r="AO363">
        <v>8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128.5</v>
      </c>
      <c r="AY363">
        <v>1</v>
      </c>
      <c r="AZ363">
        <v>86</v>
      </c>
      <c r="BA363">
        <v>153</v>
      </c>
      <c r="BB363">
        <v>0</v>
      </c>
      <c r="BC363">
        <v>18</v>
      </c>
      <c r="BD363">
        <v>7</v>
      </c>
      <c r="BE363">
        <v>1</v>
      </c>
      <c r="BF363">
        <v>0</v>
      </c>
      <c r="BG363">
        <v>19</v>
      </c>
      <c r="BH363">
        <v>157.5</v>
      </c>
      <c r="BI363">
        <v>0</v>
      </c>
      <c r="BJ363">
        <v>18</v>
      </c>
      <c r="BK363">
        <v>0</v>
      </c>
      <c r="BL363">
        <v>0</v>
      </c>
      <c r="BM363">
        <v>7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466.5</v>
      </c>
    </row>
    <row r="364" spans="1:72" x14ac:dyDescent="0.35">
      <c r="A364" t="s">
        <v>842</v>
      </c>
      <c r="B364" t="s">
        <v>227</v>
      </c>
      <c r="C364" t="s">
        <v>412</v>
      </c>
      <c r="D364" t="s">
        <v>845</v>
      </c>
      <c r="E364" t="s">
        <v>366</v>
      </c>
      <c r="F364" t="s">
        <v>248</v>
      </c>
      <c r="G364" t="s">
        <v>248</v>
      </c>
      <c r="I364">
        <v>0.75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0.75</v>
      </c>
      <c r="AE364">
        <v>12</v>
      </c>
      <c r="AF364">
        <v>252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282</v>
      </c>
      <c r="AY364">
        <v>0.75</v>
      </c>
      <c r="AZ364">
        <v>12</v>
      </c>
      <c r="BA364">
        <v>252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18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282</v>
      </c>
    </row>
    <row r="365" spans="1:72" x14ac:dyDescent="0.35">
      <c r="A365" t="s">
        <v>842</v>
      </c>
      <c r="B365" t="s">
        <v>227</v>
      </c>
      <c r="C365" t="s">
        <v>846</v>
      </c>
      <c r="D365" t="s">
        <v>847</v>
      </c>
      <c r="E365" t="s">
        <v>304</v>
      </c>
      <c r="F365" t="s">
        <v>248</v>
      </c>
      <c r="G365" t="s">
        <v>248</v>
      </c>
      <c r="I365">
        <v>0.75</v>
      </c>
      <c r="J365">
        <v>0</v>
      </c>
      <c r="K365">
        <v>186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197</v>
      </c>
      <c r="AD365">
        <v>0.75</v>
      </c>
      <c r="AE365">
        <v>28</v>
      </c>
      <c r="AF365">
        <v>124.04</v>
      </c>
      <c r="AG365">
        <v>0</v>
      </c>
      <c r="AH365">
        <v>12</v>
      </c>
      <c r="AI365">
        <v>2</v>
      </c>
      <c r="AJ365">
        <v>0</v>
      </c>
      <c r="AK365">
        <v>0</v>
      </c>
      <c r="AL365">
        <v>0</v>
      </c>
      <c r="AM365">
        <v>14</v>
      </c>
      <c r="AN365">
        <v>40</v>
      </c>
      <c r="AO365">
        <v>16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236.04</v>
      </c>
      <c r="AY365">
        <v>0.75</v>
      </c>
      <c r="AZ365">
        <v>28</v>
      </c>
      <c r="BA365">
        <v>310.04000000000002</v>
      </c>
      <c r="BB365">
        <v>0</v>
      </c>
      <c r="BC365">
        <v>12</v>
      </c>
      <c r="BD365">
        <v>2</v>
      </c>
      <c r="BE365">
        <v>0</v>
      </c>
      <c r="BF365">
        <v>0</v>
      </c>
      <c r="BG365">
        <v>0</v>
      </c>
      <c r="BH365">
        <v>14</v>
      </c>
      <c r="BI365">
        <v>40</v>
      </c>
      <c r="BJ365">
        <v>27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433.04</v>
      </c>
    </row>
    <row r="366" spans="1:72" x14ac:dyDescent="0.35">
      <c r="A366" t="s">
        <v>842</v>
      </c>
      <c r="B366" t="s">
        <v>227</v>
      </c>
      <c r="C366" t="s">
        <v>801</v>
      </c>
      <c r="D366" t="s">
        <v>848</v>
      </c>
      <c r="E366" t="s">
        <v>791</v>
      </c>
      <c r="F366" t="s">
        <v>293</v>
      </c>
      <c r="G366" t="s">
        <v>849</v>
      </c>
      <c r="I366">
        <v>0.5</v>
      </c>
      <c r="J366">
        <v>101</v>
      </c>
      <c r="K366">
        <v>78</v>
      </c>
      <c r="L366">
        <v>0</v>
      </c>
      <c r="M366">
        <v>21</v>
      </c>
      <c r="N366">
        <v>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212</v>
      </c>
      <c r="AD366">
        <v>0.5</v>
      </c>
      <c r="AE366">
        <v>63.96</v>
      </c>
      <c r="AF366">
        <v>5</v>
      </c>
      <c r="AG366">
        <v>0</v>
      </c>
      <c r="AH366">
        <v>0</v>
      </c>
      <c r="AI366">
        <v>0</v>
      </c>
      <c r="AJ366">
        <v>7</v>
      </c>
      <c r="AK366">
        <v>0</v>
      </c>
      <c r="AL366">
        <v>0</v>
      </c>
      <c r="AM366">
        <v>0</v>
      </c>
      <c r="AN366">
        <v>0</v>
      </c>
      <c r="AO366">
        <v>7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82.960000000000008</v>
      </c>
      <c r="AY366">
        <v>0.5</v>
      </c>
      <c r="AZ366">
        <v>164.96</v>
      </c>
      <c r="BA366">
        <v>83</v>
      </c>
      <c r="BB366">
        <v>0</v>
      </c>
      <c r="BC366">
        <v>21</v>
      </c>
      <c r="BD366">
        <v>4</v>
      </c>
      <c r="BE366">
        <v>7</v>
      </c>
      <c r="BF366">
        <v>0</v>
      </c>
      <c r="BG366">
        <v>0</v>
      </c>
      <c r="BH366">
        <v>0</v>
      </c>
      <c r="BI366">
        <v>0</v>
      </c>
      <c r="BJ366">
        <v>15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294.95999999999998</v>
      </c>
    </row>
    <row r="367" spans="1:72" x14ac:dyDescent="0.35">
      <c r="A367" t="s">
        <v>850</v>
      </c>
      <c r="B367" t="s">
        <v>227</v>
      </c>
      <c r="C367" t="s">
        <v>804</v>
      </c>
      <c r="D367" t="s">
        <v>851</v>
      </c>
      <c r="E367" t="s">
        <v>852</v>
      </c>
      <c r="F367" t="s">
        <v>231</v>
      </c>
      <c r="G367" t="s">
        <v>853</v>
      </c>
      <c r="I367">
        <v>1</v>
      </c>
      <c r="J367">
        <v>16</v>
      </c>
      <c r="K367">
        <v>144</v>
      </c>
      <c r="L367">
        <v>0</v>
      </c>
      <c r="M367">
        <v>2</v>
      </c>
      <c r="N367">
        <v>0.5</v>
      </c>
      <c r="O367">
        <v>0</v>
      </c>
      <c r="P367">
        <v>20.5</v>
      </c>
      <c r="Q367">
        <v>0</v>
      </c>
      <c r="R367">
        <v>12</v>
      </c>
      <c r="S367">
        <v>0</v>
      </c>
      <c r="T367">
        <v>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203</v>
      </c>
      <c r="AD367">
        <v>1</v>
      </c>
      <c r="AE367">
        <v>0</v>
      </c>
      <c r="AF367">
        <v>152</v>
      </c>
      <c r="AG367">
        <v>0</v>
      </c>
      <c r="AH367">
        <v>0</v>
      </c>
      <c r="AI367">
        <v>0</v>
      </c>
      <c r="AJ367">
        <v>0</v>
      </c>
      <c r="AK367">
        <v>33</v>
      </c>
      <c r="AL367">
        <v>0</v>
      </c>
      <c r="AM367">
        <v>20</v>
      </c>
      <c r="AN367">
        <v>80</v>
      </c>
      <c r="AO367">
        <v>5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290</v>
      </c>
      <c r="AY367">
        <v>1</v>
      </c>
      <c r="AZ367">
        <v>16</v>
      </c>
      <c r="BA367">
        <v>296</v>
      </c>
      <c r="BB367">
        <v>0</v>
      </c>
      <c r="BC367">
        <v>2</v>
      </c>
      <c r="BD367">
        <v>0.5</v>
      </c>
      <c r="BE367">
        <v>0</v>
      </c>
      <c r="BF367">
        <v>53.5</v>
      </c>
      <c r="BG367">
        <v>0</v>
      </c>
      <c r="BH367">
        <v>32</v>
      </c>
      <c r="BI367">
        <v>80</v>
      </c>
      <c r="BJ367">
        <v>13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493</v>
      </c>
    </row>
    <row r="368" spans="1:72" x14ac:dyDescent="0.35">
      <c r="A368" t="s">
        <v>850</v>
      </c>
      <c r="B368" t="s">
        <v>227</v>
      </c>
      <c r="C368" t="s">
        <v>268</v>
      </c>
      <c r="D368" t="s">
        <v>854</v>
      </c>
      <c r="E368" t="s">
        <v>386</v>
      </c>
      <c r="F368" t="s">
        <v>236</v>
      </c>
      <c r="G368" t="s">
        <v>855</v>
      </c>
      <c r="I368">
        <v>0.5</v>
      </c>
      <c r="J368">
        <v>46</v>
      </c>
      <c r="K368">
        <v>14</v>
      </c>
      <c r="L368">
        <v>0</v>
      </c>
      <c r="M368">
        <v>4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67</v>
      </c>
      <c r="AD368">
        <v>0.5</v>
      </c>
      <c r="AE368">
        <v>66</v>
      </c>
      <c r="AF368">
        <v>56</v>
      </c>
      <c r="AG368">
        <v>0</v>
      </c>
      <c r="AH368">
        <v>13</v>
      </c>
      <c r="AI368">
        <v>3.5</v>
      </c>
      <c r="AJ368">
        <v>0</v>
      </c>
      <c r="AK368">
        <v>30</v>
      </c>
      <c r="AL368">
        <v>0</v>
      </c>
      <c r="AM368">
        <v>44</v>
      </c>
      <c r="AN368">
        <v>0</v>
      </c>
      <c r="AO368">
        <v>13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225.5</v>
      </c>
      <c r="AY368">
        <v>0.5</v>
      </c>
      <c r="AZ368">
        <v>112</v>
      </c>
      <c r="BA368">
        <v>70</v>
      </c>
      <c r="BB368">
        <v>0</v>
      </c>
      <c r="BC368">
        <v>17</v>
      </c>
      <c r="BD368">
        <v>4.5</v>
      </c>
      <c r="BE368">
        <v>0</v>
      </c>
      <c r="BF368">
        <v>30</v>
      </c>
      <c r="BG368">
        <v>0</v>
      </c>
      <c r="BH368">
        <v>44</v>
      </c>
      <c r="BI368">
        <v>0</v>
      </c>
      <c r="BJ368">
        <v>15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292.5</v>
      </c>
    </row>
    <row r="369" spans="1:71" x14ac:dyDescent="0.35">
      <c r="A369" t="s">
        <v>850</v>
      </c>
      <c r="B369" t="s">
        <v>227</v>
      </c>
      <c r="C369" t="s">
        <v>358</v>
      </c>
      <c r="D369" t="s">
        <v>856</v>
      </c>
      <c r="E369" t="s">
        <v>712</v>
      </c>
      <c r="F369" t="s">
        <v>248</v>
      </c>
      <c r="G369" t="s">
        <v>857</v>
      </c>
      <c r="I369">
        <v>1</v>
      </c>
      <c r="J369">
        <v>16</v>
      </c>
      <c r="K369">
        <v>368</v>
      </c>
      <c r="L369">
        <v>0</v>
      </c>
      <c r="M369">
        <v>4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406</v>
      </c>
      <c r="AD369">
        <v>1</v>
      </c>
      <c r="AE369">
        <v>0</v>
      </c>
      <c r="AF369">
        <v>160</v>
      </c>
      <c r="AG369">
        <v>0</v>
      </c>
      <c r="AH369">
        <v>0</v>
      </c>
      <c r="AI369">
        <v>0</v>
      </c>
      <c r="AJ369">
        <v>0</v>
      </c>
      <c r="AK369">
        <v>6</v>
      </c>
      <c r="AL369">
        <v>0</v>
      </c>
      <c r="AM369">
        <v>0</v>
      </c>
      <c r="AN369">
        <v>0</v>
      </c>
      <c r="AO369">
        <v>8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174</v>
      </c>
      <c r="AY369">
        <v>1</v>
      </c>
      <c r="AZ369">
        <v>16</v>
      </c>
      <c r="BA369">
        <v>528</v>
      </c>
      <c r="BB369">
        <v>0</v>
      </c>
      <c r="BC369">
        <v>4</v>
      </c>
      <c r="BD369">
        <v>2</v>
      </c>
      <c r="BE369">
        <v>0</v>
      </c>
      <c r="BF369">
        <v>6</v>
      </c>
      <c r="BG369">
        <v>0</v>
      </c>
      <c r="BH369">
        <v>0</v>
      </c>
      <c r="BI369">
        <v>0</v>
      </c>
      <c r="BJ369">
        <v>24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580</v>
      </c>
    </row>
    <row r="370" spans="1:71" x14ac:dyDescent="0.35">
      <c r="A370" t="s">
        <v>850</v>
      </c>
      <c r="B370" t="s">
        <v>227</v>
      </c>
      <c r="C370" t="s">
        <v>376</v>
      </c>
      <c r="D370" t="s">
        <v>858</v>
      </c>
      <c r="E370" t="s">
        <v>859</v>
      </c>
      <c r="F370" t="s">
        <v>248</v>
      </c>
      <c r="G370" t="s">
        <v>286</v>
      </c>
      <c r="I370">
        <v>1</v>
      </c>
      <c r="J370">
        <v>104</v>
      </c>
      <c r="K370">
        <v>98</v>
      </c>
      <c r="L370">
        <v>0</v>
      </c>
      <c r="M370">
        <v>14</v>
      </c>
      <c r="N370">
        <v>3.5</v>
      </c>
      <c r="O370">
        <v>0</v>
      </c>
      <c r="P370">
        <v>21</v>
      </c>
      <c r="Q370">
        <v>0</v>
      </c>
      <c r="R370">
        <v>0</v>
      </c>
      <c r="S370">
        <v>0</v>
      </c>
      <c r="T370">
        <v>10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250.5</v>
      </c>
      <c r="AD370">
        <v>1</v>
      </c>
      <c r="AE370">
        <v>56</v>
      </c>
      <c r="AF370">
        <v>159.88</v>
      </c>
      <c r="AG370">
        <v>0</v>
      </c>
      <c r="AH370">
        <v>12</v>
      </c>
      <c r="AI370">
        <v>2</v>
      </c>
      <c r="AJ370">
        <v>0</v>
      </c>
      <c r="AK370">
        <v>12</v>
      </c>
      <c r="AL370">
        <v>0</v>
      </c>
      <c r="AM370">
        <v>0</v>
      </c>
      <c r="AN370">
        <v>0</v>
      </c>
      <c r="AO370">
        <v>14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255.88</v>
      </c>
      <c r="AY370">
        <v>1</v>
      </c>
      <c r="AZ370">
        <v>160</v>
      </c>
      <c r="BA370">
        <v>257.88</v>
      </c>
      <c r="BB370">
        <v>0</v>
      </c>
      <c r="BC370">
        <v>26</v>
      </c>
      <c r="BD370">
        <v>5.5</v>
      </c>
      <c r="BE370">
        <v>0</v>
      </c>
      <c r="BF370">
        <v>33</v>
      </c>
      <c r="BG370">
        <v>0</v>
      </c>
      <c r="BH370">
        <v>0</v>
      </c>
      <c r="BI370">
        <v>0</v>
      </c>
      <c r="BJ370">
        <v>24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506.38</v>
      </c>
    </row>
    <row r="371" spans="1:71" x14ac:dyDescent="0.35">
      <c r="A371" t="s">
        <v>850</v>
      </c>
      <c r="B371" t="s">
        <v>227</v>
      </c>
      <c r="C371" t="s">
        <v>860</v>
      </c>
      <c r="D371" t="s">
        <v>861</v>
      </c>
      <c r="E371" t="s">
        <v>327</v>
      </c>
      <c r="F371" t="s">
        <v>248</v>
      </c>
      <c r="G371" t="s">
        <v>862</v>
      </c>
      <c r="I371">
        <v>1</v>
      </c>
      <c r="J371">
        <v>0</v>
      </c>
      <c r="K371">
        <v>224</v>
      </c>
      <c r="L371">
        <v>0</v>
      </c>
      <c r="M371">
        <v>0</v>
      </c>
      <c r="N371">
        <v>0</v>
      </c>
      <c r="O371">
        <v>0</v>
      </c>
      <c r="P371">
        <v>21</v>
      </c>
      <c r="Q371">
        <v>0</v>
      </c>
      <c r="R371">
        <v>0</v>
      </c>
      <c r="S371">
        <v>0</v>
      </c>
      <c r="T371">
        <v>16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261</v>
      </c>
      <c r="AD371">
        <v>1</v>
      </c>
      <c r="AE371">
        <v>19.8</v>
      </c>
      <c r="AF371">
        <v>287.8</v>
      </c>
      <c r="AG371">
        <v>0</v>
      </c>
      <c r="AH371">
        <v>2</v>
      </c>
      <c r="AI371">
        <v>0.5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322.10000000000002</v>
      </c>
      <c r="AY371">
        <v>1</v>
      </c>
      <c r="AZ371">
        <v>19.8</v>
      </c>
      <c r="BA371">
        <v>511.8</v>
      </c>
      <c r="BB371">
        <v>0</v>
      </c>
      <c r="BC371">
        <v>2</v>
      </c>
      <c r="BD371">
        <v>0.5</v>
      </c>
      <c r="BE371">
        <v>0</v>
      </c>
      <c r="BF371">
        <v>21</v>
      </c>
      <c r="BG371">
        <v>0</v>
      </c>
      <c r="BH371">
        <v>0</v>
      </c>
      <c r="BI371">
        <v>0</v>
      </c>
      <c r="BJ371">
        <v>28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583.1</v>
      </c>
    </row>
    <row r="372" spans="1:71" x14ac:dyDescent="0.35">
      <c r="A372" t="s">
        <v>850</v>
      </c>
      <c r="B372" t="s">
        <v>227</v>
      </c>
      <c r="C372" t="s">
        <v>863</v>
      </c>
      <c r="D372" t="s">
        <v>864</v>
      </c>
      <c r="E372" t="s">
        <v>285</v>
      </c>
      <c r="F372" t="s">
        <v>248</v>
      </c>
      <c r="G372" t="s">
        <v>865</v>
      </c>
      <c r="I372">
        <v>1</v>
      </c>
      <c r="J372">
        <v>16</v>
      </c>
      <c r="K372">
        <v>260</v>
      </c>
      <c r="L372">
        <v>0</v>
      </c>
      <c r="M372">
        <v>12</v>
      </c>
      <c r="N372">
        <v>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303</v>
      </c>
      <c r="AD372">
        <v>1</v>
      </c>
      <c r="AE372">
        <v>0</v>
      </c>
      <c r="AF372">
        <v>226</v>
      </c>
      <c r="AG372">
        <v>0</v>
      </c>
      <c r="AH372">
        <v>0</v>
      </c>
      <c r="AI372">
        <v>0</v>
      </c>
      <c r="AJ372">
        <v>0</v>
      </c>
      <c r="AK372">
        <v>15</v>
      </c>
      <c r="AL372">
        <v>0</v>
      </c>
      <c r="AM372">
        <v>34</v>
      </c>
      <c r="AN372">
        <v>0</v>
      </c>
      <c r="AO372">
        <v>9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284</v>
      </c>
      <c r="AY372">
        <v>1</v>
      </c>
      <c r="AZ372">
        <v>16</v>
      </c>
      <c r="BA372">
        <v>486</v>
      </c>
      <c r="BB372">
        <v>0</v>
      </c>
      <c r="BC372">
        <v>12</v>
      </c>
      <c r="BD372">
        <v>3</v>
      </c>
      <c r="BE372">
        <v>0</v>
      </c>
      <c r="BF372">
        <v>15</v>
      </c>
      <c r="BG372">
        <v>0</v>
      </c>
      <c r="BH372">
        <v>34</v>
      </c>
      <c r="BI372">
        <v>0</v>
      </c>
      <c r="BJ372">
        <v>21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587</v>
      </c>
    </row>
    <row r="373" spans="1:71" x14ac:dyDescent="0.35">
      <c r="A373" t="s">
        <v>850</v>
      </c>
      <c r="B373" t="s">
        <v>227</v>
      </c>
      <c r="C373" t="s">
        <v>804</v>
      </c>
      <c r="D373" t="s">
        <v>851</v>
      </c>
      <c r="E373" t="s">
        <v>852</v>
      </c>
      <c r="F373" t="s">
        <v>248</v>
      </c>
      <c r="G373" t="s">
        <v>853</v>
      </c>
      <c r="H373" t="s">
        <v>271</v>
      </c>
      <c r="I373">
        <v>0.5</v>
      </c>
      <c r="J373">
        <v>0</v>
      </c>
      <c r="K373">
        <v>96</v>
      </c>
      <c r="L373">
        <v>0</v>
      </c>
      <c r="M373">
        <v>0</v>
      </c>
      <c r="N373">
        <v>0</v>
      </c>
      <c r="O373">
        <v>0</v>
      </c>
      <c r="P373">
        <v>9</v>
      </c>
      <c r="Q373">
        <v>0</v>
      </c>
      <c r="R373">
        <v>0</v>
      </c>
      <c r="S373">
        <v>0</v>
      </c>
      <c r="T373">
        <v>7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112</v>
      </c>
      <c r="AD373">
        <v>0.5</v>
      </c>
      <c r="AE373">
        <v>0</v>
      </c>
      <c r="AF373">
        <v>64.039999999999992</v>
      </c>
      <c r="AG373">
        <v>0</v>
      </c>
      <c r="AH373">
        <v>0</v>
      </c>
      <c r="AI373">
        <v>0</v>
      </c>
      <c r="AJ373">
        <v>0</v>
      </c>
      <c r="AK373">
        <v>26</v>
      </c>
      <c r="AL373">
        <v>0</v>
      </c>
      <c r="AM373">
        <v>0</v>
      </c>
      <c r="AN373">
        <v>80</v>
      </c>
      <c r="AO373">
        <v>5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175.04</v>
      </c>
      <c r="AY373">
        <v>0.5</v>
      </c>
      <c r="AZ373">
        <v>0</v>
      </c>
      <c r="BA373">
        <v>160.04</v>
      </c>
      <c r="BB373">
        <v>0</v>
      </c>
      <c r="BC373">
        <v>0</v>
      </c>
      <c r="BD373">
        <v>0</v>
      </c>
      <c r="BE373">
        <v>0</v>
      </c>
      <c r="BF373">
        <v>35</v>
      </c>
      <c r="BG373">
        <v>0</v>
      </c>
      <c r="BH373">
        <v>0</v>
      </c>
      <c r="BI373">
        <v>80</v>
      </c>
      <c r="BJ373">
        <v>12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287.04000000000002</v>
      </c>
    </row>
    <row r="374" spans="1:71" x14ac:dyDescent="0.35">
      <c r="A374" t="s">
        <v>850</v>
      </c>
      <c r="B374" t="s">
        <v>227</v>
      </c>
      <c r="C374" t="s">
        <v>358</v>
      </c>
      <c r="D374" t="s">
        <v>856</v>
      </c>
      <c r="E374" t="s">
        <v>712</v>
      </c>
      <c r="F374" t="s">
        <v>248</v>
      </c>
      <c r="G374" t="s">
        <v>857</v>
      </c>
      <c r="H374" t="s">
        <v>271</v>
      </c>
      <c r="I374">
        <v>0.5</v>
      </c>
      <c r="J374">
        <v>0</v>
      </c>
      <c r="K374">
        <v>128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131</v>
      </c>
      <c r="AD374">
        <v>0.5</v>
      </c>
      <c r="AE374">
        <v>0</v>
      </c>
      <c r="AF374">
        <v>96</v>
      </c>
      <c r="AG374">
        <v>0</v>
      </c>
      <c r="AH374">
        <v>0</v>
      </c>
      <c r="AI374">
        <v>0</v>
      </c>
      <c r="AJ374">
        <v>0</v>
      </c>
      <c r="AK374">
        <v>12</v>
      </c>
      <c r="AL374">
        <v>0</v>
      </c>
      <c r="AM374">
        <v>0</v>
      </c>
      <c r="AN374">
        <v>40</v>
      </c>
      <c r="AO374">
        <v>5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153</v>
      </c>
      <c r="AY374">
        <v>0.5</v>
      </c>
      <c r="AZ374">
        <v>0</v>
      </c>
      <c r="BA374">
        <v>224</v>
      </c>
      <c r="BB374">
        <v>0</v>
      </c>
      <c r="BC374">
        <v>0</v>
      </c>
      <c r="BD374">
        <v>0</v>
      </c>
      <c r="BE374">
        <v>0</v>
      </c>
      <c r="BF374">
        <v>12</v>
      </c>
      <c r="BG374">
        <v>0</v>
      </c>
      <c r="BH374">
        <v>0</v>
      </c>
      <c r="BI374">
        <v>40</v>
      </c>
      <c r="BJ374">
        <v>8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284</v>
      </c>
    </row>
    <row r="375" spans="1:71" x14ac:dyDescent="0.35">
      <c r="A375" t="s">
        <v>850</v>
      </c>
      <c r="B375" t="s">
        <v>227</v>
      </c>
      <c r="C375" t="s">
        <v>376</v>
      </c>
      <c r="D375" t="s">
        <v>858</v>
      </c>
      <c r="E375" t="s">
        <v>859</v>
      </c>
      <c r="F375" t="s">
        <v>248</v>
      </c>
      <c r="G375" t="s">
        <v>286</v>
      </c>
      <c r="H375" t="s">
        <v>271</v>
      </c>
      <c r="I375">
        <v>0.5</v>
      </c>
      <c r="J375">
        <v>50</v>
      </c>
      <c r="K375">
        <v>152</v>
      </c>
      <c r="L375">
        <v>0</v>
      </c>
      <c r="M375">
        <v>2</v>
      </c>
      <c r="N375">
        <v>0.5</v>
      </c>
      <c r="O375">
        <v>2</v>
      </c>
      <c r="P375">
        <v>0</v>
      </c>
      <c r="Q375">
        <v>0</v>
      </c>
      <c r="R375">
        <v>0</v>
      </c>
      <c r="S375">
        <v>0</v>
      </c>
      <c r="T375">
        <v>15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221.5</v>
      </c>
      <c r="AD375">
        <v>0.5</v>
      </c>
      <c r="AE375">
        <v>0</v>
      </c>
      <c r="AF375">
        <v>64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3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67</v>
      </c>
      <c r="AY375">
        <v>0.5</v>
      </c>
      <c r="AZ375">
        <v>50</v>
      </c>
      <c r="BA375">
        <v>216</v>
      </c>
      <c r="BB375">
        <v>0</v>
      </c>
      <c r="BC375">
        <v>2</v>
      </c>
      <c r="BD375">
        <v>0.5</v>
      </c>
      <c r="BE375">
        <v>2</v>
      </c>
      <c r="BF375">
        <v>0</v>
      </c>
      <c r="BG375">
        <v>0</v>
      </c>
      <c r="BH375">
        <v>0</v>
      </c>
      <c r="BI375">
        <v>0</v>
      </c>
      <c r="BJ375">
        <v>18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288.5</v>
      </c>
    </row>
    <row r="376" spans="1:71" x14ac:dyDescent="0.35">
      <c r="A376" t="s">
        <v>850</v>
      </c>
      <c r="B376" t="s">
        <v>227</v>
      </c>
      <c r="C376" t="s">
        <v>860</v>
      </c>
      <c r="D376" t="s">
        <v>861</v>
      </c>
      <c r="E376" t="s">
        <v>327</v>
      </c>
      <c r="F376" t="s">
        <v>248</v>
      </c>
      <c r="G376" t="s">
        <v>862</v>
      </c>
      <c r="H376" t="s">
        <v>271</v>
      </c>
      <c r="I376">
        <v>0.5</v>
      </c>
      <c r="J376">
        <v>28</v>
      </c>
      <c r="K376">
        <v>112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6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146</v>
      </c>
      <c r="AD376">
        <v>0.5</v>
      </c>
      <c r="AE376">
        <v>0</v>
      </c>
      <c r="AF376">
        <v>116</v>
      </c>
      <c r="AG376">
        <v>0</v>
      </c>
      <c r="AH376">
        <v>0</v>
      </c>
      <c r="AI376">
        <v>0</v>
      </c>
      <c r="AJ376">
        <v>0</v>
      </c>
      <c r="AK376">
        <v>12</v>
      </c>
      <c r="AL376">
        <v>0</v>
      </c>
      <c r="AM376">
        <v>0</v>
      </c>
      <c r="AN376">
        <v>0</v>
      </c>
      <c r="AO376">
        <v>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136</v>
      </c>
      <c r="AY376">
        <v>0.5</v>
      </c>
      <c r="AZ376">
        <v>28</v>
      </c>
      <c r="BA376">
        <v>228</v>
      </c>
      <c r="BB376">
        <v>0</v>
      </c>
      <c r="BC376">
        <v>0</v>
      </c>
      <c r="BD376">
        <v>0</v>
      </c>
      <c r="BE376">
        <v>0</v>
      </c>
      <c r="BF376">
        <v>12</v>
      </c>
      <c r="BG376">
        <v>0</v>
      </c>
      <c r="BH376">
        <v>0</v>
      </c>
      <c r="BI376">
        <v>0</v>
      </c>
      <c r="BJ376">
        <v>14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282</v>
      </c>
    </row>
    <row r="377" spans="1:71" x14ac:dyDescent="0.35">
      <c r="A377" t="s">
        <v>850</v>
      </c>
      <c r="B377" t="s">
        <v>227</v>
      </c>
      <c r="C377" t="s">
        <v>296</v>
      </c>
      <c r="D377" t="s">
        <v>866</v>
      </c>
      <c r="E377" t="s">
        <v>314</v>
      </c>
      <c r="F377" t="s">
        <v>248</v>
      </c>
      <c r="G377" t="s">
        <v>867</v>
      </c>
      <c r="H377" t="s">
        <v>271</v>
      </c>
      <c r="I377">
        <v>0.5</v>
      </c>
      <c r="J377">
        <v>42</v>
      </c>
      <c r="K377">
        <v>96</v>
      </c>
      <c r="L377">
        <v>0</v>
      </c>
      <c r="M377">
        <v>12</v>
      </c>
      <c r="N377">
        <v>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157</v>
      </c>
      <c r="AD377">
        <v>0.5</v>
      </c>
      <c r="AE377">
        <v>16</v>
      </c>
      <c r="AF377">
        <v>16</v>
      </c>
      <c r="AG377">
        <v>0</v>
      </c>
      <c r="AH377">
        <v>4</v>
      </c>
      <c r="AI377">
        <v>2</v>
      </c>
      <c r="AJ377">
        <v>0</v>
      </c>
      <c r="AK377">
        <v>12</v>
      </c>
      <c r="AL377">
        <v>0</v>
      </c>
      <c r="AM377">
        <v>76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127</v>
      </c>
      <c r="AY377">
        <v>0.5</v>
      </c>
      <c r="AZ377">
        <v>58</v>
      </c>
      <c r="BA377">
        <v>112</v>
      </c>
      <c r="BB377">
        <v>0</v>
      </c>
      <c r="BC377">
        <v>16</v>
      </c>
      <c r="BD377">
        <v>5</v>
      </c>
      <c r="BE377">
        <v>0</v>
      </c>
      <c r="BF377">
        <v>12</v>
      </c>
      <c r="BG377">
        <v>0</v>
      </c>
      <c r="BH377">
        <v>76</v>
      </c>
      <c r="BI377">
        <v>0</v>
      </c>
      <c r="BJ377">
        <v>5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284</v>
      </c>
    </row>
    <row r="378" spans="1:71" x14ac:dyDescent="0.35">
      <c r="A378" t="s">
        <v>850</v>
      </c>
      <c r="B378" t="s">
        <v>227</v>
      </c>
      <c r="C378" t="s">
        <v>287</v>
      </c>
      <c r="D378" t="s">
        <v>868</v>
      </c>
      <c r="E378" t="s">
        <v>298</v>
      </c>
      <c r="F378" t="s">
        <v>248</v>
      </c>
      <c r="G378" t="s">
        <v>869</v>
      </c>
      <c r="H378" t="s">
        <v>271</v>
      </c>
      <c r="I378">
        <v>0.25</v>
      </c>
      <c r="J378">
        <v>0</v>
      </c>
      <c r="K378">
        <v>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90</v>
      </c>
      <c r="AD378">
        <v>0.25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44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44</v>
      </c>
      <c r="AY378">
        <v>0.25</v>
      </c>
      <c r="AZ378">
        <v>0</v>
      </c>
      <c r="BA378">
        <v>88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44</v>
      </c>
      <c r="BJ378">
        <v>2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134</v>
      </c>
    </row>
    <row r="379" spans="1:71" x14ac:dyDescent="0.35">
      <c r="A379" t="s">
        <v>850</v>
      </c>
      <c r="B379" t="s">
        <v>227</v>
      </c>
      <c r="C379" t="s">
        <v>438</v>
      </c>
      <c r="D379" t="s">
        <v>870</v>
      </c>
      <c r="E379" t="s">
        <v>871</v>
      </c>
      <c r="F379" t="s">
        <v>293</v>
      </c>
      <c r="G379" t="s">
        <v>294</v>
      </c>
      <c r="I379">
        <v>1</v>
      </c>
      <c r="J379">
        <v>16</v>
      </c>
      <c r="K379">
        <v>264</v>
      </c>
      <c r="L379">
        <v>0</v>
      </c>
      <c r="M379">
        <v>15</v>
      </c>
      <c r="N379">
        <v>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311</v>
      </c>
      <c r="AD379">
        <v>1</v>
      </c>
      <c r="AE379">
        <v>0</v>
      </c>
      <c r="AF379">
        <v>224</v>
      </c>
      <c r="AG379">
        <v>0</v>
      </c>
      <c r="AH379">
        <v>0</v>
      </c>
      <c r="AI379">
        <v>0</v>
      </c>
      <c r="AJ379">
        <v>0</v>
      </c>
      <c r="AK379">
        <v>9</v>
      </c>
      <c r="AL379">
        <v>0</v>
      </c>
      <c r="AM379">
        <v>0</v>
      </c>
      <c r="AN379">
        <v>40</v>
      </c>
      <c r="AO379">
        <v>8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281</v>
      </c>
      <c r="AY379">
        <v>1</v>
      </c>
      <c r="AZ379">
        <v>16</v>
      </c>
      <c r="BA379">
        <v>488</v>
      </c>
      <c r="BB379">
        <v>0</v>
      </c>
      <c r="BC379">
        <v>15</v>
      </c>
      <c r="BD379">
        <v>4</v>
      </c>
      <c r="BE379">
        <v>0</v>
      </c>
      <c r="BF379">
        <v>9</v>
      </c>
      <c r="BG379">
        <v>0</v>
      </c>
      <c r="BH379">
        <v>0</v>
      </c>
      <c r="BI379">
        <v>40</v>
      </c>
      <c r="BJ379">
        <v>20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592</v>
      </c>
    </row>
    <row r="380" spans="1:71" x14ac:dyDescent="0.35">
      <c r="A380" t="s">
        <v>850</v>
      </c>
      <c r="B380" t="s">
        <v>227</v>
      </c>
      <c r="C380" t="s">
        <v>872</v>
      </c>
      <c r="D380" t="s">
        <v>873</v>
      </c>
      <c r="E380" t="s">
        <v>526</v>
      </c>
      <c r="F380" t="s">
        <v>433</v>
      </c>
      <c r="G380" t="s">
        <v>433</v>
      </c>
      <c r="I380">
        <v>1</v>
      </c>
      <c r="J380">
        <v>0</v>
      </c>
      <c r="K380">
        <v>240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250</v>
      </c>
      <c r="AD380">
        <v>1</v>
      </c>
      <c r="AE380">
        <v>0</v>
      </c>
      <c r="AF380">
        <v>300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310</v>
      </c>
      <c r="AY380">
        <v>1</v>
      </c>
      <c r="AZ380">
        <v>0</v>
      </c>
      <c r="BA380">
        <v>540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20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560</v>
      </c>
    </row>
    <row r="381" spans="1:71" x14ac:dyDescent="0.35">
      <c r="A381" t="s">
        <v>850</v>
      </c>
      <c r="B381" t="s">
        <v>227</v>
      </c>
      <c r="C381" t="s">
        <v>358</v>
      </c>
      <c r="D381" t="s">
        <v>874</v>
      </c>
      <c r="E381" t="s">
        <v>265</v>
      </c>
      <c r="F381" t="s">
        <v>433</v>
      </c>
      <c r="G381" t="s">
        <v>433</v>
      </c>
      <c r="I381">
        <v>1</v>
      </c>
      <c r="J381">
        <v>0</v>
      </c>
      <c r="K381">
        <v>308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320</v>
      </c>
      <c r="AD381">
        <v>1</v>
      </c>
      <c r="AE381">
        <v>0</v>
      </c>
      <c r="AF381">
        <v>204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50</v>
      </c>
      <c r="AO381">
        <v>8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262</v>
      </c>
      <c r="AY381">
        <v>1</v>
      </c>
      <c r="AZ381">
        <v>0</v>
      </c>
      <c r="BA381">
        <v>512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50</v>
      </c>
      <c r="BJ381">
        <v>20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582</v>
      </c>
    </row>
    <row r="382" spans="1:71" x14ac:dyDescent="0.35">
      <c r="A382" t="s">
        <v>850</v>
      </c>
      <c r="B382" t="s">
        <v>227</v>
      </c>
      <c r="C382" t="s">
        <v>801</v>
      </c>
      <c r="D382" t="s">
        <v>875</v>
      </c>
      <c r="E382" t="s">
        <v>283</v>
      </c>
      <c r="F382" t="s">
        <v>442</v>
      </c>
      <c r="G382" t="s">
        <v>442</v>
      </c>
      <c r="I382">
        <v>1</v>
      </c>
      <c r="J382">
        <v>0</v>
      </c>
      <c r="K382">
        <v>312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327</v>
      </c>
      <c r="AD382">
        <v>1</v>
      </c>
      <c r="AE382">
        <v>0</v>
      </c>
      <c r="AF382">
        <v>236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9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245</v>
      </c>
      <c r="AY382">
        <v>1</v>
      </c>
      <c r="AZ382">
        <v>0</v>
      </c>
      <c r="BA382">
        <v>548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24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572</v>
      </c>
    </row>
    <row r="383" spans="1:71" x14ac:dyDescent="0.35">
      <c r="A383" t="s">
        <v>850</v>
      </c>
      <c r="B383" t="s">
        <v>227</v>
      </c>
      <c r="C383" t="s">
        <v>575</v>
      </c>
      <c r="D383" t="s">
        <v>873</v>
      </c>
      <c r="E383" t="s">
        <v>235</v>
      </c>
      <c r="F383" t="s">
        <v>433</v>
      </c>
      <c r="G383" t="s">
        <v>433</v>
      </c>
      <c r="I383">
        <v>0.5</v>
      </c>
      <c r="J383">
        <v>0</v>
      </c>
      <c r="K383">
        <v>108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110</v>
      </c>
      <c r="AD383">
        <v>0.5</v>
      </c>
      <c r="AE383">
        <v>0</v>
      </c>
      <c r="AF383">
        <v>168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15</v>
      </c>
      <c r="AO383">
        <v>5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188</v>
      </c>
      <c r="AY383">
        <v>0.5</v>
      </c>
      <c r="AZ383">
        <v>0</v>
      </c>
      <c r="BA383">
        <v>276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15</v>
      </c>
      <c r="BJ383">
        <v>7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298</v>
      </c>
    </row>
    <row r="384" spans="1:71" x14ac:dyDescent="0.35">
      <c r="A384" t="s">
        <v>876</v>
      </c>
      <c r="B384" t="s">
        <v>227</v>
      </c>
      <c r="C384" t="s">
        <v>524</v>
      </c>
      <c r="D384" t="s">
        <v>877</v>
      </c>
      <c r="E384" t="s">
        <v>327</v>
      </c>
      <c r="F384" t="s">
        <v>231</v>
      </c>
      <c r="G384" t="s">
        <v>878</v>
      </c>
      <c r="I384">
        <v>1</v>
      </c>
      <c r="J384">
        <v>106</v>
      </c>
      <c r="K384">
        <v>195.99</v>
      </c>
      <c r="L384">
        <v>0</v>
      </c>
      <c r="M384">
        <v>33</v>
      </c>
      <c r="N384">
        <v>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364.99</v>
      </c>
      <c r="AD384">
        <v>1</v>
      </c>
      <c r="AE384">
        <v>28</v>
      </c>
      <c r="AF384">
        <v>60</v>
      </c>
      <c r="AG384">
        <v>0</v>
      </c>
      <c r="AH384">
        <v>2</v>
      </c>
      <c r="AI384">
        <v>1</v>
      </c>
      <c r="AJ384">
        <v>3</v>
      </c>
      <c r="AK384">
        <v>0</v>
      </c>
      <c r="AL384">
        <v>16</v>
      </c>
      <c r="AM384">
        <v>0</v>
      </c>
      <c r="AN384">
        <v>28</v>
      </c>
      <c r="AO384">
        <v>10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148</v>
      </c>
      <c r="AY384">
        <v>1</v>
      </c>
      <c r="AZ384">
        <v>134</v>
      </c>
      <c r="BA384">
        <v>255.99</v>
      </c>
      <c r="BB384">
        <v>0</v>
      </c>
      <c r="BC384">
        <v>35</v>
      </c>
      <c r="BD384">
        <v>7</v>
      </c>
      <c r="BE384">
        <v>3</v>
      </c>
      <c r="BF384">
        <v>0</v>
      </c>
      <c r="BG384">
        <v>16</v>
      </c>
      <c r="BH384">
        <v>0</v>
      </c>
      <c r="BI384">
        <v>28</v>
      </c>
      <c r="BJ384">
        <v>34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512.99</v>
      </c>
    </row>
    <row r="385" spans="1:71" x14ac:dyDescent="0.35">
      <c r="A385" t="s">
        <v>876</v>
      </c>
      <c r="B385" t="s">
        <v>227</v>
      </c>
      <c r="C385" t="s">
        <v>804</v>
      </c>
      <c r="D385" t="s">
        <v>879</v>
      </c>
      <c r="E385" t="s">
        <v>311</v>
      </c>
      <c r="F385" t="s">
        <v>236</v>
      </c>
      <c r="G385" t="s">
        <v>880</v>
      </c>
      <c r="I385">
        <v>1</v>
      </c>
      <c r="J385">
        <v>36.020000000000003</v>
      </c>
      <c r="K385">
        <v>188.01</v>
      </c>
      <c r="L385">
        <v>0</v>
      </c>
      <c r="M385">
        <v>5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36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267.02999999999997</v>
      </c>
      <c r="AD385">
        <v>1</v>
      </c>
      <c r="AE385">
        <v>68</v>
      </c>
      <c r="AF385">
        <v>136</v>
      </c>
      <c r="AG385">
        <v>0</v>
      </c>
      <c r="AH385">
        <v>13</v>
      </c>
      <c r="AI385">
        <v>2</v>
      </c>
      <c r="AJ385">
        <v>9.5</v>
      </c>
      <c r="AK385">
        <v>0</v>
      </c>
      <c r="AL385">
        <v>0</v>
      </c>
      <c r="AM385">
        <v>0</v>
      </c>
      <c r="AN385">
        <v>0</v>
      </c>
      <c r="AO385">
        <v>35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263.5</v>
      </c>
      <c r="AY385">
        <v>1</v>
      </c>
      <c r="AZ385">
        <v>104.02</v>
      </c>
      <c r="BA385">
        <v>324.01</v>
      </c>
      <c r="BB385">
        <v>0</v>
      </c>
      <c r="BC385">
        <v>18</v>
      </c>
      <c r="BD385">
        <v>4</v>
      </c>
      <c r="BE385">
        <v>9.5</v>
      </c>
      <c r="BF385">
        <v>0</v>
      </c>
      <c r="BG385">
        <v>0</v>
      </c>
      <c r="BH385">
        <v>0</v>
      </c>
      <c r="BI385">
        <v>0</v>
      </c>
      <c r="BJ385">
        <v>71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530.53</v>
      </c>
    </row>
    <row r="386" spans="1:71" x14ac:dyDescent="0.35">
      <c r="A386" t="s">
        <v>876</v>
      </c>
      <c r="B386" t="s">
        <v>227</v>
      </c>
      <c r="C386" t="s">
        <v>287</v>
      </c>
      <c r="D386" t="s">
        <v>881</v>
      </c>
      <c r="E386" t="s">
        <v>300</v>
      </c>
      <c r="F386" t="s">
        <v>248</v>
      </c>
      <c r="G386" t="s">
        <v>882</v>
      </c>
      <c r="I386">
        <v>1</v>
      </c>
      <c r="J386">
        <v>47.970476190476191</v>
      </c>
      <c r="K386">
        <v>223.84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30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301.81047619047621</v>
      </c>
      <c r="AD386">
        <v>1</v>
      </c>
      <c r="AE386">
        <v>15.98</v>
      </c>
      <c r="AF386">
        <v>186.01759999999999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21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222.99760000000001</v>
      </c>
      <c r="AY386">
        <v>1</v>
      </c>
      <c r="AZ386">
        <v>63.950476190476188</v>
      </c>
      <c r="BA386">
        <v>409.85759999999999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51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524.80807619047619</v>
      </c>
    </row>
    <row r="387" spans="1:71" x14ac:dyDescent="0.35">
      <c r="A387" t="s">
        <v>876</v>
      </c>
      <c r="B387" t="s">
        <v>227</v>
      </c>
      <c r="C387" t="s">
        <v>258</v>
      </c>
      <c r="D387" t="s">
        <v>883</v>
      </c>
      <c r="E387" t="s">
        <v>452</v>
      </c>
      <c r="F387" t="s">
        <v>248</v>
      </c>
      <c r="G387" t="s">
        <v>884</v>
      </c>
      <c r="I387">
        <v>1</v>
      </c>
      <c r="J387">
        <v>80</v>
      </c>
      <c r="K387">
        <v>192</v>
      </c>
      <c r="L387">
        <v>0</v>
      </c>
      <c r="M387">
        <v>10</v>
      </c>
      <c r="N387">
        <v>3</v>
      </c>
      <c r="O387">
        <v>2</v>
      </c>
      <c r="P387">
        <v>0</v>
      </c>
      <c r="Q387">
        <v>0</v>
      </c>
      <c r="R387">
        <v>0</v>
      </c>
      <c r="S387">
        <v>0</v>
      </c>
      <c r="T387">
        <v>33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320</v>
      </c>
      <c r="AD387">
        <v>1</v>
      </c>
      <c r="AE387">
        <v>15.97822222222222</v>
      </c>
      <c r="AF387">
        <v>53.980283333333333</v>
      </c>
      <c r="AG387">
        <v>0</v>
      </c>
      <c r="AH387">
        <v>6</v>
      </c>
      <c r="AI387">
        <v>2.5</v>
      </c>
      <c r="AJ387">
        <v>0</v>
      </c>
      <c r="AK387">
        <v>0</v>
      </c>
      <c r="AL387">
        <v>0</v>
      </c>
      <c r="AM387">
        <v>68</v>
      </c>
      <c r="AN387">
        <v>12</v>
      </c>
      <c r="AO387">
        <v>12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170.4585055555556</v>
      </c>
      <c r="AY387">
        <v>1</v>
      </c>
      <c r="AZ387">
        <v>95.978222222222229</v>
      </c>
      <c r="BA387">
        <v>245.98028333333329</v>
      </c>
      <c r="BB387">
        <v>0</v>
      </c>
      <c r="BC387">
        <v>16</v>
      </c>
      <c r="BD387">
        <v>5.5</v>
      </c>
      <c r="BE387">
        <v>2</v>
      </c>
      <c r="BF387">
        <v>0</v>
      </c>
      <c r="BG387">
        <v>0</v>
      </c>
      <c r="BH387">
        <v>68</v>
      </c>
      <c r="BI387">
        <v>12</v>
      </c>
      <c r="BJ387">
        <v>45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490.45850555555558</v>
      </c>
    </row>
    <row r="388" spans="1:71" x14ac:dyDescent="0.35">
      <c r="A388" t="s">
        <v>876</v>
      </c>
      <c r="B388" t="s">
        <v>227</v>
      </c>
      <c r="C388" t="s">
        <v>885</v>
      </c>
      <c r="D388" t="s">
        <v>886</v>
      </c>
      <c r="E388" t="s">
        <v>314</v>
      </c>
      <c r="F388" t="s">
        <v>248</v>
      </c>
      <c r="G388" t="s">
        <v>887</v>
      </c>
      <c r="I388">
        <v>1</v>
      </c>
      <c r="J388">
        <v>64</v>
      </c>
      <c r="K388">
        <v>152</v>
      </c>
      <c r="L388">
        <v>0</v>
      </c>
      <c r="M388">
        <v>32</v>
      </c>
      <c r="N388">
        <v>4</v>
      </c>
      <c r="O388">
        <v>4</v>
      </c>
      <c r="P388">
        <v>0</v>
      </c>
      <c r="Q388">
        <v>0</v>
      </c>
      <c r="R388">
        <v>0</v>
      </c>
      <c r="S388">
        <v>0</v>
      </c>
      <c r="T388">
        <v>28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284</v>
      </c>
      <c r="AD388">
        <v>1</v>
      </c>
      <c r="AE388">
        <v>78</v>
      </c>
      <c r="AF388">
        <v>136</v>
      </c>
      <c r="AG388">
        <v>0</v>
      </c>
      <c r="AH388">
        <v>18</v>
      </c>
      <c r="AI388">
        <v>4</v>
      </c>
      <c r="AJ388">
        <v>2</v>
      </c>
      <c r="AK388">
        <v>0</v>
      </c>
      <c r="AL388">
        <v>0</v>
      </c>
      <c r="AM388">
        <v>0</v>
      </c>
      <c r="AN388">
        <v>0</v>
      </c>
      <c r="AO388">
        <v>21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259</v>
      </c>
      <c r="AY388">
        <v>1</v>
      </c>
      <c r="AZ388">
        <v>142</v>
      </c>
      <c r="BA388">
        <v>288</v>
      </c>
      <c r="BB388">
        <v>0</v>
      </c>
      <c r="BC388">
        <v>50</v>
      </c>
      <c r="BD388">
        <v>8</v>
      </c>
      <c r="BE388">
        <v>6</v>
      </c>
      <c r="BF388">
        <v>0</v>
      </c>
      <c r="BG388">
        <v>0</v>
      </c>
      <c r="BH388">
        <v>0</v>
      </c>
      <c r="BI388">
        <v>0</v>
      </c>
      <c r="BJ388">
        <v>49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543</v>
      </c>
    </row>
    <row r="389" spans="1:71" x14ac:dyDescent="0.35">
      <c r="A389" t="s">
        <v>876</v>
      </c>
      <c r="B389" t="s">
        <v>227</v>
      </c>
      <c r="C389" t="s">
        <v>617</v>
      </c>
      <c r="D389" t="s">
        <v>888</v>
      </c>
      <c r="E389" t="s">
        <v>314</v>
      </c>
      <c r="F389" t="s">
        <v>248</v>
      </c>
      <c r="G389" t="s">
        <v>889</v>
      </c>
      <c r="H389" t="s">
        <v>271</v>
      </c>
      <c r="I389">
        <v>0.25</v>
      </c>
      <c r="J389">
        <v>22</v>
      </c>
      <c r="K389">
        <v>26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48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0.125</v>
      </c>
      <c r="AZ389">
        <v>22</v>
      </c>
      <c r="BA389">
        <v>26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48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S8"/>
  <sheetViews>
    <sheetView workbookViewId="0"/>
  </sheetViews>
  <sheetFormatPr defaultRowHeight="12.75" x14ac:dyDescent="0.35"/>
  <sheetData>
    <row r="1" spans="1:71" x14ac:dyDescent="0.35">
      <c r="A1" t="s">
        <v>154</v>
      </c>
      <c r="B1" t="s">
        <v>155</v>
      </c>
      <c r="C1" t="s">
        <v>890</v>
      </c>
      <c r="D1" t="s">
        <v>891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205</v>
      </c>
      <c r="AZ1" t="s">
        <v>206</v>
      </c>
      <c r="BA1" t="s">
        <v>207</v>
      </c>
      <c r="BB1" t="s">
        <v>208</v>
      </c>
      <c r="BC1" t="s">
        <v>209</v>
      </c>
      <c r="BD1" t="s">
        <v>210</v>
      </c>
      <c r="BE1" t="s">
        <v>211</v>
      </c>
      <c r="BF1" t="s">
        <v>212</v>
      </c>
      <c r="BG1" t="s">
        <v>213</v>
      </c>
      <c r="BH1" t="s">
        <v>214</v>
      </c>
      <c r="BI1" t="s">
        <v>215</v>
      </c>
      <c r="BJ1" t="s">
        <v>216</v>
      </c>
      <c r="BK1" t="s">
        <v>217</v>
      </c>
      <c r="BL1" t="s">
        <v>218</v>
      </c>
      <c r="BM1" t="s">
        <v>219</v>
      </c>
      <c r="BN1" t="s">
        <v>220</v>
      </c>
      <c r="BO1" t="s">
        <v>221</v>
      </c>
      <c r="BP1" t="s">
        <v>222</v>
      </c>
      <c r="BQ1" t="s">
        <v>223</v>
      </c>
      <c r="BR1" t="s">
        <v>224</v>
      </c>
      <c r="BS1" t="s">
        <v>225</v>
      </c>
    </row>
    <row r="2" spans="1:71" x14ac:dyDescent="0.35">
      <c r="A2" t="s">
        <v>892</v>
      </c>
      <c r="B2" t="s">
        <v>227</v>
      </c>
      <c r="C2" t="s">
        <v>893</v>
      </c>
      <c r="D2">
        <v>1</v>
      </c>
      <c r="E2" t="s">
        <v>231</v>
      </c>
      <c r="F2" t="s">
        <v>232</v>
      </c>
      <c r="H2">
        <v>0.65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0.65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0.65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1" x14ac:dyDescent="0.35">
      <c r="A3" t="s">
        <v>892</v>
      </c>
      <c r="B3" t="s">
        <v>227</v>
      </c>
      <c r="C3" t="s">
        <v>893</v>
      </c>
      <c r="D3">
        <v>3</v>
      </c>
      <c r="E3" t="s">
        <v>236</v>
      </c>
      <c r="F3" t="s">
        <v>237</v>
      </c>
      <c r="H3">
        <v>0.25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0.25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1" x14ac:dyDescent="0.35">
      <c r="A4" t="s">
        <v>892</v>
      </c>
      <c r="B4" t="s">
        <v>227</v>
      </c>
      <c r="C4" t="s">
        <v>893</v>
      </c>
      <c r="D4">
        <v>4</v>
      </c>
      <c r="E4" t="s">
        <v>236</v>
      </c>
      <c r="F4" t="s">
        <v>244</v>
      </c>
      <c r="H4">
        <v>0.25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0.125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1" x14ac:dyDescent="0.35">
      <c r="A5" t="s">
        <v>892</v>
      </c>
      <c r="B5" t="s">
        <v>227</v>
      </c>
      <c r="C5" t="s">
        <v>893</v>
      </c>
      <c r="D5">
        <v>5</v>
      </c>
      <c r="E5" t="s">
        <v>248</v>
      </c>
      <c r="F5" t="s">
        <v>55</v>
      </c>
      <c r="H5">
        <v>0.75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0.75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0.75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1" x14ac:dyDescent="0.35">
      <c r="A6" t="s">
        <v>892</v>
      </c>
      <c r="B6" t="s">
        <v>227</v>
      </c>
      <c r="C6" t="s">
        <v>893</v>
      </c>
      <c r="D6">
        <v>6</v>
      </c>
      <c r="E6" t="s">
        <v>248</v>
      </c>
      <c r="F6" t="s">
        <v>252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1" x14ac:dyDescent="0.35">
      <c r="A7" t="s">
        <v>892</v>
      </c>
      <c r="B7" t="s">
        <v>227</v>
      </c>
      <c r="C7" t="s">
        <v>893</v>
      </c>
      <c r="D7">
        <v>7</v>
      </c>
      <c r="E7" t="s">
        <v>248</v>
      </c>
      <c r="F7" t="s">
        <v>55</v>
      </c>
      <c r="H7">
        <v>0.5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1" x14ac:dyDescent="0.35">
      <c r="A8" t="s">
        <v>892</v>
      </c>
      <c r="B8" t="s">
        <v>227</v>
      </c>
      <c r="C8" t="s">
        <v>893</v>
      </c>
      <c r="D8">
        <v>8</v>
      </c>
      <c r="E8" t="s">
        <v>248</v>
      </c>
      <c r="F8" t="s">
        <v>55</v>
      </c>
      <c r="H8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0.25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0.25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78"/>
  <sheetViews>
    <sheetView view="pageBreakPreview" zoomScale="85" zoomScaleNormal="75" zoomScaleSheetLayoutView="85" workbookViewId="0">
      <selection activeCell="R6" sqref="R6"/>
    </sheetView>
  </sheetViews>
  <sheetFormatPr defaultRowHeight="12.75" x14ac:dyDescent="0.35"/>
  <cols>
    <col min="1" max="1" width="4.1328125" style="1" customWidth="1"/>
    <col min="2" max="2" width="15.796875" style="1" customWidth="1"/>
    <col min="3" max="3" width="10.53125" style="1" customWidth="1"/>
    <col min="4" max="4" width="4.86328125" style="1" customWidth="1"/>
    <col min="5" max="5" width="34.1328125" style="1" customWidth="1"/>
    <col min="6" max="6" width="4.19921875" style="1" bestFit="1" customWidth="1"/>
    <col min="7" max="7" width="4.86328125" style="1" customWidth="1"/>
    <col min="8" max="8" width="6" style="1" customWidth="1"/>
    <col min="9" max="10" width="4.19921875" style="1" bestFit="1" customWidth="1"/>
    <col min="11" max="11" width="5.796875" style="1" customWidth="1"/>
    <col min="12" max="12" width="4.796875" style="1" customWidth="1"/>
    <col min="13" max="13" width="5.86328125" style="1" customWidth="1"/>
    <col min="14" max="15" width="4" style="1" customWidth="1"/>
    <col min="16" max="17" width="5" style="1" customWidth="1"/>
    <col min="18" max="18" width="6" style="1" customWidth="1"/>
    <col min="19" max="29" width="7.796875" style="1" customWidth="1"/>
  </cols>
  <sheetData>
    <row r="1" spans="1:29" ht="17.25" customHeight="1" x14ac:dyDescent="0.35">
      <c r="A1" s="446" t="s">
        <v>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</row>
    <row r="2" spans="1:29" ht="17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0" customHeight="1" x14ac:dyDescent="0.35">
      <c r="A3" s="463" t="s">
        <v>65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  <c r="AB3" s="447"/>
      <c r="AC3" s="447"/>
    </row>
    <row r="4" spans="1:29" ht="13.2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29" ht="137.75" customHeight="1" thickBot="1" x14ac:dyDescent="0.4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29" ht="14" customHeight="1" thickBot="1" x14ac:dyDescent="0.4">
      <c r="A7" s="456" t="s">
        <v>33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</row>
    <row r="8" spans="1:29" ht="34.5" customHeight="1" x14ac:dyDescent="0.4">
      <c r="A8" s="485">
        <v>1</v>
      </c>
      <c r="B8" s="481" t="s">
        <v>71</v>
      </c>
      <c r="C8" s="487" t="s">
        <v>72</v>
      </c>
      <c r="D8" s="448">
        <v>0.65</v>
      </c>
      <c r="E8" s="315" t="s">
        <v>73</v>
      </c>
      <c r="F8" s="338" t="s">
        <v>74</v>
      </c>
      <c r="G8" s="339"/>
      <c r="H8" s="340" t="s">
        <v>75</v>
      </c>
      <c r="I8" s="267" t="s">
        <v>76</v>
      </c>
      <c r="J8" s="341">
        <v>1</v>
      </c>
      <c r="K8" s="342">
        <v>16</v>
      </c>
      <c r="L8" s="343">
        <v>14</v>
      </c>
      <c r="M8" s="344"/>
      <c r="N8" s="343"/>
      <c r="O8" s="343">
        <v>0.5</v>
      </c>
      <c r="P8" s="343"/>
      <c r="Q8" s="343"/>
      <c r="R8" s="343"/>
      <c r="S8" s="343"/>
      <c r="T8" s="343"/>
      <c r="U8" s="343">
        <v>1</v>
      </c>
      <c r="V8" s="343"/>
      <c r="W8" s="343"/>
      <c r="X8" s="345"/>
      <c r="Y8" s="345"/>
      <c r="Z8" s="345"/>
      <c r="AA8" s="346"/>
      <c r="AB8" s="347"/>
      <c r="AC8" s="129">
        <f t="shared" ref="AC8:AC13" si="0">SUM(K8:AB8)</f>
        <v>31.5</v>
      </c>
    </row>
    <row r="9" spans="1:29" ht="27.75" customHeight="1" x14ac:dyDescent="0.4">
      <c r="A9" s="474"/>
      <c r="B9" s="430"/>
      <c r="C9" s="488"/>
      <c r="D9" s="449"/>
      <c r="E9" s="315" t="s">
        <v>77</v>
      </c>
      <c r="F9" s="214" t="s">
        <v>74</v>
      </c>
      <c r="G9" s="244"/>
      <c r="H9" s="201" t="s">
        <v>78</v>
      </c>
      <c r="I9" s="184">
        <v>2</v>
      </c>
      <c r="J9" s="263">
        <v>4</v>
      </c>
      <c r="K9" s="261">
        <v>16</v>
      </c>
      <c r="L9" s="262">
        <v>8</v>
      </c>
      <c r="M9" s="293"/>
      <c r="N9" s="262">
        <v>1</v>
      </c>
      <c r="O9" s="262">
        <v>0.5</v>
      </c>
      <c r="P9" s="262"/>
      <c r="Q9" s="262"/>
      <c r="R9" s="262"/>
      <c r="S9" s="262"/>
      <c r="T9" s="262"/>
      <c r="U9" s="262">
        <v>1</v>
      </c>
      <c r="V9" s="262"/>
      <c r="W9" s="262"/>
      <c r="X9" s="264"/>
      <c r="Y9" s="264"/>
      <c r="Z9" s="264"/>
      <c r="AA9" s="189"/>
      <c r="AB9" s="190"/>
      <c r="AC9" s="143">
        <f t="shared" si="0"/>
        <v>26.5</v>
      </c>
    </row>
    <row r="10" spans="1:29" ht="27.75" customHeight="1" x14ac:dyDescent="0.4">
      <c r="A10" s="474"/>
      <c r="B10" s="430"/>
      <c r="C10" s="488"/>
      <c r="D10" s="449"/>
      <c r="E10" s="316" t="s">
        <v>79</v>
      </c>
      <c r="F10" s="331" t="s">
        <v>74</v>
      </c>
      <c r="G10" s="245"/>
      <c r="H10" s="249" t="s">
        <v>75</v>
      </c>
      <c r="I10" s="181" t="s">
        <v>76</v>
      </c>
      <c r="J10" s="182">
        <v>1</v>
      </c>
      <c r="K10" s="178"/>
      <c r="L10" s="179"/>
      <c r="M10" s="179"/>
      <c r="N10" s="179"/>
      <c r="O10" s="356">
        <v>0.5</v>
      </c>
      <c r="P10" s="179"/>
      <c r="Q10" s="179"/>
      <c r="R10" s="179"/>
      <c r="S10" s="179"/>
      <c r="T10" s="179"/>
      <c r="U10" s="179">
        <v>1</v>
      </c>
      <c r="V10" s="179"/>
      <c r="W10" s="179"/>
      <c r="X10" s="179"/>
      <c r="Y10" s="179"/>
      <c r="Z10" s="179"/>
      <c r="AA10" s="179"/>
      <c r="AB10" s="256"/>
      <c r="AC10" s="143">
        <f t="shared" si="0"/>
        <v>1.5</v>
      </c>
    </row>
    <row r="11" spans="1:29" ht="14" customHeight="1" x14ac:dyDescent="0.4">
      <c r="A11" s="474"/>
      <c r="B11" s="430"/>
      <c r="C11" s="488"/>
      <c r="D11" s="449"/>
      <c r="E11" s="326" t="s">
        <v>80</v>
      </c>
      <c r="F11" s="331" t="s">
        <v>74</v>
      </c>
      <c r="G11" s="244"/>
      <c r="H11" s="249" t="s">
        <v>81</v>
      </c>
      <c r="I11" s="181" t="s">
        <v>82</v>
      </c>
      <c r="J11" s="182">
        <v>5</v>
      </c>
      <c r="K11" s="178"/>
      <c r="L11" s="179"/>
      <c r="M11" s="179"/>
      <c r="N11" s="179">
        <v>1</v>
      </c>
      <c r="O11" s="356">
        <v>0.5</v>
      </c>
      <c r="P11" s="179"/>
      <c r="Q11" s="179"/>
      <c r="R11" s="179"/>
      <c r="S11" s="179"/>
      <c r="T11" s="179"/>
      <c r="U11" s="179">
        <v>1</v>
      </c>
      <c r="V11" s="179"/>
      <c r="W11" s="179"/>
      <c r="X11" s="179"/>
      <c r="Y11" s="179"/>
      <c r="Z11" s="179"/>
      <c r="AA11" s="179"/>
      <c r="AB11" s="256"/>
      <c r="AC11" s="143">
        <f t="shared" si="0"/>
        <v>2.5</v>
      </c>
    </row>
    <row r="12" spans="1:29" ht="27.75" customHeight="1" x14ac:dyDescent="0.4">
      <c r="A12" s="474"/>
      <c r="B12" s="430"/>
      <c r="C12" s="488"/>
      <c r="D12" s="449"/>
      <c r="E12" s="330" t="s">
        <v>83</v>
      </c>
      <c r="F12" s="332" t="s">
        <v>74</v>
      </c>
      <c r="G12" s="244"/>
      <c r="H12" s="222" t="s">
        <v>75</v>
      </c>
      <c r="I12" s="186" t="s">
        <v>84</v>
      </c>
      <c r="J12" s="187" t="s">
        <v>85</v>
      </c>
      <c r="K12" s="106"/>
      <c r="L12" s="101"/>
      <c r="M12" s="101"/>
      <c r="N12" s="179">
        <v>1</v>
      </c>
      <c r="O12" s="356">
        <v>0.5</v>
      </c>
      <c r="P12" s="101"/>
      <c r="Q12" s="101"/>
      <c r="R12" s="101"/>
      <c r="S12" s="101"/>
      <c r="T12" s="101"/>
      <c r="U12" s="101">
        <v>1</v>
      </c>
      <c r="V12" s="101"/>
      <c r="W12" s="101"/>
      <c r="X12" s="101"/>
      <c r="Y12" s="101"/>
      <c r="Z12" s="101"/>
      <c r="AA12" s="101"/>
      <c r="AB12" s="127"/>
      <c r="AC12" s="143">
        <f t="shared" si="0"/>
        <v>2.5</v>
      </c>
    </row>
    <row r="13" spans="1:29" ht="14" customHeight="1" x14ac:dyDescent="0.4">
      <c r="A13" s="474"/>
      <c r="B13" s="430"/>
      <c r="C13" s="488"/>
      <c r="D13" s="449"/>
      <c r="E13" s="348"/>
      <c r="F13" s="199"/>
      <c r="G13" s="244"/>
      <c r="H13" s="222"/>
      <c r="I13" s="186"/>
      <c r="J13" s="187"/>
      <c r="K13" s="196"/>
      <c r="L13" s="32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299"/>
      <c r="AC13" s="143">
        <f t="shared" si="0"/>
        <v>0</v>
      </c>
    </row>
    <row r="14" spans="1:29" ht="14" customHeight="1" thickBot="1" x14ac:dyDescent="0.4">
      <c r="A14" s="474"/>
      <c r="B14" s="430"/>
      <c r="C14" s="488"/>
      <c r="D14" s="449"/>
      <c r="E14" s="71" t="s">
        <v>86</v>
      </c>
      <c r="F14" s="26"/>
      <c r="G14" s="26"/>
      <c r="H14" s="26"/>
      <c r="I14" s="26"/>
      <c r="J14" s="27"/>
      <c r="K14" s="29">
        <f t="shared" ref="K14:AC14" si="1">SUM(K8:K13)</f>
        <v>32</v>
      </c>
      <c r="L14" s="29">
        <f t="shared" si="1"/>
        <v>22</v>
      </c>
      <c r="M14" s="29">
        <f t="shared" si="1"/>
        <v>0</v>
      </c>
      <c r="N14" s="29">
        <f t="shared" si="1"/>
        <v>3</v>
      </c>
      <c r="O14" s="29">
        <f t="shared" si="1"/>
        <v>2.5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5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10">
        <f t="shared" si="1"/>
        <v>0</v>
      </c>
      <c r="AC14" s="55">
        <f t="shared" si="1"/>
        <v>64.5</v>
      </c>
    </row>
    <row r="15" spans="1:29" ht="14.25" customHeight="1" thickBot="1" x14ac:dyDescent="0.4">
      <c r="A15" s="474"/>
      <c r="B15" s="430"/>
      <c r="C15" s="488"/>
      <c r="D15" s="449"/>
      <c r="E15" s="312"/>
      <c r="F15" s="208"/>
      <c r="G15" s="208"/>
      <c r="H15" s="208"/>
      <c r="I15" s="209"/>
      <c r="J15" s="300"/>
      <c r="K15" s="104"/>
      <c r="L15" s="69"/>
      <c r="M15" s="94"/>
      <c r="N15" s="94"/>
      <c r="O15" s="94"/>
      <c r="P15" s="69"/>
      <c r="Q15" s="94"/>
      <c r="R15" s="94"/>
      <c r="S15" s="94"/>
      <c r="T15" s="94"/>
      <c r="U15" s="69"/>
      <c r="V15" s="94"/>
      <c r="W15" s="94"/>
      <c r="X15" s="94"/>
      <c r="Y15" s="94"/>
      <c r="Z15" s="94"/>
      <c r="AA15" s="94"/>
      <c r="AB15" s="136"/>
      <c r="AC15" s="129">
        <f>SUM(K15:AB15)</f>
        <v>0</v>
      </c>
    </row>
    <row r="16" spans="1:29" ht="30" customHeight="1" x14ac:dyDescent="0.35">
      <c r="A16" s="474"/>
      <c r="B16" s="430"/>
      <c r="C16" s="488"/>
      <c r="D16" s="449"/>
      <c r="E16" s="320"/>
      <c r="F16" s="298"/>
      <c r="G16" s="298"/>
      <c r="H16" s="298"/>
      <c r="I16" s="298"/>
      <c r="J16" s="98"/>
      <c r="K16" s="39"/>
      <c r="L16" s="17"/>
      <c r="M16" s="99"/>
      <c r="N16" s="99"/>
      <c r="O16" s="99"/>
      <c r="P16" s="17"/>
      <c r="Q16" s="99"/>
      <c r="R16" s="99"/>
      <c r="S16" s="99"/>
      <c r="T16" s="99"/>
      <c r="U16" s="17"/>
      <c r="V16" s="99"/>
      <c r="W16" s="99"/>
      <c r="X16" s="99"/>
      <c r="Y16" s="99"/>
      <c r="Z16" s="99"/>
      <c r="AA16" s="99"/>
      <c r="AB16" s="135"/>
      <c r="AC16" s="129">
        <f>SUM(K16:AB16)</f>
        <v>0</v>
      </c>
    </row>
    <row r="17" spans="1:29" ht="14" customHeight="1" thickBot="1" x14ac:dyDescent="0.4">
      <c r="A17" s="474"/>
      <c r="B17" s="430"/>
      <c r="C17" s="488"/>
      <c r="D17" s="449"/>
      <c r="E17" s="97" t="s">
        <v>87</v>
      </c>
      <c r="F17" s="92"/>
      <c r="G17" s="92"/>
      <c r="H17" s="92"/>
      <c r="I17" s="92"/>
      <c r="J17" s="93"/>
      <c r="K17" s="95">
        <f t="shared" ref="K17:AC17" si="2">SUM(K15:K16)</f>
        <v>0</v>
      </c>
      <c r="L17" s="95">
        <f t="shared" si="2"/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5">
        <f t="shared" si="2"/>
        <v>0</v>
      </c>
      <c r="R17" s="95">
        <f t="shared" si="2"/>
        <v>0</v>
      </c>
      <c r="S17" s="95">
        <f t="shared" si="2"/>
        <v>0</v>
      </c>
      <c r="T17" s="95">
        <f t="shared" si="2"/>
        <v>0</v>
      </c>
      <c r="U17" s="95">
        <f t="shared" si="2"/>
        <v>0</v>
      </c>
      <c r="V17" s="95">
        <f t="shared" si="2"/>
        <v>0</v>
      </c>
      <c r="W17" s="95">
        <f t="shared" si="2"/>
        <v>0</v>
      </c>
      <c r="X17" s="95">
        <f t="shared" si="2"/>
        <v>0</v>
      </c>
      <c r="Y17" s="95">
        <f t="shared" si="2"/>
        <v>0</v>
      </c>
      <c r="Z17" s="95">
        <f t="shared" si="2"/>
        <v>0</v>
      </c>
      <c r="AA17" s="95">
        <f t="shared" si="2"/>
        <v>0</v>
      </c>
      <c r="AB17" s="95">
        <f t="shared" si="2"/>
        <v>0</v>
      </c>
      <c r="AC17" s="95">
        <f t="shared" si="2"/>
        <v>0</v>
      </c>
    </row>
    <row r="18" spans="1:29" ht="14" customHeight="1" x14ac:dyDescent="0.35">
      <c r="A18" s="474"/>
      <c r="B18" s="430"/>
      <c r="C18" s="488"/>
      <c r="D18" s="449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30"/>
      <c r="AC18" s="46"/>
    </row>
    <row r="19" spans="1:29" ht="13.5" customHeight="1" x14ac:dyDescent="0.35">
      <c r="A19" s="474"/>
      <c r="B19" s="430"/>
      <c r="C19" s="488"/>
      <c r="D19" s="449"/>
      <c r="E19" s="33" t="s">
        <v>88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37"/>
      <c r="AC19" s="49"/>
    </row>
    <row r="20" spans="1:29" ht="14" customHeight="1" x14ac:dyDescent="0.35">
      <c r="A20" s="474"/>
      <c r="B20" s="430"/>
      <c r="C20" s="488"/>
      <c r="D20" s="449"/>
      <c r="E20" s="144"/>
      <c r="F20" s="31"/>
      <c r="G20" s="20"/>
      <c r="H20" s="20"/>
      <c r="I20" s="119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25"/>
      <c r="AC20" s="49"/>
    </row>
    <row r="21" spans="1:29" ht="14" customHeight="1" x14ac:dyDescent="0.4">
      <c r="A21" s="474"/>
      <c r="B21" s="430"/>
      <c r="C21" s="488"/>
      <c r="D21" s="449"/>
      <c r="E21" s="126"/>
      <c r="F21" s="20"/>
      <c r="G21" s="20"/>
      <c r="H21" s="20"/>
      <c r="I21" s="119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25"/>
      <c r="AC21" s="49"/>
    </row>
    <row r="22" spans="1:29" ht="14" customHeight="1" thickBot="1" x14ac:dyDescent="0.4">
      <c r="A22" s="474"/>
      <c r="B22" s="430"/>
      <c r="C22" s="488"/>
      <c r="D22" s="449"/>
      <c r="E22" s="25" t="s">
        <v>89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4" customHeight="1" thickBot="1" x14ac:dyDescent="0.4">
      <c r="A23" s="486"/>
      <c r="B23" s="454"/>
      <c r="C23" s="489"/>
      <c r="D23" s="450"/>
      <c r="E23" s="51" t="s">
        <v>90</v>
      </c>
      <c r="F23" s="52"/>
      <c r="G23" s="52"/>
      <c r="H23" s="52"/>
      <c r="I23" s="52"/>
      <c r="J23" s="53"/>
      <c r="K23" s="29">
        <f t="shared" ref="K23:AB23" si="4">SUM(K14,K17,K19,K22)</f>
        <v>32</v>
      </c>
      <c r="L23" s="29">
        <f t="shared" si="4"/>
        <v>22</v>
      </c>
      <c r="M23" s="29">
        <f t="shared" si="4"/>
        <v>0</v>
      </c>
      <c r="N23" s="29">
        <f t="shared" si="4"/>
        <v>3</v>
      </c>
      <c r="O23" s="29">
        <f t="shared" si="4"/>
        <v>2.5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5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33">
        <f>SUM(K23:AB23)</f>
        <v>64.5</v>
      </c>
    </row>
    <row r="24" spans="1:29" ht="13.5" customHeight="1" x14ac:dyDescent="0.35">
      <c r="A24" s="483"/>
      <c r="B24" s="484"/>
      <c r="C24" s="484"/>
      <c r="D24" s="484"/>
      <c r="E24" s="484"/>
      <c r="F24" s="484"/>
      <c r="G24" s="484"/>
      <c r="H24" s="484"/>
      <c r="I24" s="484"/>
      <c r="J24" s="484"/>
      <c r="K24" s="484"/>
      <c r="L24" s="484"/>
      <c r="M24" s="484"/>
      <c r="N24" s="484"/>
      <c r="O24" s="484"/>
      <c r="P24" s="484"/>
      <c r="Q24" s="484"/>
      <c r="R24" s="484"/>
      <c r="S24" s="484"/>
      <c r="T24" s="484"/>
      <c r="U24" s="484"/>
      <c r="V24" s="484"/>
      <c r="W24" s="484"/>
      <c r="X24" s="484"/>
      <c r="Y24" s="484"/>
      <c r="Z24" s="484"/>
      <c r="AA24" s="484"/>
      <c r="AB24" s="484"/>
      <c r="AC24" s="484"/>
    </row>
    <row r="25" spans="1:29" ht="14" customHeight="1" x14ac:dyDescent="0.4">
      <c r="A25" s="459" t="s">
        <v>61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</row>
    <row r="26" spans="1:29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62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63</v>
      </c>
      <c r="X27" s="3"/>
      <c r="Y27" s="3"/>
      <c r="Z27" s="83"/>
      <c r="AA27" s="83"/>
      <c r="AB27" s="83"/>
      <c r="AC27" s="80"/>
    </row>
    <row r="28" spans="1:29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451" t="s">
        <v>91</v>
      </c>
      <c r="U28" s="447"/>
      <c r="V28" s="447"/>
      <c r="W28" s="447"/>
      <c r="X28" s="447"/>
      <c r="Y28" s="447"/>
      <c r="Z28" s="447"/>
      <c r="AA28" s="2"/>
      <c r="AB28" s="84"/>
      <c r="AC28" s="80"/>
    </row>
    <row r="29" spans="1:29" ht="14" customHeight="1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4" customHeight="1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4" customHeight="1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476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80"/>
    </row>
    <row r="32" spans="1:29" ht="14" customHeight="1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472"/>
      <c r="W32" s="447"/>
      <c r="X32" s="447"/>
      <c r="Y32" s="447"/>
      <c r="Z32" s="85"/>
      <c r="AA32" s="85"/>
      <c r="AB32" s="85"/>
      <c r="AC32" s="80"/>
    </row>
    <row r="33" spans="1:29" ht="14" customHeight="1" x14ac:dyDescent="0.4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U33" s="451"/>
      <c r="V33" s="447"/>
      <c r="W33" s="447"/>
      <c r="X33" s="447"/>
      <c r="Y33" s="447"/>
      <c r="Z33" s="447"/>
      <c r="AA33" s="3"/>
      <c r="AB33" s="6"/>
      <c r="AC33" s="81"/>
    </row>
    <row r="34" spans="1:29" ht="14" customHeight="1" x14ac:dyDescent="0.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6"/>
      <c r="U34" s="2"/>
      <c r="V34" s="2"/>
      <c r="W34" s="2"/>
      <c r="X34" s="2"/>
      <c r="Y34" s="2"/>
      <c r="Z34" s="2"/>
      <c r="AA34" s="3"/>
      <c r="AB34" s="6"/>
      <c r="AC34" s="81"/>
    </row>
    <row r="35" spans="1:29" ht="14" customHeight="1" x14ac:dyDescent="0.4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6"/>
      <c r="U35" s="2"/>
      <c r="V35" s="2"/>
      <c r="W35" s="2"/>
      <c r="X35" s="2"/>
      <c r="Y35" s="2"/>
      <c r="Z35" s="2"/>
      <c r="AA35" s="3"/>
      <c r="AB35" s="6"/>
      <c r="AC35" s="81"/>
    </row>
    <row r="36" spans="1:29" ht="14" customHeight="1" x14ac:dyDescent="0.4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6"/>
      <c r="U36" s="2"/>
      <c r="V36" s="2"/>
      <c r="W36" s="2"/>
      <c r="X36" s="2"/>
      <c r="Y36" s="2"/>
      <c r="Z36" s="2"/>
      <c r="AA36" s="3"/>
      <c r="AB36" s="6"/>
      <c r="AC36" s="81"/>
    </row>
    <row r="37" spans="1:29" ht="17.25" customHeight="1" x14ac:dyDescent="0.35">
      <c r="A37" s="446" t="s">
        <v>0</v>
      </c>
      <c r="B37" s="447"/>
      <c r="C37" s="447"/>
      <c r="D37" s="447"/>
      <c r="E37" s="447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447"/>
      <c r="R37" s="447"/>
      <c r="S37" s="447"/>
      <c r="T37" s="447"/>
      <c r="U37" s="447"/>
      <c r="V37" s="447"/>
      <c r="W37" s="447"/>
      <c r="X37" s="447"/>
      <c r="Y37" s="447"/>
      <c r="Z37" s="447"/>
      <c r="AA37" s="447"/>
      <c r="AB37" s="447"/>
      <c r="AC37" s="447"/>
    </row>
    <row r="38" spans="1:29" ht="17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20" customHeight="1" x14ac:dyDescent="0.35">
      <c r="A39" s="463" t="s">
        <v>65</v>
      </c>
      <c r="B39" s="447"/>
      <c r="C39" s="447"/>
      <c r="D39" s="447"/>
      <c r="E39" s="447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447"/>
      <c r="R39" s="447"/>
      <c r="S39" s="447"/>
      <c r="T39" s="447"/>
      <c r="U39" s="447"/>
      <c r="V39" s="447"/>
      <c r="W39" s="447"/>
      <c r="X39" s="447"/>
      <c r="Y39" s="447"/>
      <c r="Z39" s="447"/>
      <c r="AA39" s="447"/>
      <c r="AB39" s="447"/>
      <c r="AC39" s="447"/>
    </row>
    <row r="40" spans="1:29" ht="14" customHeight="1" thickBot="1" x14ac:dyDescent="0.4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</row>
    <row r="41" spans="1:29" x14ac:dyDescent="0.35">
      <c r="A41" s="460" t="s">
        <v>2</v>
      </c>
      <c r="B41" s="452" t="s">
        <v>3</v>
      </c>
      <c r="C41" s="452" t="s">
        <v>4</v>
      </c>
      <c r="D41" s="453" t="s">
        <v>5</v>
      </c>
      <c r="E41" s="480" t="s">
        <v>66</v>
      </c>
      <c r="F41" s="455" t="s">
        <v>6</v>
      </c>
      <c r="G41" s="462" t="s">
        <v>67</v>
      </c>
      <c r="H41" s="466" t="s">
        <v>68</v>
      </c>
      <c r="I41" s="455" t="s">
        <v>8</v>
      </c>
      <c r="J41" s="464" t="s">
        <v>69</v>
      </c>
      <c r="K41" s="477" t="s">
        <v>9</v>
      </c>
      <c r="L41" s="478"/>
      <c r="M41" s="478"/>
      <c r="N41" s="478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9"/>
      <c r="AC41" s="482" t="s">
        <v>29</v>
      </c>
    </row>
    <row r="42" spans="1:29" ht="137.75" customHeight="1" thickBot="1" x14ac:dyDescent="0.4">
      <c r="A42" s="461"/>
      <c r="B42" s="431"/>
      <c r="C42" s="431"/>
      <c r="D42" s="454"/>
      <c r="E42" s="431"/>
      <c r="F42" s="431"/>
      <c r="G42" s="431"/>
      <c r="H42" s="454"/>
      <c r="I42" s="431"/>
      <c r="J42" s="465"/>
      <c r="K42" s="10" t="s">
        <v>10</v>
      </c>
      <c r="L42" s="9" t="s">
        <v>11</v>
      </c>
      <c r="M42" s="9" t="s">
        <v>12</v>
      </c>
      <c r="N42" s="9" t="s">
        <v>13</v>
      </c>
      <c r="O42" s="9" t="s">
        <v>14</v>
      </c>
      <c r="P42" s="9" t="s">
        <v>15</v>
      </c>
      <c r="Q42" s="9" t="s">
        <v>16</v>
      </c>
      <c r="R42" s="9" t="s">
        <v>70</v>
      </c>
      <c r="S42" s="9" t="s">
        <v>18</v>
      </c>
      <c r="T42" s="9" t="s">
        <v>19</v>
      </c>
      <c r="U42" s="9" t="s">
        <v>20</v>
      </c>
      <c r="V42" s="9" t="s">
        <v>21</v>
      </c>
      <c r="W42" s="9" t="s">
        <v>22</v>
      </c>
      <c r="X42" s="9" t="s">
        <v>23</v>
      </c>
      <c r="Y42" s="9" t="s">
        <v>24</v>
      </c>
      <c r="Z42" s="9" t="s">
        <v>25</v>
      </c>
      <c r="AA42" s="9" t="s">
        <v>26</v>
      </c>
      <c r="AB42" s="9" t="s">
        <v>27</v>
      </c>
      <c r="AC42" s="450"/>
    </row>
    <row r="43" spans="1:29" ht="14" customHeight="1" thickBot="1" x14ac:dyDescent="0.4">
      <c r="A43" s="456" t="s">
        <v>36</v>
      </c>
      <c r="B43" s="457"/>
      <c r="C43" s="457"/>
      <c r="D43" s="457"/>
      <c r="E43" s="457"/>
      <c r="F43" s="457"/>
      <c r="G43" s="457"/>
      <c r="H43" s="457"/>
      <c r="I43" s="457"/>
      <c r="J43" s="457"/>
      <c r="K43" s="457"/>
      <c r="L43" s="457"/>
      <c r="M43" s="457"/>
      <c r="N43" s="457"/>
      <c r="O43" s="457"/>
      <c r="P43" s="457"/>
      <c r="Q43" s="457"/>
      <c r="R43" s="457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8"/>
    </row>
    <row r="44" spans="1:29" ht="21" customHeight="1" x14ac:dyDescent="0.4">
      <c r="A44" s="473">
        <v>1</v>
      </c>
      <c r="B44" s="475" t="s">
        <v>71</v>
      </c>
      <c r="C44" s="467" t="s">
        <v>72</v>
      </c>
      <c r="D44" s="470">
        <v>0.65</v>
      </c>
      <c r="E44" s="319" t="s">
        <v>92</v>
      </c>
      <c r="F44" s="327" t="s">
        <v>74</v>
      </c>
      <c r="G44" s="268"/>
      <c r="H44" s="327" t="s">
        <v>75</v>
      </c>
      <c r="I44" s="327">
        <v>4</v>
      </c>
      <c r="J44" s="328">
        <v>3</v>
      </c>
      <c r="K44" s="292"/>
      <c r="L44" s="290"/>
      <c r="M44" s="290"/>
      <c r="N44" s="192"/>
      <c r="O44" s="192"/>
      <c r="P44" s="192"/>
      <c r="Q44" s="192"/>
      <c r="R44" s="192">
        <v>3</v>
      </c>
      <c r="S44" s="192"/>
      <c r="T44" s="192"/>
      <c r="U44" s="192"/>
      <c r="V44" s="192"/>
      <c r="W44" s="192"/>
      <c r="X44" s="184"/>
      <c r="Y44" s="184"/>
      <c r="Z44" s="184"/>
      <c r="AA44" s="60"/>
      <c r="AB44" s="258"/>
      <c r="AC44" s="143">
        <f t="shared" ref="AC44:AC52" si="5">SUM(K44:AB44)</f>
        <v>3</v>
      </c>
    </row>
    <row r="45" spans="1:29" ht="18" customHeight="1" x14ac:dyDescent="0.4">
      <c r="A45" s="474"/>
      <c r="B45" s="430"/>
      <c r="C45" s="468"/>
      <c r="D45" s="449"/>
      <c r="E45" s="319" t="s">
        <v>93</v>
      </c>
      <c r="F45" s="159" t="s">
        <v>74</v>
      </c>
      <c r="G45" s="269"/>
      <c r="H45" s="327" t="s">
        <v>75</v>
      </c>
      <c r="I45" s="255" t="s">
        <v>76</v>
      </c>
      <c r="J45" s="306">
        <v>1</v>
      </c>
      <c r="K45" s="365">
        <v>18</v>
      </c>
      <c r="L45" s="313">
        <v>18</v>
      </c>
      <c r="M45" s="314"/>
      <c r="N45" s="314"/>
      <c r="O45" s="314">
        <v>0.5</v>
      </c>
      <c r="P45" s="313"/>
      <c r="Q45" s="314"/>
      <c r="R45" s="314"/>
      <c r="S45" s="314"/>
      <c r="T45" s="314"/>
      <c r="U45" s="313">
        <v>1</v>
      </c>
      <c r="V45" s="314"/>
      <c r="W45" s="314"/>
      <c r="X45" s="314"/>
      <c r="Y45" s="314"/>
      <c r="Z45" s="314"/>
      <c r="AA45" s="189"/>
      <c r="AB45" s="247"/>
      <c r="AC45" s="143">
        <f t="shared" si="5"/>
        <v>37.5</v>
      </c>
    </row>
    <row r="46" spans="1:29" ht="27.75" customHeight="1" x14ac:dyDescent="0.4">
      <c r="A46" s="474"/>
      <c r="B46" s="430"/>
      <c r="C46" s="468"/>
      <c r="D46" s="449"/>
      <c r="E46" s="366" t="s">
        <v>77</v>
      </c>
      <c r="F46" s="286" t="s">
        <v>74</v>
      </c>
      <c r="G46" s="268"/>
      <c r="H46" s="327" t="s">
        <v>78</v>
      </c>
      <c r="I46" s="164" t="s">
        <v>82</v>
      </c>
      <c r="J46" s="294">
        <v>4</v>
      </c>
      <c r="K46" s="287">
        <v>28</v>
      </c>
      <c r="L46" s="268">
        <v>28</v>
      </c>
      <c r="M46" s="268"/>
      <c r="N46" s="216">
        <v>1</v>
      </c>
      <c r="O46" s="216">
        <v>0.5</v>
      </c>
      <c r="P46" s="216"/>
      <c r="Q46" s="216"/>
      <c r="R46" s="216"/>
      <c r="S46" s="311"/>
      <c r="T46" s="193"/>
      <c r="U46" s="269">
        <v>1</v>
      </c>
      <c r="V46" s="193"/>
      <c r="W46" s="193"/>
      <c r="X46" s="193"/>
      <c r="Y46" s="193"/>
      <c r="Z46" s="193"/>
      <c r="AA46" s="193"/>
      <c r="AB46" s="185"/>
      <c r="AC46" s="143">
        <f t="shared" si="5"/>
        <v>58.5</v>
      </c>
    </row>
    <row r="47" spans="1:29" ht="14" customHeight="1" x14ac:dyDescent="0.35">
      <c r="A47" s="474"/>
      <c r="B47" s="430"/>
      <c r="C47" s="468"/>
      <c r="D47" s="449"/>
      <c r="E47" s="319" t="s">
        <v>94</v>
      </c>
      <c r="F47" s="248" t="s">
        <v>74</v>
      </c>
      <c r="G47" s="244"/>
      <c r="H47" s="327" t="s">
        <v>75</v>
      </c>
      <c r="I47" s="181" t="s">
        <v>84</v>
      </c>
      <c r="J47" s="182">
        <v>3</v>
      </c>
      <c r="K47" s="178">
        <v>32</v>
      </c>
      <c r="L47" s="179">
        <v>32</v>
      </c>
      <c r="M47" s="179">
        <v>16</v>
      </c>
      <c r="N47" s="179">
        <v>1</v>
      </c>
      <c r="O47" s="179">
        <v>0.5</v>
      </c>
      <c r="P47" s="179"/>
      <c r="Q47" s="179"/>
      <c r="R47" s="179"/>
      <c r="S47" s="179"/>
      <c r="T47" s="179"/>
      <c r="U47" s="179">
        <v>1</v>
      </c>
      <c r="V47" s="179"/>
      <c r="W47" s="179"/>
      <c r="X47" s="179"/>
      <c r="Y47" s="179"/>
      <c r="Z47" s="179"/>
      <c r="AA47" s="179"/>
      <c r="AB47" s="180"/>
      <c r="AC47" s="132">
        <f t="shared" si="5"/>
        <v>82.5</v>
      </c>
    </row>
    <row r="48" spans="1:29" ht="14" customHeight="1" x14ac:dyDescent="0.35">
      <c r="A48" s="474"/>
      <c r="B48" s="430"/>
      <c r="C48" s="468"/>
      <c r="D48" s="449"/>
      <c r="E48" s="319" t="s">
        <v>95</v>
      </c>
      <c r="F48" s="221" t="s">
        <v>74</v>
      </c>
      <c r="G48" s="244"/>
      <c r="H48" s="327" t="s">
        <v>75</v>
      </c>
      <c r="I48" s="58" t="s">
        <v>84</v>
      </c>
      <c r="J48" s="59">
        <v>3</v>
      </c>
      <c r="K48" s="100">
        <v>16</v>
      </c>
      <c r="L48" s="60">
        <v>16</v>
      </c>
      <c r="M48" s="60"/>
      <c r="N48" s="60">
        <v>1</v>
      </c>
      <c r="O48" s="60">
        <v>0.5</v>
      </c>
      <c r="P48" s="60"/>
      <c r="Q48" s="60"/>
      <c r="R48" s="60"/>
      <c r="S48" s="60"/>
      <c r="T48" s="60"/>
      <c r="U48" s="60">
        <v>1</v>
      </c>
      <c r="V48" s="60"/>
      <c r="W48" s="60"/>
      <c r="X48" s="60"/>
      <c r="Y48" s="60"/>
      <c r="Z48" s="60"/>
      <c r="AA48" s="60"/>
      <c r="AB48" s="139"/>
      <c r="AC48" s="132">
        <f t="shared" si="5"/>
        <v>34.5</v>
      </c>
    </row>
    <row r="49" spans="1:29" ht="27.75" customHeight="1" x14ac:dyDescent="0.35">
      <c r="A49" s="474"/>
      <c r="B49" s="430"/>
      <c r="C49" s="468"/>
      <c r="D49" s="449"/>
      <c r="E49" s="366" t="s">
        <v>96</v>
      </c>
      <c r="F49" s="248" t="s">
        <v>97</v>
      </c>
      <c r="G49" s="244"/>
      <c r="H49" s="327" t="s">
        <v>75</v>
      </c>
      <c r="I49" s="181" t="s">
        <v>98</v>
      </c>
      <c r="J49" s="182">
        <v>2</v>
      </c>
      <c r="K49" s="178">
        <v>30</v>
      </c>
      <c r="L49" s="179">
        <v>16</v>
      </c>
      <c r="M49" s="179"/>
      <c r="N49" s="179">
        <v>1</v>
      </c>
      <c r="O49" s="216">
        <v>0.5</v>
      </c>
      <c r="P49" s="179"/>
      <c r="Q49" s="179"/>
      <c r="R49" s="179"/>
      <c r="S49" s="179"/>
      <c r="T49" s="179"/>
      <c r="U49" s="179">
        <v>1</v>
      </c>
      <c r="V49" s="179"/>
      <c r="W49" s="179"/>
      <c r="X49" s="179"/>
      <c r="Y49" s="179"/>
      <c r="Z49" s="179"/>
      <c r="AA49" s="179"/>
      <c r="AB49" s="180"/>
      <c r="AC49" s="132">
        <f t="shared" si="5"/>
        <v>48.5</v>
      </c>
    </row>
    <row r="50" spans="1:29" ht="27.75" customHeight="1" x14ac:dyDescent="0.4">
      <c r="A50" s="474"/>
      <c r="B50" s="430"/>
      <c r="C50" s="468"/>
      <c r="D50" s="449"/>
      <c r="E50" s="366" t="s">
        <v>96</v>
      </c>
      <c r="F50" s="257" t="s">
        <v>99</v>
      </c>
      <c r="G50" s="244"/>
      <c r="H50" s="327" t="s">
        <v>75</v>
      </c>
      <c r="I50" s="119" t="s">
        <v>98</v>
      </c>
      <c r="J50" s="195" t="s">
        <v>98</v>
      </c>
      <c r="K50" s="106">
        <v>8</v>
      </c>
      <c r="L50" s="101">
        <v>4</v>
      </c>
      <c r="M50" s="101"/>
      <c r="N50" s="101"/>
      <c r="O50" s="216">
        <v>0.5</v>
      </c>
      <c r="P50" s="101"/>
      <c r="Q50" s="101"/>
      <c r="R50" s="166"/>
      <c r="S50" s="101"/>
      <c r="T50" s="101"/>
      <c r="U50" s="101"/>
      <c r="V50" s="101"/>
      <c r="W50" s="101"/>
      <c r="X50" s="101"/>
      <c r="Y50" s="101"/>
      <c r="Z50" s="101"/>
      <c r="AA50" s="101"/>
      <c r="AB50" s="127"/>
      <c r="AC50" s="132">
        <f t="shared" si="5"/>
        <v>12.5</v>
      </c>
    </row>
    <row r="51" spans="1:29" ht="14" customHeight="1" x14ac:dyDescent="0.4">
      <c r="A51" s="474"/>
      <c r="B51" s="430"/>
      <c r="C51" s="468"/>
      <c r="D51" s="449"/>
      <c r="E51" s="323" t="s">
        <v>100</v>
      </c>
      <c r="F51" s="257"/>
      <c r="G51" s="244"/>
      <c r="H51" s="116"/>
      <c r="I51" s="119"/>
      <c r="J51" s="195"/>
      <c r="K51" s="106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27"/>
      <c r="AC51" s="132">
        <f t="shared" si="5"/>
        <v>0</v>
      </c>
    </row>
    <row r="52" spans="1:29" ht="14.25" customHeight="1" thickBot="1" x14ac:dyDescent="0.45">
      <c r="A52" s="474"/>
      <c r="B52" s="430"/>
      <c r="C52" s="468"/>
      <c r="D52" s="449"/>
      <c r="E52" s="307"/>
      <c r="F52" s="308"/>
      <c r="G52" s="309"/>
      <c r="H52" s="310"/>
      <c r="I52" s="310"/>
      <c r="J52" s="274"/>
      <c r="K52" s="107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28"/>
      <c r="AC52" s="198">
        <f t="shared" si="5"/>
        <v>0</v>
      </c>
    </row>
    <row r="53" spans="1:29" ht="14" customHeight="1" thickBot="1" x14ac:dyDescent="0.4">
      <c r="A53" s="474"/>
      <c r="B53" s="430"/>
      <c r="C53" s="468"/>
      <c r="D53" s="449"/>
      <c r="E53" s="275" t="s">
        <v>86</v>
      </c>
      <c r="F53" s="276"/>
      <c r="G53" s="277"/>
      <c r="H53" s="277"/>
      <c r="I53" s="277"/>
      <c r="J53" s="278"/>
      <c r="K53" s="279">
        <f t="shared" ref="K53:AC53" si="6">SUM(K44:K52)</f>
        <v>132</v>
      </c>
      <c r="L53" s="279">
        <f t="shared" si="6"/>
        <v>114</v>
      </c>
      <c r="M53" s="279">
        <f t="shared" si="6"/>
        <v>16</v>
      </c>
      <c r="N53" s="279">
        <f t="shared" si="6"/>
        <v>4</v>
      </c>
      <c r="O53" s="279">
        <f t="shared" si="6"/>
        <v>3</v>
      </c>
      <c r="P53" s="279">
        <f t="shared" si="6"/>
        <v>0</v>
      </c>
      <c r="Q53" s="279">
        <f t="shared" si="6"/>
        <v>0</v>
      </c>
      <c r="R53" s="279">
        <f t="shared" si="6"/>
        <v>3</v>
      </c>
      <c r="S53" s="279">
        <f t="shared" si="6"/>
        <v>0</v>
      </c>
      <c r="T53" s="279">
        <f t="shared" si="6"/>
        <v>0</v>
      </c>
      <c r="U53" s="279">
        <f t="shared" si="6"/>
        <v>5</v>
      </c>
      <c r="V53" s="279">
        <f t="shared" si="6"/>
        <v>0</v>
      </c>
      <c r="W53" s="279">
        <f t="shared" si="6"/>
        <v>0</v>
      </c>
      <c r="X53" s="279">
        <f t="shared" si="6"/>
        <v>0</v>
      </c>
      <c r="Y53" s="279">
        <f t="shared" si="6"/>
        <v>0</v>
      </c>
      <c r="Z53" s="279">
        <f t="shared" si="6"/>
        <v>0</v>
      </c>
      <c r="AA53" s="279">
        <f t="shared" si="6"/>
        <v>0</v>
      </c>
      <c r="AB53" s="279">
        <f t="shared" si="6"/>
        <v>0</v>
      </c>
      <c r="AC53" s="171">
        <f t="shared" si="6"/>
        <v>277</v>
      </c>
    </row>
    <row r="54" spans="1:29" ht="14" customHeight="1" x14ac:dyDescent="0.35">
      <c r="A54" s="474"/>
      <c r="B54" s="430"/>
      <c r="C54" s="468"/>
      <c r="D54" s="449"/>
      <c r="E54" s="301"/>
      <c r="F54" s="303"/>
      <c r="G54" s="282"/>
      <c r="H54" s="283"/>
      <c r="I54" s="56"/>
      <c r="J54" s="5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99"/>
      <c r="W54" s="99"/>
      <c r="X54" s="99"/>
      <c r="Y54" s="99"/>
      <c r="Z54" s="99"/>
      <c r="AA54" s="99"/>
      <c r="AB54" s="284"/>
      <c r="AC54" s="265">
        <f>SUM(K54:AB54)</f>
        <v>0</v>
      </c>
    </row>
    <row r="55" spans="1:29" ht="14" customHeight="1" x14ac:dyDescent="0.35">
      <c r="A55" s="474"/>
      <c r="B55" s="430"/>
      <c r="C55" s="468"/>
      <c r="D55" s="449"/>
      <c r="E55" s="302"/>
      <c r="F55" s="304"/>
      <c r="G55" s="280"/>
      <c r="H55" s="281"/>
      <c r="I55" s="116"/>
      <c r="J55" s="115"/>
      <c r="K55" s="48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2"/>
      <c r="W55" s="122"/>
      <c r="X55" s="122"/>
      <c r="Y55" s="122"/>
      <c r="Z55" s="122"/>
      <c r="AA55" s="122"/>
      <c r="AB55" s="176"/>
      <c r="AC55" s="265">
        <f>SUM(K55:AB55)</f>
        <v>0</v>
      </c>
    </row>
    <row r="56" spans="1:29" ht="14.25" customHeight="1" thickBot="1" x14ac:dyDescent="0.4">
      <c r="A56" s="474"/>
      <c r="B56" s="430"/>
      <c r="C56" s="468"/>
      <c r="D56" s="449"/>
      <c r="E56" s="285" t="s">
        <v>87</v>
      </c>
      <c r="F56" s="305"/>
      <c r="G56" s="52"/>
      <c r="H56" s="52"/>
      <c r="I56" s="204"/>
      <c r="J56" s="205"/>
      <c r="K56" s="206">
        <f>SUM(K54:K55)</f>
        <v>0</v>
      </c>
      <c r="L56" s="206">
        <f>SUM(L54:L55)</f>
        <v>0</v>
      </c>
      <c r="M56" s="207"/>
      <c r="N56" s="207"/>
      <c r="O56" s="207"/>
      <c r="P56" s="207"/>
      <c r="Q56" s="207"/>
      <c r="R56" s="207"/>
      <c r="S56" s="207"/>
      <c r="T56" s="207"/>
      <c r="U56" s="207">
        <f>SUM(U54:U55)</f>
        <v>0</v>
      </c>
      <c r="V56" s="74"/>
      <c r="W56" s="74"/>
      <c r="X56" s="74"/>
      <c r="Y56" s="74"/>
      <c r="Z56" s="74"/>
      <c r="AA56" s="74"/>
      <c r="AB56" s="111"/>
      <c r="AC56" s="265">
        <f>SUM(K56:AB56)</f>
        <v>0</v>
      </c>
    </row>
    <row r="57" spans="1:29" ht="14" customHeight="1" x14ac:dyDescent="0.35">
      <c r="A57" s="474"/>
      <c r="B57" s="430"/>
      <c r="C57" s="468"/>
      <c r="D57" s="449"/>
      <c r="E57" s="234"/>
      <c r="F57" s="226"/>
      <c r="G57" s="42"/>
      <c r="H57" s="42"/>
      <c r="I57" s="42"/>
      <c r="J57" s="66"/>
      <c r="K57" s="67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68"/>
    </row>
    <row r="58" spans="1:29" ht="13.5" customHeight="1" x14ac:dyDescent="0.35">
      <c r="A58" s="474"/>
      <c r="B58" s="430"/>
      <c r="C58" s="468"/>
      <c r="D58" s="449"/>
      <c r="E58" s="235" t="s">
        <v>88</v>
      </c>
      <c r="F58" s="227"/>
      <c r="G58" s="34"/>
      <c r="H58" s="34"/>
      <c r="I58" s="34"/>
      <c r="J58" s="40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122"/>
      <c r="AC58" s="49"/>
    </row>
    <row r="59" spans="1:29" ht="14" customHeight="1" x14ac:dyDescent="0.35">
      <c r="A59" s="474"/>
      <c r="B59" s="430"/>
      <c r="C59" s="468"/>
      <c r="D59" s="449"/>
      <c r="E59" s="236"/>
      <c r="F59" s="228"/>
      <c r="G59" s="20"/>
      <c r="H59" s="20"/>
      <c r="I59" s="119"/>
      <c r="J59" s="120"/>
      <c r="K59" s="50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131"/>
      <c r="AC59" s="121"/>
    </row>
    <row r="60" spans="1:29" ht="14" customHeight="1" thickBot="1" x14ac:dyDescent="0.4">
      <c r="A60" s="474"/>
      <c r="B60" s="430"/>
      <c r="C60" s="468"/>
      <c r="D60" s="449"/>
      <c r="E60" s="237" t="s">
        <v>89</v>
      </c>
      <c r="F60" s="229"/>
      <c r="G60" s="26"/>
      <c r="H60" s="26"/>
      <c r="I60" s="26"/>
      <c r="J60" s="65"/>
      <c r="K60" s="29">
        <f t="shared" ref="K60:W60" si="7">SUM(K59:K59)</f>
        <v>0</v>
      </c>
      <c r="L60" s="29">
        <f t="shared" si="7"/>
        <v>0</v>
      </c>
      <c r="M60" s="29">
        <f t="shared" si="7"/>
        <v>0</v>
      </c>
      <c r="N60" s="29">
        <f t="shared" si="7"/>
        <v>0</v>
      </c>
      <c r="O60" s="29">
        <f t="shared" si="7"/>
        <v>0</v>
      </c>
      <c r="P60" s="29">
        <f t="shared" si="7"/>
        <v>0</v>
      </c>
      <c r="Q60" s="29">
        <f t="shared" si="7"/>
        <v>0</v>
      </c>
      <c r="R60" s="29">
        <f t="shared" si="7"/>
        <v>0</v>
      </c>
      <c r="S60" s="29">
        <f t="shared" si="7"/>
        <v>0</v>
      </c>
      <c r="T60" s="29">
        <f t="shared" si="7"/>
        <v>0</v>
      </c>
      <c r="U60" s="29">
        <f t="shared" si="7"/>
        <v>0</v>
      </c>
      <c r="V60" s="29">
        <f t="shared" si="7"/>
        <v>0</v>
      </c>
      <c r="W60" s="29">
        <f t="shared" si="7"/>
        <v>0</v>
      </c>
      <c r="X60" s="29"/>
      <c r="Y60" s="29">
        <f>SUM(Y59:Y59)</f>
        <v>0</v>
      </c>
      <c r="Z60" s="29">
        <f>SUM(Z59:Z59)</f>
        <v>0</v>
      </c>
      <c r="AA60" s="29">
        <f>SUM(AA59:AA59)</f>
        <v>0</v>
      </c>
      <c r="AB60" s="29">
        <f>SUM(AB59:AB59)</f>
        <v>0</v>
      </c>
      <c r="AC60" s="30"/>
    </row>
    <row r="61" spans="1:29" ht="14" customHeight="1" thickBot="1" x14ac:dyDescent="0.4">
      <c r="A61" s="474"/>
      <c r="B61" s="430"/>
      <c r="C61" s="468"/>
      <c r="D61" s="449"/>
      <c r="E61" s="238" t="s">
        <v>101</v>
      </c>
      <c r="F61" s="225"/>
      <c r="G61" s="52"/>
      <c r="H61" s="52"/>
      <c r="I61" s="52"/>
      <c r="J61" s="73"/>
      <c r="K61" s="29">
        <f t="shared" ref="K61:AB61" si="8">SUM(K53,K56,K58,K60)</f>
        <v>132</v>
      </c>
      <c r="L61" s="29">
        <f t="shared" si="8"/>
        <v>114</v>
      </c>
      <c r="M61" s="29">
        <f t="shared" si="8"/>
        <v>16</v>
      </c>
      <c r="N61" s="29">
        <f t="shared" si="8"/>
        <v>4</v>
      </c>
      <c r="O61" s="29">
        <f t="shared" si="8"/>
        <v>3</v>
      </c>
      <c r="P61" s="29">
        <f t="shared" si="8"/>
        <v>0</v>
      </c>
      <c r="Q61" s="29">
        <f t="shared" si="8"/>
        <v>0</v>
      </c>
      <c r="R61" s="29">
        <f t="shared" si="8"/>
        <v>3</v>
      </c>
      <c r="S61" s="29">
        <f t="shared" si="8"/>
        <v>0</v>
      </c>
      <c r="T61" s="29">
        <f t="shared" si="8"/>
        <v>0</v>
      </c>
      <c r="U61" s="29">
        <f t="shared" si="8"/>
        <v>5</v>
      </c>
      <c r="V61" s="29">
        <f t="shared" si="8"/>
        <v>0</v>
      </c>
      <c r="W61" s="29">
        <f t="shared" si="8"/>
        <v>0</v>
      </c>
      <c r="X61" s="29">
        <f t="shared" si="8"/>
        <v>0</v>
      </c>
      <c r="Y61" s="29">
        <f t="shared" si="8"/>
        <v>0</v>
      </c>
      <c r="Z61" s="29">
        <f t="shared" si="8"/>
        <v>0</v>
      </c>
      <c r="AA61" s="29">
        <f t="shared" si="8"/>
        <v>0</v>
      </c>
      <c r="AB61" s="29">
        <f t="shared" si="8"/>
        <v>0</v>
      </c>
      <c r="AC61" s="133">
        <f>SUM(K61:AB61)</f>
        <v>277</v>
      </c>
    </row>
    <row r="62" spans="1:29" ht="14" customHeight="1" thickBot="1" x14ac:dyDescent="0.4">
      <c r="A62" s="474"/>
      <c r="B62" s="430"/>
      <c r="C62" s="468"/>
      <c r="D62" s="449"/>
      <c r="E62" s="238"/>
      <c r="F62" s="225"/>
      <c r="G62" s="52"/>
      <c r="H62" s="52"/>
      <c r="I62" s="52"/>
      <c r="J62" s="7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55"/>
    </row>
    <row r="63" spans="1:29" ht="14" customHeight="1" thickBot="1" x14ac:dyDescent="0.4">
      <c r="A63" s="461"/>
      <c r="B63" s="454"/>
      <c r="C63" s="469"/>
      <c r="D63" s="471"/>
      <c r="E63" s="239" t="s">
        <v>102</v>
      </c>
      <c r="F63" s="230"/>
      <c r="G63" s="76"/>
      <c r="H63" s="76"/>
      <c r="I63" s="77"/>
      <c r="J63" s="78"/>
      <c r="K63" s="29">
        <f t="shared" ref="K63:AC63" si="9">SUM(K23,K61)</f>
        <v>164</v>
      </c>
      <c r="L63" s="29">
        <f t="shared" si="9"/>
        <v>136</v>
      </c>
      <c r="M63" s="29">
        <f t="shared" si="9"/>
        <v>16</v>
      </c>
      <c r="N63" s="29">
        <f t="shared" si="9"/>
        <v>7</v>
      </c>
      <c r="O63" s="29">
        <f t="shared" si="9"/>
        <v>5.5</v>
      </c>
      <c r="P63" s="29">
        <f t="shared" si="9"/>
        <v>0</v>
      </c>
      <c r="Q63" s="29">
        <f t="shared" si="9"/>
        <v>0</v>
      </c>
      <c r="R63" s="29">
        <f t="shared" si="9"/>
        <v>3</v>
      </c>
      <c r="S63" s="29">
        <f t="shared" si="9"/>
        <v>0</v>
      </c>
      <c r="T63" s="29">
        <f t="shared" si="9"/>
        <v>0</v>
      </c>
      <c r="U63" s="29">
        <f t="shared" si="9"/>
        <v>10</v>
      </c>
      <c r="V63" s="29">
        <f t="shared" si="9"/>
        <v>0</v>
      </c>
      <c r="W63" s="29">
        <f t="shared" si="9"/>
        <v>0</v>
      </c>
      <c r="X63" s="29">
        <f t="shared" si="9"/>
        <v>0</v>
      </c>
      <c r="Y63" s="29">
        <f t="shared" si="9"/>
        <v>0</v>
      </c>
      <c r="Z63" s="29">
        <f t="shared" si="9"/>
        <v>0</v>
      </c>
      <c r="AA63" s="29">
        <f t="shared" si="9"/>
        <v>0</v>
      </c>
      <c r="AB63" s="29">
        <f t="shared" si="9"/>
        <v>0</v>
      </c>
      <c r="AC63" s="133">
        <f t="shared" si="9"/>
        <v>341.5</v>
      </c>
    </row>
    <row r="64" spans="1:29" ht="14" customHeight="1" x14ac:dyDescent="0.35">
      <c r="A64" s="218"/>
      <c r="B64" s="219"/>
      <c r="C64" s="219"/>
      <c r="D64" s="220"/>
    </row>
    <row r="65" spans="1:29" ht="14" customHeight="1" x14ac:dyDescent="0.4">
      <c r="A65" s="218"/>
      <c r="B65" s="219"/>
      <c r="C65" s="219"/>
      <c r="D65" s="22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 ht="14" customHeight="1" x14ac:dyDescent="0.4"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2" t="s">
        <v>62</v>
      </c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0"/>
    </row>
    <row r="67" spans="1:29" ht="14" customHeight="1" x14ac:dyDescent="0.4">
      <c r="A67" s="459" t="s">
        <v>61</v>
      </c>
      <c r="B67" s="447"/>
      <c r="C67" s="447"/>
      <c r="D67" s="447"/>
      <c r="E67" s="447"/>
      <c r="F67" s="447"/>
      <c r="G67" s="447"/>
      <c r="H67" s="447"/>
      <c r="I67" s="447"/>
      <c r="J67" s="447"/>
      <c r="K67" s="447"/>
      <c r="L67" s="447"/>
      <c r="M67" s="447"/>
      <c r="N67" s="447"/>
      <c r="O67" s="447"/>
      <c r="P67" s="447"/>
      <c r="Q67" s="447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47"/>
      <c r="AC67" s="447"/>
    </row>
    <row r="68" spans="1:29" ht="14" customHeight="1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4"/>
      <c r="S68" s="84"/>
      <c r="T68" s="451" t="s">
        <v>91</v>
      </c>
      <c r="U68" s="447"/>
      <c r="V68" s="447"/>
      <c r="W68" s="447"/>
      <c r="X68" s="447"/>
      <c r="Y68" s="447"/>
      <c r="Z68" s="447"/>
      <c r="AA68" s="2"/>
      <c r="AB68" s="84"/>
      <c r="AC68" s="80"/>
    </row>
    <row r="69" spans="1:29" ht="14" customHeight="1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0"/>
    </row>
    <row r="70" spans="1:29" ht="14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0"/>
    </row>
    <row r="71" spans="1:29" ht="14" customHeight="1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476"/>
      <c r="S71" s="447"/>
      <c r="T71" s="447"/>
      <c r="U71" s="447"/>
      <c r="V71" s="447"/>
      <c r="W71" s="447"/>
      <c r="X71" s="447"/>
      <c r="Y71" s="447"/>
      <c r="Z71" s="447"/>
      <c r="AA71" s="447"/>
      <c r="AB71" s="447"/>
      <c r="AC71" s="80"/>
    </row>
    <row r="72" spans="1:29" ht="14" customHeight="1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5"/>
      <c r="S72" s="85"/>
      <c r="T72" s="85"/>
      <c r="U72" s="85"/>
      <c r="V72" s="472"/>
      <c r="W72" s="447"/>
      <c r="X72" s="447"/>
      <c r="Y72" s="447"/>
      <c r="Z72" s="85"/>
      <c r="AA72" s="85"/>
      <c r="AB72" s="85"/>
      <c r="AC72" s="80"/>
    </row>
    <row r="73" spans="1:29" ht="14" customHeight="1" x14ac:dyDescent="0.4">
      <c r="A73" s="80"/>
      <c r="B73" s="80"/>
      <c r="C73" s="80"/>
      <c r="D73" s="80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6"/>
      <c r="U73" s="451"/>
      <c r="V73" s="447"/>
      <c r="W73" s="447"/>
      <c r="X73" s="447"/>
      <c r="Y73" s="447"/>
      <c r="Z73" s="447"/>
      <c r="AA73" s="3"/>
      <c r="AB73" s="6"/>
      <c r="AC73" s="81"/>
    </row>
    <row r="74" spans="1:29" ht="14" customHeight="1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0"/>
    </row>
    <row r="75" spans="1:29" ht="14" customHeight="1" x14ac:dyDescent="0.4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6"/>
      <c r="U75" s="451"/>
      <c r="V75" s="447"/>
      <c r="W75" s="447"/>
      <c r="X75" s="447"/>
      <c r="Y75" s="447"/>
      <c r="Z75" s="447"/>
      <c r="AA75" s="3"/>
      <c r="AB75" s="6"/>
      <c r="AC75" s="81"/>
    </row>
    <row r="76" spans="1:29" ht="14" customHeight="1" x14ac:dyDescent="0.4">
      <c r="A76" s="80"/>
      <c r="B76" s="80"/>
      <c r="C76" s="80"/>
      <c r="D76" s="80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6"/>
      <c r="U76" s="2"/>
      <c r="V76" s="2"/>
      <c r="W76" s="2"/>
      <c r="X76" s="2"/>
      <c r="Y76" s="2"/>
      <c r="Z76" s="2"/>
      <c r="AA76" s="3"/>
      <c r="AB76" s="6"/>
      <c r="AC76" s="81"/>
    </row>
    <row r="77" spans="1:29" ht="14" customHeight="1" x14ac:dyDescent="0.4">
      <c r="A77" s="81"/>
      <c r="B77" s="81"/>
      <c r="C77" s="81"/>
      <c r="D77" s="81"/>
    </row>
    <row r="78" spans="1:29" ht="14" customHeight="1" x14ac:dyDescent="0.4">
      <c r="A78" s="81"/>
      <c r="B78" s="81"/>
      <c r="C78" s="81"/>
      <c r="D78" s="81"/>
    </row>
  </sheetData>
  <mergeCells count="50">
    <mergeCell ref="B8:B23"/>
    <mergeCell ref="K5:AB5"/>
    <mergeCell ref="B41:B42"/>
    <mergeCell ref="A43:AC43"/>
    <mergeCell ref="AC41:AC42"/>
    <mergeCell ref="F5:F6"/>
    <mergeCell ref="I41:I42"/>
    <mergeCell ref="A24:AC24"/>
    <mergeCell ref="T28:Z28"/>
    <mergeCell ref="A41:A42"/>
    <mergeCell ref="AC5:AC6"/>
    <mergeCell ref="R31:AB31"/>
    <mergeCell ref="V32:Y32"/>
    <mergeCell ref="E5:E6"/>
    <mergeCell ref="A8:A23"/>
    <mergeCell ref="C8:C23"/>
    <mergeCell ref="H5:H6"/>
    <mergeCell ref="J5:J6"/>
    <mergeCell ref="E41:E42"/>
    <mergeCell ref="G41:G42"/>
    <mergeCell ref="C5:C6"/>
    <mergeCell ref="U75:Z75"/>
    <mergeCell ref="H41:H42"/>
    <mergeCell ref="A39:AC39"/>
    <mergeCell ref="C44:C63"/>
    <mergeCell ref="U73:Z73"/>
    <mergeCell ref="D44:D63"/>
    <mergeCell ref="V72:Y72"/>
    <mergeCell ref="A44:A63"/>
    <mergeCell ref="T68:Z68"/>
    <mergeCell ref="A67:AC67"/>
    <mergeCell ref="B44:B63"/>
    <mergeCell ref="R71:AB71"/>
    <mergeCell ref="K41:AB41"/>
    <mergeCell ref="A1:AC1"/>
    <mergeCell ref="D8:D23"/>
    <mergeCell ref="U33:Z33"/>
    <mergeCell ref="C41:C42"/>
    <mergeCell ref="D41:D42"/>
    <mergeCell ref="F41:F42"/>
    <mergeCell ref="A7:AC7"/>
    <mergeCell ref="I5:I6"/>
    <mergeCell ref="A25:AC25"/>
    <mergeCell ref="A5:A6"/>
    <mergeCell ref="G5:G6"/>
    <mergeCell ref="A37:AC37"/>
    <mergeCell ref="A3:AC3"/>
    <mergeCell ref="J41:J42"/>
    <mergeCell ref="B5:B6"/>
    <mergeCell ref="D5:D6"/>
  </mergeCells>
  <conditionalFormatting sqref="K14:AB15 K22:AB23 K53:AB55 K60:AB63">
    <cfRule type="cellIs" dxfId="14" priority="19" stopIfTrue="1" operator="equal">
      <formula>0</formula>
    </cfRule>
  </conditionalFormatting>
  <pageMargins left="0.23622047244094491" right="0.23622047244094491" top="0.23622047244094491" bottom="0.23622047244094491" header="0.31496062992125978" footer="0.31496062992125978"/>
  <pageSetup paperSize="9" scale="66" fitToHeight="0" orientation="landscape" r:id="rId1"/>
  <rowBreaks count="1" manualBreakCount="1">
    <brk id="3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workbookViewId="0">
      <selection activeCell="F8" sqref="F8:J12"/>
    </sheetView>
  </sheetViews>
  <sheetFormatPr defaultRowHeight="12.75" x14ac:dyDescent="0.35"/>
  <cols>
    <col min="1" max="1" width="4.1328125" style="1" customWidth="1"/>
    <col min="2" max="2" width="15.796875" style="1" customWidth="1"/>
    <col min="3" max="3" width="10.53125" style="1" customWidth="1"/>
    <col min="4" max="4" width="4.86328125" style="1" customWidth="1"/>
    <col min="5" max="5" width="34.1328125" style="1" customWidth="1"/>
    <col min="6" max="6" width="4.19921875" style="1" bestFit="1" customWidth="1"/>
    <col min="7" max="7" width="4.86328125" style="1" customWidth="1"/>
    <col min="8" max="8" width="6" style="1" customWidth="1"/>
    <col min="9" max="10" width="4.19921875" style="1" bestFit="1" customWidth="1"/>
    <col min="11" max="11" width="5.796875" style="1" customWidth="1"/>
    <col min="12" max="12" width="4.796875" style="1" customWidth="1"/>
    <col min="13" max="13" width="5.86328125" style="1" customWidth="1"/>
    <col min="14" max="15" width="4" style="1" customWidth="1"/>
    <col min="16" max="17" width="5" style="1" customWidth="1"/>
    <col min="18" max="18" width="6" style="1" customWidth="1"/>
    <col min="19" max="29" width="7.796875" style="1" customWidth="1"/>
  </cols>
  <sheetData>
    <row r="1" spans="1:29" ht="17.25" customHeight="1" x14ac:dyDescent="0.35">
      <c r="A1" s="446" t="s">
        <v>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</row>
    <row r="2" spans="1:29" ht="17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0" customHeight="1" x14ac:dyDescent="0.35">
      <c r="A3" s="463" t="s">
        <v>65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  <c r="AB3" s="447"/>
      <c r="AC3" s="447"/>
    </row>
    <row r="4" spans="1:29" ht="13.2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29" ht="137.25" customHeight="1" thickBot="1" x14ac:dyDescent="0.4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29" ht="14" customHeight="1" thickBot="1" x14ac:dyDescent="0.4">
      <c r="A7" s="456" t="s">
        <v>33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</row>
    <row r="8" spans="1:29" ht="34.5" customHeight="1" x14ac:dyDescent="0.4">
      <c r="A8" s="485">
        <v>2</v>
      </c>
      <c r="B8" s="481" t="s">
        <v>103</v>
      </c>
      <c r="C8" s="487" t="s">
        <v>104</v>
      </c>
      <c r="D8" s="448">
        <v>1</v>
      </c>
      <c r="E8" s="315"/>
      <c r="F8" s="338"/>
      <c r="G8" s="339"/>
      <c r="H8" s="340"/>
      <c r="I8" s="267"/>
      <c r="J8" s="341"/>
      <c r="K8" s="342"/>
      <c r="L8" s="343"/>
      <c r="M8" s="344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5"/>
      <c r="Y8" s="345"/>
      <c r="Z8" s="345"/>
      <c r="AA8" s="346"/>
      <c r="AB8" s="347"/>
      <c r="AC8" s="129">
        <f t="shared" ref="AC8:AC13" si="0">SUM(K8:AB8)</f>
        <v>0</v>
      </c>
    </row>
    <row r="9" spans="1:29" ht="14" customHeight="1" x14ac:dyDescent="0.4">
      <c r="A9" s="474"/>
      <c r="B9" s="430"/>
      <c r="C9" s="488"/>
      <c r="D9" s="449"/>
      <c r="E9" s="315"/>
      <c r="F9" s="214"/>
      <c r="G9" s="244"/>
      <c r="H9" s="201"/>
      <c r="I9" s="184"/>
      <c r="J9" s="263"/>
      <c r="K9" s="261"/>
      <c r="L9" s="262"/>
      <c r="M9" s="293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4"/>
      <c r="Y9" s="264"/>
      <c r="Z9" s="264"/>
      <c r="AA9" s="189"/>
      <c r="AB9" s="190"/>
      <c r="AC9" s="143">
        <f t="shared" si="0"/>
        <v>0</v>
      </c>
    </row>
    <row r="10" spans="1:29" ht="14" customHeight="1" x14ac:dyDescent="0.4">
      <c r="A10" s="474"/>
      <c r="B10" s="430"/>
      <c r="C10" s="488"/>
      <c r="D10" s="449"/>
      <c r="E10" s="316"/>
      <c r="F10" s="331"/>
      <c r="G10" s="245"/>
      <c r="H10" s="249"/>
      <c r="I10" s="181"/>
      <c r="J10" s="182"/>
      <c r="K10" s="178"/>
      <c r="L10" s="179"/>
      <c r="M10" s="179"/>
      <c r="N10" s="179"/>
      <c r="O10" s="356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256"/>
      <c r="AC10" s="143">
        <f t="shared" si="0"/>
        <v>0</v>
      </c>
    </row>
    <row r="11" spans="1:29" ht="14" customHeight="1" x14ac:dyDescent="0.4">
      <c r="A11" s="474"/>
      <c r="B11" s="430"/>
      <c r="C11" s="488"/>
      <c r="D11" s="449"/>
      <c r="E11" s="326"/>
      <c r="F11" s="331"/>
      <c r="G11" s="244"/>
      <c r="H11" s="249"/>
      <c r="I11" s="181"/>
      <c r="J11" s="182"/>
      <c r="K11" s="178"/>
      <c r="L11" s="179"/>
      <c r="M11" s="179"/>
      <c r="N11" s="179"/>
      <c r="O11" s="356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256"/>
      <c r="AC11" s="143">
        <f t="shared" si="0"/>
        <v>0</v>
      </c>
    </row>
    <row r="12" spans="1:29" ht="14" customHeight="1" x14ac:dyDescent="0.4">
      <c r="A12" s="474"/>
      <c r="B12" s="430"/>
      <c r="C12" s="488"/>
      <c r="D12" s="449"/>
      <c r="E12" s="330"/>
      <c r="F12" s="332"/>
      <c r="G12" s="244"/>
      <c r="H12" s="222"/>
      <c r="I12" s="186"/>
      <c r="J12" s="187"/>
      <c r="K12" s="106">
        <v>208</v>
      </c>
      <c r="L12" s="101">
        <v>104</v>
      </c>
      <c r="M12" s="101">
        <v>16</v>
      </c>
      <c r="N12" s="179">
        <v>14</v>
      </c>
      <c r="O12" s="356">
        <v>6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11</v>
      </c>
      <c r="V12" s="101">
        <v>0</v>
      </c>
      <c r="W12" s="101">
        <v>0</v>
      </c>
      <c r="X12" s="101">
        <v>0</v>
      </c>
      <c r="Y12" s="101">
        <v>0</v>
      </c>
      <c r="Z12" s="101"/>
      <c r="AA12" s="101"/>
      <c r="AB12" s="127"/>
      <c r="AC12" s="143">
        <f t="shared" si="0"/>
        <v>359</v>
      </c>
    </row>
    <row r="13" spans="1:29" ht="14" customHeight="1" x14ac:dyDescent="0.4">
      <c r="A13" s="474"/>
      <c r="B13" s="430"/>
      <c r="C13" s="488"/>
      <c r="D13" s="449"/>
      <c r="E13" s="348"/>
      <c r="F13" s="199"/>
      <c r="G13" s="244"/>
      <c r="H13" s="222"/>
      <c r="I13" s="186"/>
      <c r="J13" s="187"/>
      <c r="K13" s="196"/>
      <c r="L13" s="32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299"/>
      <c r="AC13" s="143">
        <f t="shared" si="0"/>
        <v>0</v>
      </c>
    </row>
    <row r="14" spans="1:29" ht="14" customHeight="1" thickBot="1" x14ac:dyDescent="0.4">
      <c r="A14" s="474"/>
      <c r="B14" s="430"/>
      <c r="C14" s="488"/>
      <c r="D14" s="449"/>
      <c r="E14" s="71" t="s">
        <v>86</v>
      </c>
      <c r="F14" s="26"/>
      <c r="G14" s="26"/>
      <c r="H14" s="26"/>
      <c r="I14" s="26"/>
      <c r="J14" s="27"/>
      <c r="K14" s="29">
        <f t="shared" ref="K14:AC14" si="1">SUM(K8:K13)</f>
        <v>208</v>
      </c>
      <c r="L14" s="29">
        <f t="shared" si="1"/>
        <v>104</v>
      </c>
      <c r="M14" s="29">
        <f t="shared" si="1"/>
        <v>16</v>
      </c>
      <c r="N14" s="29">
        <f t="shared" si="1"/>
        <v>14</v>
      </c>
      <c r="O14" s="29">
        <f t="shared" si="1"/>
        <v>6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11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10">
        <f t="shared" si="1"/>
        <v>0</v>
      </c>
      <c r="AC14" s="55">
        <f t="shared" si="1"/>
        <v>359</v>
      </c>
    </row>
    <row r="15" spans="1:29" ht="14.25" customHeight="1" thickBot="1" x14ac:dyDescent="0.4">
      <c r="A15" s="474"/>
      <c r="B15" s="430"/>
      <c r="C15" s="488"/>
      <c r="D15" s="449"/>
      <c r="E15" s="312"/>
      <c r="F15" s="208"/>
      <c r="G15" s="208"/>
      <c r="H15" s="208"/>
      <c r="I15" s="209"/>
      <c r="J15" s="300"/>
      <c r="K15" s="104"/>
      <c r="L15" s="69"/>
      <c r="M15" s="94"/>
      <c r="N15" s="94"/>
      <c r="O15" s="94"/>
      <c r="P15" s="69"/>
      <c r="Q15" s="94"/>
      <c r="R15" s="94"/>
      <c r="S15" s="94"/>
      <c r="T15" s="94"/>
      <c r="U15" s="69"/>
      <c r="V15" s="94"/>
      <c r="W15" s="94"/>
      <c r="X15" s="94"/>
      <c r="Y15" s="94"/>
      <c r="Z15" s="94"/>
      <c r="AA15" s="94"/>
      <c r="AB15" s="136"/>
      <c r="AC15" s="129">
        <f>SUM(K15:AB15)</f>
        <v>0</v>
      </c>
    </row>
    <row r="16" spans="1:29" ht="30" customHeight="1" x14ac:dyDescent="0.35">
      <c r="A16" s="474"/>
      <c r="B16" s="430"/>
      <c r="C16" s="488"/>
      <c r="D16" s="449"/>
      <c r="E16" s="320"/>
      <c r="F16" s="298"/>
      <c r="G16" s="298"/>
      <c r="H16" s="298"/>
      <c r="I16" s="298"/>
      <c r="J16" s="98"/>
      <c r="K16" s="39"/>
      <c r="L16" s="17"/>
      <c r="M16" s="99"/>
      <c r="N16" s="99"/>
      <c r="O16" s="99"/>
      <c r="P16" s="17"/>
      <c r="Q16" s="99"/>
      <c r="R16" s="99"/>
      <c r="S16" s="99"/>
      <c r="T16" s="99"/>
      <c r="U16" s="17"/>
      <c r="V16" s="99"/>
      <c r="W16" s="99"/>
      <c r="X16" s="99"/>
      <c r="Y16" s="99"/>
      <c r="Z16" s="99"/>
      <c r="AA16" s="99"/>
      <c r="AB16" s="135"/>
      <c r="AC16" s="129">
        <f>SUM(K16:AB16)</f>
        <v>0</v>
      </c>
    </row>
    <row r="17" spans="1:29" ht="14" customHeight="1" thickBot="1" x14ac:dyDescent="0.4">
      <c r="A17" s="474"/>
      <c r="B17" s="430"/>
      <c r="C17" s="488"/>
      <c r="D17" s="449"/>
      <c r="E17" s="97" t="s">
        <v>87</v>
      </c>
      <c r="F17" s="92"/>
      <c r="G17" s="92"/>
      <c r="H17" s="92"/>
      <c r="I17" s="92"/>
      <c r="J17" s="93"/>
      <c r="K17" s="95">
        <f t="shared" ref="K17:AC17" si="2">SUM(K15:K16)</f>
        <v>0</v>
      </c>
      <c r="L17" s="95">
        <f t="shared" si="2"/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5">
        <f t="shared" si="2"/>
        <v>0</v>
      </c>
      <c r="R17" s="95">
        <f t="shared" si="2"/>
        <v>0</v>
      </c>
      <c r="S17" s="95">
        <f t="shared" si="2"/>
        <v>0</v>
      </c>
      <c r="T17" s="95">
        <f t="shared" si="2"/>
        <v>0</v>
      </c>
      <c r="U17" s="95">
        <f t="shared" si="2"/>
        <v>0</v>
      </c>
      <c r="V17" s="95">
        <f t="shared" si="2"/>
        <v>0</v>
      </c>
      <c r="W17" s="95">
        <f t="shared" si="2"/>
        <v>0</v>
      </c>
      <c r="X17" s="95">
        <f t="shared" si="2"/>
        <v>0</v>
      </c>
      <c r="Y17" s="95">
        <f t="shared" si="2"/>
        <v>0</v>
      </c>
      <c r="Z17" s="95">
        <f t="shared" si="2"/>
        <v>0</v>
      </c>
      <c r="AA17" s="95">
        <f t="shared" si="2"/>
        <v>0</v>
      </c>
      <c r="AB17" s="95">
        <f t="shared" si="2"/>
        <v>0</v>
      </c>
      <c r="AC17" s="95">
        <f t="shared" si="2"/>
        <v>0</v>
      </c>
    </row>
    <row r="18" spans="1:29" ht="14" customHeight="1" x14ac:dyDescent="0.35">
      <c r="A18" s="474"/>
      <c r="B18" s="430"/>
      <c r="C18" s="488"/>
      <c r="D18" s="449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30"/>
      <c r="AC18" s="46"/>
    </row>
    <row r="19" spans="1:29" ht="13.5" customHeight="1" x14ac:dyDescent="0.35">
      <c r="A19" s="474"/>
      <c r="B19" s="430"/>
      <c r="C19" s="488"/>
      <c r="D19" s="449"/>
      <c r="E19" s="33" t="s">
        <v>88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37"/>
      <c r="AC19" s="49"/>
    </row>
    <row r="20" spans="1:29" ht="14" customHeight="1" x14ac:dyDescent="0.35">
      <c r="A20" s="474"/>
      <c r="B20" s="430"/>
      <c r="C20" s="488"/>
      <c r="D20" s="449"/>
      <c r="E20" s="144"/>
      <c r="F20" s="31"/>
      <c r="G20" s="20"/>
      <c r="H20" s="20"/>
      <c r="I20" s="119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25"/>
      <c r="AC20" s="49"/>
    </row>
    <row r="21" spans="1:29" ht="14" customHeight="1" x14ac:dyDescent="0.4">
      <c r="A21" s="474"/>
      <c r="B21" s="430"/>
      <c r="C21" s="488"/>
      <c r="D21" s="449"/>
      <c r="E21" s="126"/>
      <c r="F21" s="20"/>
      <c r="G21" s="20"/>
      <c r="H21" s="20"/>
      <c r="I21" s="119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25"/>
      <c r="AC21" s="49"/>
    </row>
    <row r="22" spans="1:29" ht="14" customHeight="1" thickBot="1" x14ac:dyDescent="0.4">
      <c r="A22" s="474"/>
      <c r="B22" s="430"/>
      <c r="C22" s="488"/>
      <c r="D22" s="449"/>
      <c r="E22" s="25" t="s">
        <v>89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4" customHeight="1" thickBot="1" x14ac:dyDescent="0.4">
      <c r="A23" s="486"/>
      <c r="B23" s="454"/>
      <c r="C23" s="489"/>
      <c r="D23" s="450"/>
      <c r="E23" s="51" t="s">
        <v>90</v>
      </c>
      <c r="F23" s="52"/>
      <c r="G23" s="52"/>
      <c r="H23" s="52"/>
      <c r="I23" s="52"/>
      <c r="J23" s="53"/>
      <c r="K23" s="29">
        <f t="shared" ref="K23:AB23" si="4">SUM(K14,K17,K19,K22)</f>
        <v>208</v>
      </c>
      <c r="L23" s="29">
        <f t="shared" si="4"/>
        <v>104</v>
      </c>
      <c r="M23" s="29">
        <f t="shared" si="4"/>
        <v>16</v>
      </c>
      <c r="N23" s="29">
        <f t="shared" si="4"/>
        <v>14</v>
      </c>
      <c r="O23" s="29">
        <f t="shared" si="4"/>
        <v>6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11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33">
        <f>SUM(K23:AB23)</f>
        <v>359</v>
      </c>
    </row>
    <row r="24" spans="1:29" ht="13.5" customHeight="1" x14ac:dyDescent="0.35">
      <c r="A24" s="483"/>
      <c r="B24" s="484"/>
      <c r="C24" s="484"/>
      <c r="D24" s="484"/>
      <c r="E24" s="484"/>
      <c r="F24" s="484"/>
      <c r="G24" s="484"/>
      <c r="H24" s="484"/>
      <c r="I24" s="484"/>
      <c r="J24" s="484"/>
      <c r="K24" s="484"/>
      <c r="L24" s="484"/>
      <c r="M24" s="484"/>
      <c r="N24" s="484"/>
      <c r="O24" s="484"/>
      <c r="P24" s="484"/>
      <c r="Q24" s="484"/>
      <c r="R24" s="484"/>
      <c r="S24" s="484"/>
      <c r="T24" s="484"/>
      <c r="U24" s="484"/>
      <c r="V24" s="484"/>
      <c r="W24" s="484"/>
      <c r="X24" s="484"/>
      <c r="Y24" s="484"/>
      <c r="Z24" s="484"/>
      <c r="AA24" s="484"/>
      <c r="AB24" s="484"/>
      <c r="AC24" s="484"/>
    </row>
    <row r="25" spans="1:29" ht="14" customHeight="1" x14ac:dyDescent="0.4">
      <c r="A25" s="459" t="s">
        <v>61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</row>
    <row r="26" spans="1:29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62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63</v>
      </c>
      <c r="X27" s="3"/>
      <c r="Y27" s="3"/>
      <c r="Z27" s="83"/>
      <c r="AA27" s="83"/>
      <c r="AB27" s="83"/>
      <c r="AC27" s="80"/>
    </row>
    <row r="28" spans="1:29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451" t="s">
        <v>91</v>
      </c>
      <c r="U28" s="447"/>
      <c r="V28" s="447"/>
      <c r="W28" s="447"/>
      <c r="X28" s="447"/>
      <c r="Y28" s="447"/>
      <c r="Z28" s="447"/>
      <c r="AA28" s="2"/>
      <c r="AB28" s="84"/>
      <c r="AC28" s="80"/>
    </row>
    <row r="29" spans="1:29" ht="14" customHeight="1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4" customHeight="1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4" customHeight="1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476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80"/>
    </row>
    <row r="32" spans="1:29" ht="14" customHeight="1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472"/>
      <c r="W32" s="447"/>
      <c r="X32" s="447"/>
      <c r="Y32" s="447"/>
      <c r="Z32" s="85"/>
      <c r="AA32" s="85"/>
      <c r="AB32" s="85"/>
      <c r="AC32" s="80"/>
    </row>
    <row r="33" spans="1:29" ht="17.25" customHeight="1" x14ac:dyDescent="0.35">
      <c r="A33" s="446" t="s">
        <v>0</v>
      </c>
      <c r="B33" s="447"/>
      <c r="C33" s="447"/>
      <c r="D33" s="447"/>
      <c r="E33" s="447"/>
      <c r="F33" s="447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7"/>
      <c r="R33" s="447"/>
      <c r="S33" s="447"/>
      <c r="T33" s="447"/>
      <c r="U33" s="447"/>
      <c r="V33" s="447"/>
      <c r="W33" s="447"/>
      <c r="X33" s="447"/>
      <c r="Y33" s="447"/>
      <c r="Z33" s="447"/>
      <c r="AA33" s="447"/>
      <c r="AB33" s="447"/>
      <c r="AC33" s="447"/>
    </row>
    <row r="34" spans="1:29" ht="17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20" customHeight="1" x14ac:dyDescent="0.35">
      <c r="A35" s="463" t="s">
        <v>65</v>
      </c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</row>
    <row r="36" spans="1:29" ht="14" customHeight="1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29" x14ac:dyDescent="0.35">
      <c r="A37" s="460" t="s">
        <v>2</v>
      </c>
      <c r="B37" s="452" t="s">
        <v>3</v>
      </c>
      <c r="C37" s="452" t="s">
        <v>4</v>
      </c>
      <c r="D37" s="453" t="s">
        <v>5</v>
      </c>
      <c r="E37" s="480" t="s">
        <v>66</v>
      </c>
      <c r="F37" s="455" t="s">
        <v>6</v>
      </c>
      <c r="G37" s="462" t="s">
        <v>67</v>
      </c>
      <c r="H37" s="466" t="s">
        <v>68</v>
      </c>
      <c r="I37" s="455" t="s">
        <v>8</v>
      </c>
      <c r="J37" s="464" t="s">
        <v>69</v>
      </c>
      <c r="K37" s="477" t="s">
        <v>9</v>
      </c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9"/>
      <c r="AC37" s="482" t="s">
        <v>29</v>
      </c>
    </row>
    <row r="38" spans="1:29" ht="137.75" customHeight="1" thickBot="1" x14ac:dyDescent="0.4">
      <c r="A38" s="461"/>
      <c r="B38" s="431"/>
      <c r="C38" s="431"/>
      <c r="D38" s="454"/>
      <c r="E38" s="431"/>
      <c r="F38" s="431"/>
      <c r="G38" s="431"/>
      <c r="H38" s="454"/>
      <c r="I38" s="431"/>
      <c r="J38" s="465"/>
      <c r="K38" s="10" t="s">
        <v>10</v>
      </c>
      <c r="L38" s="9" t="s">
        <v>11</v>
      </c>
      <c r="M38" s="9" t="s">
        <v>12</v>
      </c>
      <c r="N38" s="9" t="s">
        <v>13</v>
      </c>
      <c r="O38" s="9" t="s">
        <v>14</v>
      </c>
      <c r="P38" s="9" t="s">
        <v>15</v>
      </c>
      <c r="Q38" s="9" t="s">
        <v>16</v>
      </c>
      <c r="R38" s="9" t="s">
        <v>70</v>
      </c>
      <c r="S38" s="9" t="s">
        <v>18</v>
      </c>
      <c r="T38" s="9" t="s">
        <v>19</v>
      </c>
      <c r="U38" s="9" t="s">
        <v>20</v>
      </c>
      <c r="V38" s="9" t="s">
        <v>21</v>
      </c>
      <c r="W38" s="9" t="s">
        <v>22</v>
      </c>
      <c r="X38" s="9" t="s">
        <v>23</v>
      </c>
      <c r="Y38" s="9" t="s">
        <v>24</v>
      </c>
      <c r="Z38" s="9" t="s">
        <v>25</v>
      </c>
      <c r="AA38" s="9" t="s">
        <v>26</v>
      </c>
      <c r="AB38" s="9" t="s">
        <v>27</v>
      </c>
      <c r="AC38" s="450"/>
    </row>
    <row r="39" spans="1:29" ht="14" customHeight="1" thickBot="1" x14ac:dyDescent="0.4">
      <c r="A39" s="456" t="s">
        <v>36</v>
      </c>
      <c r="B39" s="457"/>
      <c r="C39" s="457"/>
      <c r="D39" s="457"/>
      <c r="E39" s="457"/>
      <c r="F39" s="457"/>
      <c r="G39" s="457"/>
      <c r="H39" s="457"/>
      <c r="I39" s="457"/>
      <c r="J39" s="457"/>
      <c r="K39" s="457"/>
      <c r="L39" s="457"/>
      <c r="M39" s="457"/>
      <c r="N39" s="457"/>
      <c r="O39" s="457"/>
      <c r="P39" s="457"/>
      <c r="Q39" s="457"/>
      <c r="R39" s="457"/>
      <c r="S39" s="457"/>
      <c r="T39" s="457"/>
      <c r="U39" s="457"/>
      <c r="V39" s="457"/>
      <c r="W39" s="457"/>
      <c r="X39" s="457"/>
      <c r="Y39" s="457"/>
      <c r="Z39" s="457"/>
      <c r="AA39" s="457"/>
      <c r="AB39" s="457"/>
      <c r="AC39" s="458"/>
    </row>
    <row r="40" spans="1:29" ht="14" customHeight="1" x14ac:dyDescent="0.4">
      <c r="A40" s="473">
        <v>2</v>
      </c>
      <c r="B40" s="475" t="s">
        <v>103</v>
      </c>
      <c r="C40" s="467" t="s">
        <v>104</v>
      </c>
      <c r="D40" s="470">
        <v>1</v>
      </c>
      <c r="E40" s="316" t="s">
        <v>105</v>
      </c>
      <c r="F40" s="331" t="s">
        <v>74</v>
      </c>
      <c r="G40" s="245" t="s">
        <v>106</v>
      </c>
      <c r="H40" s="249"/>
      <c r="I40" s="181">
        <v>1</v>
      </c>
      <c r="J40" s="182">
        <v>2</v>
      </c>
      <c r="K40" s="178">
        <v>20</v>
      </c>
      <c r="L40" s="179">
        <v>18</v>
      </c>
      <c r="M40" s="179"/>
      <c r="N40" s="179"/>
      <c r="O40" s="356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256"/>
      <c r="AC40" s="143">
        <f t="shared" ref="AC40:AC48" si="5">SUM(K40:AB40)</f>
        <v>38</v>
      </c>
    </row>
    <row r="41" spans="1:29" ht="18" customHeight="1" x14ac:dyDescent="0.4">
      <c r="A41" s="474"/>
      <c r="B41" s="430"/>
      <c r="C41" s="468"/>
      <c r="D41" s="449"/>
      <c r="E41" s="316" t="s">
        <v>107</v>
      </c>
      <c r="F41" s="331" t="s">
        <v>74</v>
      </c>
      <c r="G41" s="245" t="s">
        <v>108</v>
      </c>
      <c r="H41" s="249"/>
      <c r="I41" s="181">
        <v>1</v>
      </c>
      <c r="J41" s="182">
        <v>16</v>
      </c>
      <c r="K41" s="178">
        <v>24</v>
      </c>
      <c r="L41" s="179">
        <v>16</v>
      </c>
      <c r="M41" s="179">
        <v>16</v>
      </c>
      <c r="N41" s="179"/>
      <c r="O41" s="356"/>
      <c r="P41" s="179"/>
      <c r="Q41" s="179"/>
      <c r="R41" s="179"/>
      <c r="S41" s="179"/>
      <c r="T41" s="179"/>
      <c r="U41" s="179">
        <v>1</v>
      </c>
      <c r="V41" s="179"/>
      <c r="W41" s="179"/>
      <c r="X41" s="179"/>
      <c r="Y41" s="179"/>
      <c r="Z41" s="179"/>
      <c r="AA41" s="179"/>
      <c r="AB41" s="256"/>
      <c r="AC41" s="143">
        <f t="shared" si="5"/>
        <v>57</v>
      </c>
    </row>
    <row r="42" spans="1:29" ht="27.75" customHeight="1" x14ac:dyDescent="0.4">
      <c r="A42" s="474"/>
      <c r="B42" s="430"/>
      <c r="C42" s="468"/>
      <c r="D42" s="449"/>
      <c r="E42" s="316" t="s">
        <v>109</v>
      </c>
      <c r="F42" s="331" t="s">
        <v>74</v>
      </c>
      <c r="G42" s="245" t="s">
        <v>110</v>
      </c>
      <c r="H42" s="249"/>
      <c r="I42" s="181" t="s">
        <v>76</v>
      </c>
      <c r="J42" s="182">
        <v>13</v>
      </c>
      <c r="K42" s="178">
        <v>18</v>
      </c>
      <c r="L42" s="179">
        <v>16</v>
      </c>
      <c r="M42" s="179"/>
      <c r="N42" s="179">
        <v>4</v>
      </c>
      <c r="O42" s="356">
        <v>2</v>
      </c>
      <c r="P42" s="179"/>
      <c r="Q42" s="179"/>
      <c r="R42" s="179"/>
      <c r="S42" s="179"/>
      <c r="T42" s="179"/>
      <c r="U42" s="179">
        <v>1</v>
      </c>
      <c r="V42" s="179"/>
      <c r="W42" s="179"/>
      <c r="X42" s="179"/>
      <c r="Y42" s="179"/>
      <c r="Z42" s="179"/>
      <c r="AA42" s="179"/>
      <c r="AB42" s="256"/>
      <c r="AC42" s="143">
        <f t="shared" si="5"/>
        <v>41</v>
      </c>
    </row>
    <row r="43" spans="1:29" ht="14" customHeight="1" x14ac:dyDescent="0.4">
      <c r="A43" s="474"/>
      <c r="B43" s="430"/>
      <c r="C43" s="468"/>
      <c r="D43" s="449"/>
      <c r="E43" s="316" t="s">
        <v>107</v>
      </c>
      <c r="F43" s="331" t="s">
        <v>74</v>
      </c>
      <c r="G43" s="245" t="s">
        <v>111</v>
      </c>
      <c r="H43" s="249"/>
      <c r="I43" s="181">
        <v>1</v>
      </c>
      <c r="J43" s="182">
        <v>16</v>
      </c>
      <c r="K43" s="178">
        <v>16</v>
      </c>
      <c r="L43" s="179"/>
      <c r="M43" s="179">
        <v>14</v>
      </c>
      <c r="N43" s="179">
        <v>3</v>
      </c>
      <c r="O43" s="356">
        <v>1</v>
      </c>
      <c r="P43" s="179"/>
      <c r="Q43" s="179"/>
      <c r="R43" s="179"/>
      <c r="S43" s="179"/>
      <c r="T43" s="179"/>
      <c r="U43" s="179">
        <v>1</v>
      </c>
      <c r="V43" s="179"/>
      <c r="W43" s="179"/>
      <c r="X43" s="179"/>
      <c r="Y43" s="179"/>
      <c r="Z43" s="179"/>
      <c r="AA43" s="179"/>
      <c r="AB43" s="256"/>
      <c r="AC43" s="132">
        <f t="shared" si="5"/>
        <v>35</v>
      </c>
    </row>
    <row r="44" spans="1:29" ht="27.75" customHeight="1" x14ac:dyDescent="0.4">
      <c r="A44" s="474"/>
      <c r="B44" s="430"/>
      <c r="C44" s="468"/>
      <c r="D44" s="449"/>
      <c r="E44" s="316" t="s">
        <v>112</v>
      </c>
      <c r="F44" s="331" t="s">
        <v>74</v>
      </c>
      <c r="G44" s="245" t="s">
        <v>75</v>
      </c>
      <c r="H44" s="249"/>
      <c r="I44" s="181" t="s">
        <v>76</v>
      </c>
      <c r="J44" s="182">
        <v>1</v>
      </c>
      <c r="K44" s="178">
        <v>18</v>
      </c>
      <c r="L44" s="179">
        <v>15.8</v>
      </c>
      <c r="M44" s="179"/>
      <c r="N44" s="179"/>
      <c r="O44" s="356">
        <v>0.5</v>
      </c>
      <c r="P44" s="179"/>
      <c r="Q44" s="179"/>
      <c r="R44" s="179"/>
      <c r="S44" s="179"/>
      <c r="T44" s="179"/>
      <c r="U44" s="179">
        <v>1</v>
      </c>
      <c r="V44" s="179"/>
      <c r="W44" s="179"/>
      <c r="X44" s="179"/>
      <c r="Y44" s="179"/>
      <c r="Z44" s="179"/>
      <c r="AA44" s="179"/>
      <c r="AB44" s="256"/>
      <c r="AC44" s="132">
        <f t="shared" si="5"/>
        <v>35.299999999999997</v>
      </c>
    </row>
    <row r="45" spans="1:29" ht="14" customHeight="1" x14ac:dyDescent="0.4">
      <c r="A45" s="474"/>
      <c r="B45" s="430"/>
      <c r="C45" s="468"/>
      <c r="D45" s="449"/>
      <c r="E45" s="316" t="s">
        <v>113</v>
      </c>
      <c r="F45" s="331" t="s">
        <v>74</v>
      </c>
      <c r="G45" s="245" t="s">
        <v>75</v>
      </c>
      <c r="H45" s="249"/>
      <c r="I45" s="181">
        <v>4</v>
      </c>
      <c r="J45" s="182">
        <v>3</v>
      </c>
      <c r="K45" s="178"/>
      <c r="L45" s="179"/>
      <c r="M45" s="179">
        <v>24</v>
      </c>
      <c r="N45" s="179"/>
      <c r="O45" s="356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256"/>
      <c r="AC45" s="132">
        <f t="shared" si="5"/>
        <v>24</v>
      </c>
    </row>
    <row r="46" spans="1:29" ht="14" customHeight="1" x14ac:dyDescent="0.4">
      <c r="A46" s="474"/>
      <c r="B46" s="430"/>
      <c r="C46" s="468"/>
      <c r="D46" s="449"/>
      <c r="E46" s="316" t="s">
        <v>105</v>
      </c>
      <c r="F46" s="331" t="s">
        <v>114</v>
      </c>
      <c r="G46" s="245" t="s">
        <v>106</v>
      </c>
      <c r="H46" s="249"/>
      <c r="I46" s="181">
        <v>1</v>
      </c>
      <c r="J46" s="182">
        <v>1</v>
      </c>
      <c r="K46" s="178">
        <v>6</v>
      </c>
      <c r="L46" s="179">
        <v>4</v>
      </c>
      <c r="M46" s="179"/>
      <c r="N46" s="179"/>
      <c r="O46" s="356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256"/>
      <c r="AC46" s="132">
        <f t="shared" si="5"/>
        <v>10</v>
      </c>
    </row>
    <row r="47" spans="1:29" ht="14" customHeight="1" x14ac:dyDescent="0.4">
      <c r="A47" s="474"/>
      <c r="B47" s="430"/>
      <c r="C47" s="468"/>
      <c r="D47" s="449"/>
      <c r="E47" s="316" t="s">
        <v>115</v>
      </c>
      <c r="F47" s="331"/>
      <c r="G47" s="245"/>
      <c r="H47" s="249"/>
      <c r="I47" s="181"/>
      <c r="J47" s="182"/>
      <c r="K47" s="178"/>
      <c r="L47" s="179"/>
      <c r="M47" s="179"/>
      <c r="N47" s="179"/>
      <c r="O47" s="356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256"/>
      <c r="AC47" s="132">
        <f t="shared" si="5"/>
        <v>0</v>
      </c>
    </row>
    <row r="48" spans="1:29" ht="14.25" customHeight="1" thickBot="1" x14ac:dyDescent="0.45">
      <c r="A48" s="474"/>
      <c r="B48" s="430"/>
      <c r="C48" s="468"/>
      <c r="D48" s="449"/>
      <c r="E48" s="307"/>
      <c r="F48" s="308"/>
      <c r="G48" s="309"/>
      <c r="H48" s="310"/>
      <c r="I48" s="310"/>
      <c r="J48" s="274"/>
      <c r="K48" s="107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28"/>
      <c r="AC48" s="198">
        <f t="shared" si="5"/>
        <v>0</v>
      </c>
    </row>
    <row r="49" spans="1:29" ht="14" customHeight="1" thickBot="1" x14ac:dyDescent="0.4">
      <c r="A49" s="474"/>
      <c r="B49" s="430"/>
      <c r="C49" s="468"/>
      <c r="D49" s="449"/>
      <c r="E49" s="275" t="s">
        <v>86</v>
      </c>
      <c r="F49" s="276"/>
      <c r="G49" s="277"/>
      <c r="H49" s="277"/>
      <c r="I49" s="277"/>
      <c r="J49" s="278"/>
      <c r="K49" s="279">
        <f t="shared" ref="K49:AC49" si="6">SUM(K40:K48)</f>
        <v>102</v>
      </c>
      <c r="L49" s="279">
        <f t="shared" si="6"/>
        <v>69.8</v>
      </c>
      <c r="M49" s="279">
        <f t="shared" si="6"/>
        <v>54</v>
      </c>
      <c r="N49" s="279">
        <f t="shared" si="6"/>
        <v>7</v>
      </c>
      <c r="O49" s="279">
        <f t="shared" si="6"/>
        <v>3.5</v>
      </c>
      <c r="P49" s="279">
        <f t="shared" si="6"/>
        <v>0</v>
      </c>
      <c r="Q49" s="279">
        <f t="shared" si="6"/>
        <v>0</v>
      </c>
      <c r="R49" s="279">
        <f t="shared" si="6"/>
        <v>0</v>
      </c>
      <c r="S49" s="279">
        <f t="shared" si="6"/>
        <v>0</v>
      </c>
      <c r="T49" s="279">
        <f t="shared" si="6"/>
        <v>0</v>
      </c>
      <c r="U49" s="279">
        <f t="shared" si="6"/>
        <v>4</v>
      </c>
      <c r="V49" s="279">
        <f t="shared" si="6"/>
        <v>0</v>
      </c>
      <c r="W49" s="279">
        <f t="shared" si="6"/>
        <v>0</v>
      </c>
      <c r="X49" s="279">
        <f t="shared" si="6"/>
        <v>0</v>
      </c>
      <c r="Y49" s="279">
        <f t="shared" si="6"/>
        <v>0</v>
      </c>
      <c r="Z49" s="279">
        <f t="shared" si="6"/>
        <v>0</v>
      </c>
      <c r="AA49" s="279">
        <f t="shared" si="6"/>
        <v>0</v>
      </c>
      <c r="AB49" s="279">
        <f t="shared" si="6"/>
        <v>0</v>
      </c>
      <c r="AC49" s="171">
        <f t="shared" si="6"/>
        <v>240.3</v>
      </c>
    </row>
    <row r="50" spans="1:29" ht="14" customHeight="1" x14ac:dyDescent="0.35">
      <c r="A50" s="474"/>
      <c r="B50" s="430"/>
      <c r="C50" s="468"/>
      <c r="D50" s="449"/>
      <c r="E50" s="301"/>
      <c r="F50" s="303"/>
      <c r="G50" s="282"/>
      <c r="H50" s="283"/>
      <c r="I50" s="56"/>
      <c r="J50" s="5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99"/>
      <c r="W50" s="99"/>
      <c r="X50" s="99"/>
      <c r="Y50" s="99"/>
      <c r="Z50" s="99"/>
      <c r="AA50" s="99"/>
      <c r="AB50" s="284"/>
      <c r="AC50" s="265">
        <f>SUM(K50:AB50)</f>
        <v>0</v>
      </c>
    </row>
    <row r="51" spans="1:29" ht="14" customHeight="1" x14ac:dyDescent="0.35">
      <c r="A51" s="474"/>
      <c r="B51" s="430"/>
      <c r="C51" s="468"/>
      <c r="D51" s="449"/>
      <c r="E51" s="302"/>
      <c r="F51" s="304"/>
      <c r="G51" s="280"/>
      <c r="H51" s="281"/>
      <c r="I51" s="116"/>
      <c r="J51" s="115"/>
      <c r="K51" s="48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2"/>
      <c r="W51" s="122"/>
      <c r="X51" s="122"/>
      <c r="Y51" s="122"/>
      <c r="Z51" s="122"/>
      <c r="AA51" s="122"/>
      <c r="AB51" s="176"/>
      <c r="AC51" s="265">
        <f>SUM(K51:AB51)</f>
        <v>0</v>
      </c>
    </row>
    <row r="52" spans="1:29" ht="14.25" customHeight="1" thickBot="1" x14ac:dyDescent="0.4">
      <c r="A52" s="474"/>
      <c r="B52" s="430"/>
      <c r="C52" s="468"/>
      <c r="D52" s="449"/>
      <c r="E52" s="285" t="s">
        <v>87</v>
      </c>
      <c r="F52" s="305"/>
      <c r="G52" s="52"/>
      <c r="H52" s="52"/>
      <c r="I52" s="204"/>
      <c r="J52" s="205"/>
      <c r="K52" s="206">
        <f>SUM(K50:K51)</f>
        <v>0</v>
      </c>
      <c r="L52" s="206">
        <f>SUM(L50:L51)</f>
        <v>0</v>
      </c>
      <c r="M52" s="207"/>
      <c r="N52" s="207"/>
      <c r="O52" s="207"/>
      <c r="P52" s="207"/>
      <c r="Q52" s="207"/>
      <c r="R52" s="207"/>
      <c r="S52" s="207"/>
      <c r="T52" s="207"/>
      <c r="U52" s="207">
        <f>SUM(U50:U51)</f>
        <v>0</v>
      </c>
      <c r="V52" s="74"/>
      <c r="W52" s="74"/>
      <c r="X52" s="74"/>
      <c r="Y52" s="74"/>
      <c r="Z52" s="74"/>
      <c r="AA52" s="74"/>
      <c r="AB52" s="111"/>
      <c r="AC52" s="265">
        <f>SUM(K52:AB52)</f>
        <v>0</v>
      </c>
    </row>
    <row r="53" spans="1:29" ht="14" customHeight="1" x14ac:dyDescent="0.35">
      <c r="A53" s="474"/>
      <c r="B53" s="430"/>
      <c r="C53" s="468"/>
      <c r="D53" s="449"/>
      <c r="E53" s="234"/>
      <c r="F53" s="226"/>
      <c r="G53" s="42"/>
      <c r="H53" s="42"/>
      <c r="I53" s="42"/>
      <c r="J53" s="66"/>
      <c r="K53" s="67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68"/>
    </row>
    <row r="54" spans="1:29" ht="13.5" customHeight="1" x14ac:dyDescent="0.35">
      <c r="A54" s="474"/>
      <c r="B54" s="430"/>
      <c r="C54" s="468"/>
      <c r="D54" s="449"/>
      <c r="E54" s="235" t="s">
        <v>88</v>
      </c>
      <c r="F54" s="227"/>
      <c r="G54" s="34"/>
      <c r="H54" s="34"/>
      <c r="I54" s="34"/>
      <c r="J54" s="40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122"/>
      <c r="AC54" s="49"/>
    </row>
    <row r="55" spans="1:29" ht="14" customHeight="1" x14ac:dyDescent="0.35">
      <c r="A55" s="474"/>
      <c r="B55" s="430"/>
      <c r="C55" s="468"/>
      <c r="D55" s="449"/>
      <c r="E55" s="236"/>
      <c r="F55" s="228"/>
      <c r="G55" s="20"/>
      <c r="H55" s="20"/>
      <c r="I55" s="119"/>
      <c r="J55" s="120"/>
      <c r="K55" s="50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131"/>
      <c r="AC55" s="121"/>
    </row>
    <row r="56" spans="1:29" ht="14" customHeight="1" thickBot="1" x14ac:dyDescent="0.4">
      <c r="A56" s="474"/>
      <c r="B56" s="430"/>
      <c r="C56" s="468"/>
      <c r="D56" s="449"/>
      <c r="E56" s="237" t="s">
        <v>89</v>
      </c>
      <c r="F56" s="229"/>
      <c r="G56" s="26"/>
      <c r="H56" s="26"/>
      <c r="I56" s="26"/>
      <c r="J56" s="65"/>
      <c r="K56" s="29">
        <f t="shared" ref="K56:W56" si="7">SUM(K55:K55)</f>
        <v>0</v>
      </c>
      <c r="L56" s="29">
        <f t="shared" si="7"/>
        <v>0</v>
      </c>
      <c r="M56" s="29">
        <f t="shared" si="7"/>
        <v>0</v>
      </c>
      <c r="N56" s="29">
        <f t="shared" si="7"/>
        <v>0</v>
      </c>
      <c r="O56" s="29">
        <f t="shared" si="7"/>
        <v>0</v>
      </c>
      <c r="P56" s="29">
        <f t="shared" si="7"/>
        <v>0</v>
      </c>
      <c r="Q56" s="29">
        <f t="shared" si="7"/>
        <v>0</v>
      </c>
      <c r="R56" s="29">
        <f t="shared" si="7"/>
        <v>0</v>
      </c>
      <c r="S56" s="29">
        <f t="shared" si="7"/>
        <v>0</v>
      </c>
      <c r="T56" s="29">
        <f t="shared" si="7"/>
        <v>0</v>
      </c>
      <c r="U56" s="29">
        <f t="shared" si="7"/>
        <v>0</v>
      </c>
      <c r="V56" s="29">
        <f t="shared" si="7"/>
        <v>0</v>
      </c>
      <c r="W56" s="29">
        <f t="shared" si="7"/>
        <v>0</v>
      </c>
      <c r="X56" s="29"/>
      <c r="Y56" s="29">
        <f>SUM(Y55:Y55)</f>
        <v>0</v>
      </c>
      <c r="Z56" s="29">
        <f>SUM(Z55:Z55)</f>
        <v>0</v>
      </c>
      <c r="AA56" s="29">
        <f>SUM(AA55:AA55)</f>
        <v>0</v>
      </c>
      <c r="AB56" s="29">
        <f>SUM(AB55:AB55)</f>
        <v>0</v>
      </c>
      <c r="AC56" s="30"/>
    </row>
    <row r="57" spans="1:29" ht="14" customHeight="1" thickBot="1" x14ac:dyDescent="0.4">
      <c r="A57" s="474"/>
      <c r="B57" s="430"/>
      <c r="C57" s="468"/>
      <c r="D57" s="449"/>
      <c r="E57" s="238" t="s">
        <v>101</v>
      </c>
      <c r="F57" s="225"/>
      <c r="G57" s="52"/>
      <c r="H57" s="52"/>
      <c r="I57" s="52"/>
      <c r="J57" s="73"/>
      <c r="K57" s="29">
        <f t="shared" ref="K57:AB57" si="8">SUM(K49,K52,K54,K56)</f>
        <v>102</v>
      </c>
      <c r="L57" s="29">
        <f t="shared" si="8"/>
        <v>69.8</v>
      </c>
      <c r="M57" s="29">
        <f t="shared" si="8"/>
        <v>54</v>
      </c>
      <c r="N57" s="29">
        <f t="shared" si="8"/>
        <v>7</v>
      </c>
      <c r="O57" s="29">
        <f t="shared" si="8"/>
        <v>3.5</v>
      </c>
      <c r="P57" s="29">
        <f t="shared" si="8"/>
        <v>0</v>
      </c>
      <c r="Q57" s="29">
        <f t="shared" si="8"/>
        <v>0</v>
      </c>
      <c r="R57" s="29">
        <f t="shared" si="8"/>
        <v>0</v>
      </c>
      <c r="S57" s="29">
        <f t="shared" si="8"/>
        <v>0</v>
      </c>
      <c r="T57" s="29">
        <f t="shared" si="8"/>
        <v>0</v>
      </c>
      <c r="U57" s="29">
        <f t="shared" si="8"/>
        <v>4</v>
      </c>
      <c r="V57" s="29">
        <f t="shared" si="8"/>
        <v>0</v>
      </c>
      <c r="W57" s="29">
        <f t="shared" si="8"/>
        <v>0</v>
      </c>
      <c r="X57" s="29">
        <f t="shared" si="8"/>
        <v>0</v>
      </c>
      <c r="Y57" s="29">
        <f t="shared" si="8"/>
        <v>0</v>
      </c>
      <c r="Z57" s="29">
        <f t="shared" si="8"/>
        <v>0</v>
      </c>
      <c r="AA57" s="29">
        <f t="shared" si="8"/>
        <v>0</v>
      </c>
      <c r="AB57" s="29">
        <f t="shared" si="8"/>
        <v>0</v>
      </c>
      <c r="AC57" s="133">
        <f>SUM(K57:AB57)</f>
        <v>240.3</v>
      </c>
    </row>
    <row r="58" spans="1:29" ht="14" customHeight="1" thickBot="1" x14ac:dyDescent="0.4">
      <c r="A58" s="474"/>
      <c r="B58" s="430"/>
      <c r="C58" s="468"/>
      <c r="D58" s="449"/>
      <c r="E58" s="238"/>
      <c r="F58" s="225"/>
      <c r="G58" s="52"/>
      <c r="H58" s="52"/>
      <c r="I58" s="52"/>
      <c r="J58" s="7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55"/>
    </row>
    <row r="59" spans="1:29" ht="14" customHeight="1" thickBot="1" x14ac:dyDescent="0.4">
      <c r="A59" s="461"/>
      <c r="B59" s="454"/>
      <c r="C59" s="469"/>
      <c r="D59" s="471"/>
      <c r="E59" s="239" t="s">
        <v>102</v>
      </c>
      <c r="F59" s="230"/>
      <c r="G59" s="76"/>
      <c r="H59" s="76"/>
      <c r="I59" s="77"/>
      <c r="J59" s="78"/>
      <c r="K59" s="29">
        <f t="shared" ref="K59:AC59" si="9">SUM(K23,K57)</f>
        <v>310</v>
      </c>
      <c r="L59" s="29">
        <f t="shared" si="9"/>
        <v>173.8</v>
      </c>
      <c r="M59" s="29">
        <f t="shared" si="9"/>
        <v>70</v>
      </c>
      <c r="N59" s="29">
        <f t="shared" si="9"/>
        <v>21</v>
      </c>
      <c r="O59" s="29">
        <f t="shared" si="9"/>
        <v>9.5</v>
      </c>
      <c r="P59" s="29">
        <f t="shared" si="9"/>
        <v>0</v>
      </c>
      <c r="Q59" s="29">
        <f t="shared" si="9"/>
        <v>0</v>
      </c>
      <c r="R59" s="29">
        <f t="shared" si="9"/>
        <v>0</v>
      </c>
      <c r="S59" s="29">
        <f t="shared" si="9"/>
        <v>0</v>
      </c>
      <c r="T59" s="29">
        <f t="shared" si="9"/>
        <v>0</v>
      </c>
      <c r="U59" s="29">
        <f t="shared" si="9"/>
        <v>15</v>
      </c>
      <c r="V59" s="29">
        <f t="shared" si="9"/>
        <v>0</v>
      </c>
      <c r="W59" s="29">
        <f t="shared" si="9"/>
        <v>0</v>
      </c>
      <c r="X59" s="29">
        <f t="shared" si="9"/>
        <v>0</v>
      </c>
      <c r="Y59" s="29">
        <f t="shared" si="9"/>
        <v>0</v>
      </c>
      <c r="Z59" s="29">
        <f t="shared" si="9"/>
        <v>0</v>
      </c>
      <c r="AA59" s="29">
        <f t="shared" si="9"/>
        <v>0</v>
      </c>
      <c r="AB59" s="29">
        <f t="shared" si="9"/>
        <v>0</v>
      </c>
      <c r="AC59" s="133">
        <f t="shared" si="9"/>
        <v>599.29999999999995</v>
      </c>
    </row>
    <row r="60" spans="1:29" ht="14" customHeight="1" x14ac:dyDescent="0.35">
      <c r="A60" s="218"/>
      <c r="B60" s="219"/>
      <c r="C60" s="219"/>
      <c r="D60" s="220"/>
    </row>
    <row r="61" spans="1:29" ht="14" customHeight="1" x14ac:dyDescent="0.4">
      <c r="A61" s="218"/>
      <c r="B61" s="219"/>
      <c r="C61" s="219"/>
      <c r="D61" s="22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 ht="14" customHeight="1" x14ac:dyDescent="0.4"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2" t="s">
        <v>62</v>
      </c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0"/>
    </row>
    <row r="63" spans="1:29" ht="14" customHeight="1" x14ac:dyDescent="0.4">
      <c r="A63" s="459" t="s">
        <v>61</v>
      </c>
      <c r="B63" s="447"/>
      <c r="C63" s="447"/>
      <c r="D63" s="447"/>
      <c r="E63" s="447"/>
      <c r="F63" s="447"/>
      <c r="G63" s="447"/>
      <c r="H63" s="447"/>
      <c r="I63" s="447"/>
      <c r="J63" s="447"/>
      <c r="K63" s="447"/>
      <c r="L63" s="447"/>
      <c r="M63" s="447"/>
      <c r="N63" s="447"/>
      <c r="O63" s="447"/>
      <c r="P63" s="447"/>
      <c r="Q63" s="447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47"/>
      <c r="AC63" s="447"/>
    </row>
    <row r="64" spans="1:29" ht="14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4"/>
      <c r="S64" s="84"/>
      <c r="T64" s="451" t="s">
        <v>91</v>
      </c>
      <c r="U64" s="447"/>
      <c r="V64" s="447"/>
      <c r="W64" s="447"/>
      <c r="X64" s="447"/>
      <c r="Y64" s="447"/>
      <c r="Z64" s="447"/>
      <c r="AA64" s="2"/>
      <c r="AB64" s="84"/>
      <c r="AC64" s="80"/>
    </row>
    <row r="65" spans="1:29" ht="14" customHeight="1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0"/>
    </row>
    <row r="66" spans="1:29" ht="14" customHeight="1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0"/>
    </row>
    <row r="67" spans="1:29" ht="14" customHeight="1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476"/>
      <c r="S67" s="447"/>
      <c r="T67" s="447"/>
      <c r="U67" s="447"/>
      <c r="V67" s="447"/>
      <c r="W67" s="447"/>
      <c r="X67" s="447"/>
      <c r="Y67" s="447"/>
      <c r="Z67" s="447"/>
      <c r="AA67" s="447"/>
      <c r="AB67" s="447"/>
      <c r="AC67" s="80"/>
    </row>
    <row r="68" spans="1:29" ht="14" customHeight="1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5"/>
      <c r="S68" s="85"/>
      <c r="T68" s="85"/>
      <c r="U68" s="85"/>
      <c r="V68" s="472"/>
      <c r="W68" s="447"/>
      <c r="X68" s="447"/>
      <c r="Y68" s="447"/>
      <c r="Z68" s="85"/>
      <c r="AA68" s="85"/>
      <c r="AB68" s="85"/>
      <c r="AC68" s="80"/>
    </row>
    <row r="69" spans="1:29" ht="14" customHeight="1" x14ac:dyDescent="0.4">
      <c r="A69" s="80"/>
      <c r="B69" s="80"/>
      <c r="C69" s="80"/>
      <c r="D69" s="80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6"/>
      <c r="U69" s="451"/>
      <c r="V69" s="447"/>
      <c r="W69" s="447"/>
      <c r="X69" s="447"/>
      <c r="Y69" s="447"/>
      <c r="Z69" s="447"/>
      <c r="AA69" s="3"/>
      <c r="AB69" s="6"/>
      <c r="AC69" s="81"/>
    </row>
    <row r="70" spans="1:29" ht="14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ht="14" customHeight="1" x14ac:dyDescent="0.4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6"/>
      <c r="U71" s="451"/>
      <c r="V71" s="447"/>
      <c r="W71" s="447"/>
      <c r="X71" s="447"/>
      <c r="Y71" s="447"/>
      <c r="Z71" s="447"/>
      <c r="AA71" s="3"/>
      <c r="AB71" s="6"/>
      <c r="AC71" s="81"/>
    </row>
    <row r="72" spans="1:29" ht="14" customHeight="1" x14ac:dyDescent="0.4">
      <c r="A72" s="80"/>
      <c r="B72" s="80"/>
      <c r="C72" s="80"/>
      <c r="D72" s="80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6"/>
      <c r="U72" s="2"/>
      <c r="V72" s="2"/>
      <c r="W72" s="2"/>
      <c r="X72" s="2"/>
      <c r="Y72" s="2"/>
      <c r="Z72" s="2"/>
      <c r="AA72" s="3"/>
      <c r="AB72" s="6"/>
      <c r="AC72" s="81"/>
    </row>
    <row r="73" spans="1:29" ht="14" customHeight="1" x14ac:dyDescent="0.4">
      <c r="A73" s="81"/>
      <c r="B73" s="81"/>
      <c r="C73" s="81"/>
      <c r="D73" s="81"/>
    </row>
    <row r="74" spans="1:29" ht="14" customHeight="1" x14ac:dyDescent="0.4">
      <c r="A74" s="81"/>
      <c r="B74" s="81"/>
      <c r="C74" s="81"/>
      <c r="D74" s="81"/>
    </row>
  </sheetData>
  <mergeCells count="49">
    <mergeCell ref="U71:Z71"/>
    <mergeCell ref="A37:A38"/>
    <mergeCell ref="G37:G38"/>
    <mergeCell ref="V68:Y68"/>
    <mergeCell ref="A63:AC63"/>
    <mergeCell ref="R67:AB67"/>
    <mergeCell ref="A8:A23"/>
    <mergeCell ref="C8:C23"/>
    <mergeCell ref="A39:AC39"/>
    <mergeCell ref="J37:J38"/>
    <mergeCell ref="AC37:AC38"/>
    <mergeCell ref="F37:F38"/>
    <mergeCell ref="I37:I38"/>
    <mergeCell ref="B37:B38"/>
    <mergeCell ref="A25:AC25"/>
    <mergeCell ref="A40:A59"/>
    <mergeCell ref="C40:C59"/>
    <mergeCell ref="V32:Y32"/>
    <mergeCell ref="A1:AC1"/>
    <mergeCell ref="B40:B59"/>
    <mergeCell ref="D8:D23"/>
    <mergeCell ref="I5:I6"/>
    <mergeCell ref="A5:A6"/>
    <mergeCell ref="G5:G6"/>
    <mergeCell ref="E5:E6"/>
    <mergeCell ref="F5:F6"/>
    <mergeCell ref="A24:AC24"/>
    <mergeCell ref="T28:Z28"/>
    <mergeCell ref="AC5:AC6"/>
    <mergeCell ref="R31:AB31"/>
    <mergeCell ref="D37:D38"/>
    <mergeCell ref="K37:AB37"/>
    <mergeCell ref="A7:AC7"/>
    <mergeCell ref="A3:AC3"/>
    <mergeCell ref="U69:Z69"/>
    <mergeCell ref="H37:H38"/>
    <mergeCell ref="B5:B6"/>
    <mergeCell ref="D5:D6"/>
    <mergeCell ref="A33:AC33"/>
    <mergeCell ref="H5:H6"/>
    <mergeCell ref="D40:D59"/>
    <mergeCell ref="J5:J6"/>
    <mergeCell ref="B8:B23"/>
    <mergeCell ref="K5:AB5"/>
    <mergeCell ref="C37:C38"/>
    <mergeCell ref="E37:E38"/>
    <mergeCell ref="T64:Z64"/>
    <mergeCell ref="A35:AC35"/>
    <mergeCell ref="C5:C6"/>
  </mergeCells>
  <conditionalFormatting sqref="K14:AB15 K22:AB23 K49:AB51 K56:AB59">
    <cfRule type="cellIs" dxfId="13" priority="1" stopIfTrue="1" operator="equal">
      <formula>0</formula>
    </cfRule>
  </conditionalFormatting>
  <pageMargins left="0.7" right="0.7" top="0.75" bottom="0.75" header="0.3" footer="0.3"/>
  <pageSetup paperSize="9" scale="61" fitToHeight="0" orientation="landscape"/>
  <rowBreaks count="1" manualBreakCount="1">
    <brk id="3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  <pageSetUpPr fitToPage="1"/>
  </sheetPr>
  <dimension ref="A1:AE89"/>
  <sheetViews>
    <sheetView view="pageBreakPreview" zoomScale="85" zoomScaleNormal="75" zoomScaleSheetLayoutView="85" workbookViewId="0">
      <selection activeCell="A45" sqref="A45:AC45"/>
    </sheetView>
  </sheetViews>
  <sheetFormatPr defaultRowHeight="12.75" x14ac:dyDescent="0.35"/>
  <cols>
    <col min="1" max="1" width="4.1328125" style="1" customWidth="1"/>
    <col min="2" max="2" width="13.19921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5.19921875" style="1" customWidth="1"/>
    <col min="7" max="7" width="5.46484375" style="1" customWidth="1"/>
    <col min="8" max="10" width="5" style="1" customWidth="1"/>
    <col min="11" max="12" width="5.796875" style="1" customWidth="1"/>
    <col min="13" max="14" width="5" style="1" customWidth="1"/>
    <col min="15" max="15" width="6.796875" style="1" customWidth="1"/>
    <col min="16" max="18" width="5" style="1" customWidth="1"/>
    <col min="19" max="29" width="7.796875" style="1" customWidth="1"/>
  </cols>
  <sheetData>
    <row r="1" spans="1:29" s="5" customFormat="1" ht="21" customHeight="1" x14ac:dyDescent="0.35">
      <c r="A1" s="446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463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29" s="11" customFormat="1" ht="116.25" customHeight="1" thickBot="1" x14ac:dyDescent="0.35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152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29" s="13" customFormat="1" ht="13.5" customHeight="1" thickBot="1" x14ac:dyDescent="0.4">
      <c r="A7" s="456" t="s">
        <v>33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</row>
    <row r="8" spans="1:29" s="13" customFormat="1" ht="16.5" hidden="1" customHeight="1" thickBot="1" x14ac:dyDescent="0.4">
      <c r="A8" s="212">
        <v>5</v>
      </c>
      <c r="B8" s="211" t="s">
        <v>116</v>
      </c>
      <c r="C8" s="211" t="s">
        <v>117</v>
      </c>
      <c r="D8" s="213">
        <v>1</v>
      </c>
      <c r="E8" s="162"/>
      <c r="F8" s="155"/>
      <c r="G8" s="155"/>
      <c r="H8" s="155"/>
      <c r="I8" s="155"/>
      <c r="J8" s="161"/>
      <c r="K8" s="156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8"/>
      <c r="AC8" s="163">
        <f t="shared" ref="AC8:AC25" si="0">SUM(K8:AB8)</f>
        <v>0</v>
      </c>
    </row>
    <row r="9" spans="1:29" s="13" customFormat="1" ht="14" customHeight="1" thickBot="1" x14ac:dyDescent="0.45">
      <c r="A9" s="494">
        <v>3</v>
      </c>
      <c r="B9" s="491" t="s">
        <v>118</v>
      </c>
      <c r="C9" s="491" t="s">
        <v>40</v>
      </c>
      <c r="D9" s="495">
        <v>0.25</v>
      </c>
      <c r="E9" s="317" t="s">
        <v>107</v>
      </c>
      <c r="F9" s="327" t="s">
        <v>74</v>
      </c>
      <c r="G9" s="268"/>
      <c r="H9" s="327" t="s">
        <v>119</v>
      </c>
      <c r="I9" s="327">
        <v>1</v>
      </c>
      <c r="J9" s="328">
        <v>4</v>
      </c>
      <c r="K9" s="292">
        <f t="shared" ref="K9:K23" si="1">16/15</f>
        <v>1.0666666666666667</v>
      </c>
      <c r="L9" s="290">
        <f>16/3</f>
        <v>5.333333333333333</v>
      </c>
      <c r="M9" s="290"/>
      <c r="N9" s="192"/>
      <c r="O9" s="192"/>
      <c r="P9" s="192"/>
      <c r="Q9" s="192"/>
      <c r="R9" s="192"/>
      <c r="S9" s="192"/>
      <c r="T9" s="192"/>
      <c r="U9" s="192">
        <v>1</v>
      </c>
      <c r="V9" s="192"/>
      <c r="W9" s="192"/>
      <c r="X9" s="184"/>
      <c r="Y9" s="184"/>
      <c r="Z9" s="184"/>
      <c r="AA9" s="60"/>
      <c r="AB9" s="258"/>
      <c r="AC9" s="143">
        <f t="shared" si="0"/>
        <v>7.3999999999999995</v>
      </c>
    </row>
    <row r="10" spans="1:29" s="13" customFormat="1" ht="14" customHeight="1" x14ac:dyDescent="0.4">
      <c r="A10" s="474"/>
      <c r="B10" s="430"/>
      <c r="C10" s="430"/>
      <c r="D10" s="468"/>
      <c r="E10" s="317" t="s">
        <v>107</v>
      </c>
      <c r="F10" s="327" t="s">
        <v>74</v>
      </c>
      <c r="G10" s="268"/>
      <c r="H10" s="327" t="s">
        <v>120</v>
      </c>
      <c r="I10" s="327">
        <v>1</v>
      </c>
      <c r="J10" s="328">
        <v>4</v>
      </c>
      <c r="K10" s="292">
        <f t="shared" si="1"/>
        <v>1.0666666666666667</v>
      </c>
      <c r="L10" s="290"/>
      <c r="M10" s="290"/>
      <c r="N10" s="192"/>
      <c r="O10" s="192"/>
      <c r="P10" s="192"/>
      <c r="Q10" s="192"/>
      <c r="R10" s="192"/>
      <c r="S10" s="192"/>
      <c r="T10" s="192"/>
      <c r="U10" s="192">
        <v>1</v>
      </c>
      <c r="V10" s="192"/>
      <c r="W10" s="192"/>
      <c r="X10" s="184"/>
      <c r="Y10" s="184"/>
      <c r="Z10" s="184"/>
      <c r="AA10" s="60"/>
      <c r="AB10" s="258"/>
      <c r="AC10" s="143">
        <f t="shared" si="0"/>
        <v>2.0666666666666664</v>
      </c>
    </row>
    <row r="11" spans="1:29" s="13" customFormat="1" ht="14" customHeight="1" x14ac:dyDescent="0.4">
      <c r="A11" s="474"/>
      <c r="B11" s="430"/>
      <c r="C11" s="430"/>
      <c r="D11" s="468"/>
      <c r="E11" s="317" t="s">
        <v>107</v>
      </c>
      <c r="F11" s="327" t="s">
        <v>74</v>
      </c>
      <c r="G11" s="268"/>
      <c r="H11" s="327" t="s">
        <v>121</v>
      </c>
      <c r="I11" s="327">
        <v>1</v>
      </c>
      <c r="J11" s="328">
        <v>2</v>
      </c>
      <c r="K11" s="292">
        <f t="shared" si="1"/>
        <v>1.0666666666666667</v>
      </c>
      <c r="L11" s="290"/>
      <c r="M11" s="290"/>
      <c r="N11" s="192"/>
      <c r="O11" s="192"/>
      <c r="P11" s="192"/>
      <c r="Q11" s="192"/>
      <c r="R11" s="192"/>
      <c r="S11" s="192"/>
      <c r="T11" s="192"/>
      <c r="U11" s="192">
        <v>1</v>
      </c>
      <c r="V11" s="192"/>
      <c r="W11" s="192"/>
      <c r="X11" s="184"/>
      <c r="Y11" s="184"/>
      <c r="Z11" s="184"/>
      <c r="AA11" s="60"/>
      <c r="AB11" s="258"/>
      <c r="AC11" s="143">
        <f t="shared" si="0"/>
        <v>2.0666666666666664</v>
      </c>
    </row>
    <row r="12" spans="1:29" s="13" customFormat="1" ht="14" customHeight="1" x14ac:dyDescent="0.4">
      <c r="A12" s="474"/>
      <c r="B12" s="430"/>
      <c r="C12" s="430"/>
      <c r="D12" s="468"/>
      <c r="E12" s="317" t="s">
        <v>107</v>
      </c>
      <c r="F12" s="327" t="s">
        <v>74</v>
      </c>
      <c r="G12" s="268"/>
      <c r="H12" s="327" t="s">
        <v>122</v>
      </c>
      <c r="I12" s="327">
        <v>1</v>
      </c>
      <c r="J12" s="328">
        <v>3</v>
      </c>
      <c r="K12" s="292">
        <f t="shared" si="1"/>
        <v>1.0666666666666667</v>
      </c>
      <c r="L12" s="290"/>
      <c r="M12" s="290"/>
      <c r="N12" s="192"/>
      <c r="O12" s="192"/>
      <c r="P12" s="192"/>
      <c r="Q12" s="192"/>
      <c r="R12" s="192"/>
      <c r="S12" s="192"/>
      <c r="T12" s="192"/>
      <c r="U12" s="192">
        <v>1</v>
      </c>
      <c r="V12" s="192"/>
      <c r="W12" s="192"/>
      <c r="X12" s="184"/>
      <c r="Y12" s="184"/>
      <c r="Z12" s="184"/>
      <c r="AA12" s="60"/>
      <c r="AB12" s="258"/>
      <c r="AC12" s="143">
        <f t="shared" si="0"/>
        <v>2.0666666666666664</v>
      </c>
    </row>
    <row r="13" spans="1:29" s="13" customFormat="1" ht="14" customHeight="1" x14ac:dyDescent="0.4">
      <c r="A13" s="474"/>
      <c r="B13" s="430"/>
      <c r="C13" s="430"/>
      <c r="D13" s="468"/>
      <c r="E13" s="317" t="s">
        <v>107</v>
      </c>
      <c r="F13" s="327" t="s">
        <v>74</v>
      </c>
      <c r="G13" s="268"/>
      <c r="H13" s="327" t="s">
        <v>123</v>
      </c>
      <c r="I13" s="327">
        <v>1</v>
      </c>
      <c r="J13" s="328">
        <v>3</v>
      </c>
      <c r="K13" s="292">
        <f t="shared" si="1"/>
        <v>1.0666666666666667</v>
      </c>
      <c r="L13" s="290"/>
      <c r="M13" s="290"/>
      <c r="N13" s="192"/>
      <c r="O13" s="192"/>
      <c r="P13" s="192"/>
      <c r="Q13" s="192"/>
      <c r="R13" s="192"/>
      <c r="S13" s="192"/>
      <c r="T13" s="192"/>
      <c r="U13" s="192">
        <v>1</v>
      </c>
      <c r="V13" s="192"/>
      <c r="W13" s="192"/>
      <c r="X13" s="184"/>
      <c r="Y13" s="184"/>
      <c r="Z13" s="184"/>
      <c r="AA13" s="60"/>
      <c r="AB13" s="258"/>
      <c r="AC13" s="143">
        <f t="shared" si="0"/>
        <v>2.0666666666666664</v>
      </c>
    </row>
    <row r="14" spans="1:29" s="13" customFormat="1" ht="14" customHeight="1" x14ac:dyDescent="0.4">
      <c r="A14" s="474"/>
      <c r="B14" s="430"/>
      <c r="C14" s="430"/>
      <c r="D14" s="468"/>
      <c r="E14" s="317" t="s">
        <v>107</v>
      </c>
      <c r="F14" s="327" t="s">
        <v>74</v>
      </c>
      <c r="G14" s="268"/>
      <c r="H14" s="327" t="s">
        <v>124</v>
      </c>
      <c r="I14" s="327">
        <v>1</v>
      </c>
      <c r="J14" s="328">
        <v>2</v>
      </c>
      <c r="K14" s="292">
        <f t="shared" si="1"/>
        <v>1.0666666666666667</v>
      </c>
      <c r="L14" s="290"/>
      <c r="M14" s="290"/>
      <c r="N14" s="192"/>
      <c r="O14" s="192"/>
      <c r="P14" s="192"/>
      <c r="Q14" s="192"/>
      <c r="R14" s="192"/>
      <c r="S14" s="192"/>
      <c r="T14" s="192"/>
      <c r="U14" s="192">
        <v>1</v>
      </c>
      <c r="V14" s="192"/>
      <c r="W14" s="192"/>
      <c r="X14" s="184"/>
      <c r="Y14" s="184"/>
      <c r="Z14" s="184"/>
      <c r="AA14" s="60"/>
      <c r="AB14" s="258"/>
      <c r="AC14" s="143">
        <f t="shared" si="0"/>
        <v>2.0666666666666664</v>
      </c>
    </row>
    <row r="15" spans="1:29" s="13" customFormat="1" ht="14" customHeight="1" x14ac:dyDescent="0.4">
      <c r="A15" s="474"/>
      <c r="B15" s="430"/>
      <c r="C15" s="430"/>
      <c r="D15" s="468"/>
      <c r="E15" s="317" t="s">
        <v>107</v>
      </c>
      <c r="F15" s="327" t="s">
        <v>74</v>
      </c>
      <c r="G15" s="268"/>
      <c r="H15" s="327" t="s">
        <v>125</v>
      </c>
      <c r="I15" s="327">
        <v>1</v>
      </c>
      <c r="J15" s="328">
        <v>2</v>
      </c>
      <c r="K15" s="292">
        <f t="shared" si="1"/>
        <v>1.0666666666666667</v>
      </c>
      <c r="L15" s="290"/>
      <c r="M15" s="290"/>
      <c r="N15" s="192"/>
      <c r="O15" s="192"/>
      <c r="P15" s="192"/>
      <c r="Q15" s="192"/>
      <c r="R15" s="192"/>
      <c r="S15" s="192"/>
      <c r="T15" s="192"/>
      <c r="U15" s="192">
        <v>1</v>
      </c>
      <c r="V15" s="192"/>
      <c r="W15" s="192"/>
      <c r="X15" s="184"/>
      <c r="Y15" s="184"/>
      <c r="Z15" s="184"/>
      <c r="AA15" s="60"/>
      <c r="AB15" s="258"/>
      <c r="AC15" s="143">
        <f t="shared" si="0"/>
        <v>2.0666666666666664</v>
      </c>
    </row>
    <row r="16" spans="1:29" s="13" customFormat="1" ht="14" customHeight="1" x14ac:dyDescent="0.4">
      <c r="A16" s="474"/>
      <c r="B16" s="430"/>
      <c r="C16" s="430"/>
      <c r="D16" s="468"/>
      <c r="E16" s="317" t="s">
        <v>107</v>
      </c>
      <c r="F16" s="327" t="s">
        <v>74</v>
      </c>
      <c r="G16" s="268"/>
      <c r="H16" s="327" t="s">
        <v>126</v>
      </c>
      <c r="I16" s="327">
        <v>1</v>
      </c>
      <c r="J16" s="328">
        <v>7</v>
      </c>
      <c r="K16" s="292">
        <f t="shared" si="1"/>
        <v>1.0666666666666667</v>
      </c>
      <c r="L16" s="290"/>
      <c r="M16" s="290"/>
      <c r="N16" s="192"/>
      <c r="O16" s="192"/>
      <c r="P16" s="192"/>
      <c r="Q16" s="192"/>
      <c r="R16" s="192"/>
      <c r="S16" s="192"/>
      <c r="T16" s="192"/>
      <c r="U16" s="192">
        <v>1</v>
      </c>
      <c r="V16" s="192"/>
      <c r="W16" s="192"/>
      <c r="X16" s="184"/>
      <c r="Y16" s="184"/>
      <c r="Z16" s="184"/>
      <c r="AA16" s="60"/>
      <c r="AB16" s="258"/>
      <c r="AC16" s="143">
        <f t="shared" si="0"/>
        <v>2.0666666666666664</v>
      </c>
    </row>
    <row r="17" spans="1:29" s="13" customFormat="1" ht="14" customHeight="1" x14ac:dyDescent="0.4">
      <c r="A17" s="474"/>
      <c r="B17" s="430"/>
      <c r="C17" s="430"/>
      <c r="D17" s="468"/>
      <c r="E17" s="317" t="s">
        <v>107</v>
      </c>
      <c r="F17" s="327" t="s">
        <v>74</v>
      </c>
      <c r="G17" s="268"/>
      <c r="H17" s="327" t="s">
        <v>127</v>
      </c>
      <c r="I17" s="327">
        <v>1</v>
      </c>
      <c r="J17" s="328">
        <v>5</v>
      </c>
      <c r="K17" s="292">
        <f t="shared" si="1"/>
        <v>1.0666666666666667</v>
      </c>
      <c r="L17" s="290"/>
      <c r="M17" s="290"/>
      <c r="N17" s="192"/>
      <c r="O17" s="192"/>
      <c r="P17" s="192"/>
      <c r="Q17" s="192"/>
      <c r="R17" s="192"/>
      <c r="S17" s="192"/>
      <c r="T17" s="192"/>
      <c r="U17" s="192">
        <v>1</v>
      </c>
      <c r="V17" s="192"/>
      <c r="W17" s="192"/>
      <c r="X17" s="184"/>
      <c r="Y17" s="184"/>
      <c r="Z17" s="184"/>
      <c r="AA17" s="60"/>
      <c r="AB17" s="258"/>
      <c r="AC17" s="143">
        <f t="shared" si="0"/>
        <v>2.0666666666666664</v>
      </c>
    </row>
    <row r="18" spans="1:29" s="13" customFormat="1" ht="14" customHeight="1" x14ac:dyDescent="0.4">
      <c r="A18" s="474"/>
      <c r="B18" s="430"/>
      <c r="C18" s="430"/>
      <c r="D18" s="468"/>
      <c r="E18" s="317" t="s">
        <v>107</v>
      </c>
      <c r="F18" s="327" t="s">
        <v>74</v>
      </c>
      <c r="G18" s="268"/>
      <c r="H18" s="327" t="s">
        <v>128</v>
      </c>
      <c r="I18" s="327">
        <v>1</v>
      </c>
      <c r="J18" s="328">
        <v>9</v>
      </c>
      <c r="K18" s="292">
        <f t="shared" si="1"/>
        <v>1.0666666666666667</v>
      </c>
      <c r="L18" s="290"/>
      <c r="M18" s="290"/>
      <c r="N18" s="192"/>
      <c r="O18" s="192"/>
      <c r="P18" s="192"/>
      <c r="Q18" s="192"/>
      <c r="R18" s="192"/>
      <c r="S18" s="192"/>
      <c r="T18" s="192"/>
      <c r="U18" s="192">
        <v>1</v>
      </c>
      <c r="V18" s="192"/>
      <c r="W18" s="192"/>
      <c r="X18" s="184"/>
      <c r="Y18" s="184"/>
      <c r="Z18" s="184"/>
      <c r="AA18" s="60"/>
      <c r="AB18" s="258"/>
      <c r="AC18" s="143">
        <f t="shared" si="0"/>
        <v>2.0666666666666664</v>
      </c>
    </row>
    <row r="19" spans="1:29" s="13" customFormat="1" ht="14" customHeight="1" x14ac:dyDescent="0.4">
      <c r="A19" s="474"/>
      <c r="B19" s="430"/>
      <c r="C19" s="430"/>
      <c r="D19" s="468"/>
      <c r="E19" s="317" t="s">
        <v>107</v>
      </c>
      <c r="F19" s="327" t="s">
        <v>74</v>
      </c>
      <c r="G19" s="268"/>
      <c r="H19" s="327" t="s">
        <v>129</v>
      </c>
      <c r="I19" s="327">
        <v>1</v>
      </c>
      <c r="J19" s="328">
        <v>3</v>
      </c>
      <c r="K19" s="292">
        <f t="shared" si="1"/>
        <v>1.0666666666666667</v>
      </c>
      <c r="L19" s="290"/>
      <c r="M19" s="290"/>
      <c r="N19" s="192"/>
      <c r="O19" s="192"/>
      <c r="P19" s="192"/>
      <c r="Q19" s="192"/>
      <c r="R19" s="192"/>
      <c r="S19" s="192"/>
      <c r="T19" s="192"/>
      <c r="U19" s="192">
        <v>1</v>
      </c>
      <c r="V19" s="192"/>
      <c r="W19" s="192"/>
      <c r="X19" s="184"/>
      <c r="Y19" s="184"/>
      <c r="Z19" s="184"/>
      <c r="AA19" s="60"/>
      <c r="AB19" s="258"/>
      <c r="AC19" s="143">
        <f t="shared" si="0"/>
        <v>2.0666666666666664</v>
      </c>
    </row>
    <row r="20" spans="1:29" s="13" customFormat="1" ht="14" customHeight="1" x14ac:dyDescent="0.4">
      <c r="A20" s="474"/>
      <c r="B20" s="430"/>
      <c r="C20" s="430"/>
      <c r="D20" s="468"/>
      <c r="E20" s="317" t="s">
        <v>107</v>
      </c>
      <c r="F20" s="327" t="s">
        <v>74</v>
      </c>
      <c r="G20" s="268"/>
      <c r="H20" s="327" t="s">
        <v>130</v>
      </c>
      <c r="I20" s="327">
        <v>1</v>
      </c>
      <c r="J20" s="328">
        <v>3</v>
      </c>
      <c r="K20" s="292">
        <f t="shared" si="1"/>
        <v>1.0666666666666667</v>
      </c>
      <c r="L20" s="290"/>
      <c r="M20" s="290"/>
      <c r="N20" s="192"/>
      <c r="O20" s="192"/>
      <c r="P20" s="192"/>
      <c r="Q20" s="192"/>
      <c r="R20" s="192"/>
      <c r="S20" s="192"/>
      <c r="T20" s="192"/>
      <c r="U20" s="192">
        <v>1</v>
      </c>
      <c r="V20" s="192"/>
      <c r="W20" s="192"/>
      <c r="X20" s="184"/>
      <c r="Y20" s="184"/>
      <c r="Z20" s="184"/>
      <c r="AA20" s="60"/>
      <c r="AB20" s="258"/>
      <c r="AC20" s="143">
        <f t="shared" si="0"/>
        <v>2.0666666666666664</v>
      </c>
    </row>
    <row r="21" spans="1:29" s="13" customFormat="1" ht="14" customHeight="1" x14ac:dyDescent="0.4">
      <c r="A21" s="474"/>
      <c r="B21" s="430"/>
      <c r="C21" s="430"/>
      <c r="D21" s="468"/>
      <c r="E21" s="317" t="s">
        <v>107</v>
      </c>
      <c r="F21" s="327" t="s">
        <v>74</v>
      </c>
      <c r="G21" s="268"/>
      <c r="H21" s="327" t="s">
        <v>131</v>
      </c>
      <c r="I21" s="327">
        <v>1</v>
      </c>
      <c r="J21" s="328">
        <v>4</v>
      </c>
      <c r="K21" s="292">
        <f t="shared" si="1"/>
        <v>1.0666666666666667</v>
      </c>
      <c r="L21" s="290"/>
      <c r="M21" s="290"/>
      <c r="N21" s="192"/>
      <c r="O21" s="192"/>
      <c r="P21" s="192"/>
      <c r="Q21" s="192"/>
      <c r="R21" s="192"/>
      <c r="S21" s="192"/>
      <c r="T21" s="192"/>
      <c r="U21" s="192">
        <v>1</v>
      </c>
      <c r="V21" s="192"/>
      <c r="W21" s="192"/>
      <c r="X21" s="184"/>
      <c r="Y21" s="184"/>
      <c r="Z21" s="184"/>
      <c r="AA21" s="60"/>
      <c r="AB21" s="258"/>
      <c r="AC21" s="143">
        <f t="shared" si="0"/>
        <v>2.0666666666666664</v>
      </c>
    </row>
    <row r="22" spans="1:29" s="13" customFormat="1" ht="14" customHeight="1" x14ac:dyDescent="0.4">
      <c r="A22" s="474"/>
      <c r="B22" s="430"/>
      <c r="C22" s="430"/>
      <c r="D22" s="468"/>
      <c r="E22" s="317" t="s">
        <v>107</v>
      </c>
      <c r="F22" s="327" t="s">
        <v>74</v>
      </c>
      <c r="G22" s="268"/>
      <c r="H22" s="327" t="s">
        <v>132</v>
      </c>
      <c r="I22" s="327">
        <v>1</v>
      </c>
      <c r="J22" s="328">
        <v>3</v>
      </c>
      <c r="K22" s="292">
        <f t="shared" si="1"/>
        <v>1.0666666666666667</v>
      </c>
      <c r="L22" s="290">
        <f>16/3</f>
        <v>5.333333333333333</v>
      </c>
      <c r="M22" s="290"/>
      <c r="N22" s="192"/>
      <c r="O22" s="192"/>
      <c r="P22" s="192"/>
      <c r="Q22" s="192"/>
      <c r="R22" s="192"/>
      <c r="S22" s="192"/>
      <c r="T22" s="192"/>
      <c r="U22" s="192">
        <v>1</v>
      </c>
      <c r="V22" s="192"/>
      <c r="W22" s="192"/>
      <c r="X22" s="184"/>
      <c r="Y22" s="184"/>
      <c r="Z22" s="184"/>
      <c r="AA22" s="60"/>
      <c r="AB22" s="258"/>
      <c r="AC22" s="143">
        <f t="shared" si="0"/>
        <v>7.3999999999999995</v>
      </c>
    </row>
    <row r="23" spans="1:29" s="13" customFormat="1" ht="14" customHeight="1" x14ac:dyDescent="0.4">
      <c r="A23" s="474"/>
      <c r="B23" s="430"/>
      <c r="C23" s="430"/>
      <c r="D23" s="468"/>
      <c r="E23" s="317" t="s">
        <v>107</v>
      </c>
      <c r="F23" s="327" t="s">
        <v>74</v>
      </c>
      <c r="G23" s="268"/>
      <c r="H23" s="327" t="s">
        <v>133</v>
      </c>
      <c r="I23" s="327">
        <v>1</v>
      </c>
      <c r="J23" s="328">
        <v>3</v>
      </c>
      <c r="K23" s="292">
        <f t="shared" si="1"/>
        <v>1.0666666666666667</v>
      </c>
      <c r="L23" s="290">
        <f>16/3</f>
        <v>5.333333333333333</v>
      </c>
      <c r="M23" s="290"/>
      <c r="N23" s="192"/>
      <c r="O23" s="192"/>
      <c r="P23" s="192"/>
      <c r="Q23" s="192"/>
      <c r="R23" s="192"/>
      <c r="S23" s="192"/>
      <c r="T23" s="192"/>
      <c r="U23" s="192">
        <v>1</v>
      </c>
      <c r="V23" s="192"/>
      <c r="W23" s="192"/>
      <c r="X23" s="184"/>
      <c r="Y23" s="184"/>
      <c r="Z23" s="184"/>
      <c r="AA23" s="60"/>
      <c r="AB23" s="258"/>
      <c r="AC23" s="143">
        <f t="shared" si="0"/>
        <v>7.3999999999999995</v>
      </c>
    </row>
    <row r="24" spans="1:29" s="13" customFormat="1" ht="14" customHeight="1" x14ac:dyDescent="0.4">
      <c r="A24" s="474"/>
      <c r="B24" s="430"/>
      <c r="C24" s="430"/>
      <c r="D24" s="468"/>
      <c r="E24" s="317" t="s">
        <v>95</v>
      </c>
      <c r="F24" s="351" t="s">
        <v>74</v>
      </c>
      <c r="G24" s="350"/>
      <c r="H24" s="352" t="s">
        <v>75</v>
      </c>
      <c r="I24" s="353">
        <v>3</v>
      </c>
      <c r="J24" s="349">
        <v>3</v>
      </c>
      <c r="K24" s="292">
        <v>8</v>
      </c>
      <c r="L24" s="353">
        <v>8</v>
      </c>
      <c r="M24" s="353"/>
      <c r="N24" s="354"/>
      <c r="O24" s="354"/>
      <c r="P24" s="354"/>
      <c r="Q24" s="354"/>
      <c r="R24" s="354"/>
      <c r="S24" s="354"/>
      <c r="T24" s="354"/>
      <c r="U24" s="354">
        <v>1</v>
      </c>
      <c r="V24" s="354"/>
      <c r="W24" s="354"/>
      <c r="X24" s="355"/>
      <c r="Y24" s="355"/>
      <c r="Z24" s="355"/>
      <c r="AA24" s="60"/>
      <c r="AB24" s="127"/>
      <c r="AC24" s="143">
        <f t="shared" si="0"/>
        <v>17</v>
      </c>
    </row>
    <row r="25" spans="1:29" s="13" customFormat="1" ht="14.25" customHeight="1" thickBot="1" x14ac:dyDescent="0.45">
      <c r="A25" s="474"/>
      <c r="B25" s="430"/>
      <c r="C25" s="430"/>
      <c r="D25" s="468"/>
      <c r="E25" s="317" t="s">
        <v>134</v>
      </c>
      <c r="F25" s="351" t="s">
        <v>74</v>
      </c>
      <c r="G25" s="350"/>
      <c r="H25" s="352" t="s">
        <v>135</v>
      </c>
      <c r="I25" s="353">
        <v>3</v>
      </c>
      <c r="J25" s="349">
        <v>3</v>
      </c>
      <c r="K25" s="292">
        <v>8</v>
      </c>
      <c r="L25" s="353">
        <v>8</v>
      </c>
      <c r="M25" s="353"/>
      <c r="N25" s="354">
        <v>1</v>
      </c>
      <c r="O25" s="354">
        <v>0.5</v>
      </c>
      <c r="P25" s="354"/>
      <c r="Q25" s="354"/>
      <c r="R25" s="354"/>
      <c r="S25" s="354"/>
      <c r="T25" s="354"/>
      <c r="U25" s="354">
        <v>1</v>
      </c>
      <c r="V25" s="354"/>
      <c r="W25" s="354"/>
      <c r="X25" s="355"/>
      <c r="Y25" s="355"/>
      <c r="Z25" s="355"/>
      <c r="AA25" s="60"/>
      <c r="AB25" s="127"/>
      <c r="AC25" s="143">
        <f t="shared" si="0"/>
        <v>18.5</v>
      </c>
    </row>
    <row r="26" spans="1:29" s="13" customFormat="1" ht="31.5" customHeight="1" thickBot="1" x14ac:dyDescent="0.4">
      <c r="A26" s="474"/>
      <c r="B26" s="430"/>
      <c r="C26" s="430"/>
      <c r="D26" s="468"/>
      <c r="E26" s="210" t="s">
        <v>86</v>
      </c>
      <c r="F26" s="208"/>
      <c r="G26" s="208"/>
      <c r="H26" s="208"/>
      <c r="I26" s="208"/>
      <c r="J26" s="209"/>
      <c r="K26" s="150">
        <f t="shared" ref="K26:AC26" si="2">SUM(K8:K25)</f>
        <v>32</v>
      </c>
      <c r="L26" s="150">
        <f t="shared" si="2"/>
        <v>32</v>
      </c>
      <c r="M26" s="150">
        <f t="shared" si="2"/>
        <v>0</v>
      </c>
      <c r="N26" s="150">
        <f t="shared" si="2"/>
        <v>1</v>
      </c>
      <c r="O26" s="150">
        <f t="shared" si="2"/>
        <v>0.5</v>
      </c>
      <c r="P26" s="150">
        <f t="shared" si="2"/>
        <v>0</v>
      </c>
      <c r="Q26" s="150">
        <f t="shared" si="2"/>
        <v>0</v>
      </c>
      <c r="R26" s="150">
        <f t="shared" si="2"/>
        <v>0</v>
      </c>
      <c r="S26" s="150">
        <f t="shared" si="2"/>
        <v>0</v>
      </c>
      <c r="T26" s="150">
        <f t="shared" si="2"/>
        <v>0</v>
      </c>
      <c r="U26" s="150">
        <f t="shared" si="2"/>
        <v>17</v>
      </c>
      <c r="V26" s="150">
        <f t="shared" si="2"/>
        <v>0</v>
      </c>
      <c r="W26" s="150">
        <f t="shared" si="2"/>
        <v>0</v>
      </c>
      <c r="X26" s="150">
        <f t="shared" si="2"/>
        <v>0</v>
      </c>
      <c r="Y26" s="150">
        <f t="shared" si="2"/>
        <v>0</v>
      </c>
      <c r="Z26" s="150">
        <f t="shared" si="2"/>
        <v>0</v>
      </c>
      <c r="AA26" s="150">
        <f t="shared" si="2"/>
        <v>0</v>
      </c>
      <c r="AB26" s="217">
        <f t="shared" si="2"/>
        <v>0</v>
      </c>
      <c r="AC26" s="133">
        <f t="shared" si="2"/>
        <v>82.5</v>
      </c>
    </row>
    <row r="27" spans="1:29" s="13" customFormat="1" ht="20.25" customHeight="1" x14ac:dyDescent="0.4">
      <c r="A27" s="474"/>
      <c r="B27" s="430"/>
      <c r="C27" s="430"/>
      <c r="D27" s="468"/>
      <c r="E27" s="112"/>
      <c r="F27" s="14"/>
      <c r="G27" s="14"/>
      <c r="H27" s="14"/>
      <c r="I27" s="14"/>
      <c r="J27" s="15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30"/>
      <c r="AC27" s="24"/>
    </row>
    <row r="28" spans="1:29" s="13" customFormat="1" ht="19.5" customHeight="1" thickBot="1" x14ac:dyDescent="0.4">
      <c r="A28" s="474"/>
      <c r="B28" s="430"/>
      <c r="C28" s="430"/>
      <c r="D28" s="468"/>
      <c r="E28" s="97" t="s">
        <v>87</v>
      </c>
      <c r="F28" s="92"/>
      <c r="G28" s="92"/>
      <c r="H28" s="92"/>
      <c r="I28" s="92"/>
      <c r="J28" s="93"/>
      <c r="K28" s="9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10"/>
      <c r="AC28" s="121"/>
    </row>
    <row r="29" spans="1:29" s="13" customFormat="1" ht="13.5" customHeight="1" x14ac:dyDescent="0.35">
      <c r="A29" s="474"/>
      <c r="B29" s="430"/>
      <c r="C29" s="430"/>
      <c r="D29" s="468"/>
      <c r="E29" s="37"/>
      <c r="F29" s="14"/>
      <c r="G29" s="14"/>
      <c r="H29" s="14"/>
      <c r="I29" s="14"/>
      <c r="J29" s="38"/>
      <c r="K29" s="3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30"/>
      <c r="AC29" s="18"/>
    </row>
    <row r="30" spans="1:29" s="13" customFormat="1" ht="13.5" customHeight="1" thickBot="1" x14ac:dyDescent="0.4">
      <c r="A30" s="474"/>
      <c r="B30" s="430"/>
      <c r="C30" s="430"/>
      <c r="D30" s="468"/>
      <c r="E30" s="25" t="s">
        <v>88</v>
      </c>
      <c r="F30" s="26"/>
      <c r="G30" s="26"/>
      <c r="H30" s="26"/>
      <c r="I30" s="26"/>
      <c r="J30" s="105"/>
      <c r="K30" s="9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24"/>
      <c r="AC30" s="30"/>
    </row>
    <row r="31" spans="1:29" s="13" customFormat="1" ht="13.5" customHeight="1" x14ac:dyDescent="0.35">
      <c r="A31" s="474"/>
      <c r="B31" s="430"/>
      <c r="C31" s="430"/>
      <c r="D31" s="468"/>
      <c r="E31" s="91"/>
      <c r="F31" s="31"/>
      <c r="G31" s="20"/>
      <c r="H31" s="20"/>
      <c r="I31" s="119"/>
      <c r="J31" s="120"/>
      <c r="K31" s="2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134"/>
      <c r="AC31" s="68"/>
    </row>
    <row r="32" spans="1:29" s="13" customFormat="1" ht="13.5" customHeight="1" thickBot="1" x14ac:dyDescent="0.4">
      <c r="A32" s="474"/>
      <c r="B32" s="430"/>
      <c r="C32" s="430"/>
      <c r="D32" s="468"/>
      <c r="E32" s="25" t="s">
        <v>89</v>
      </c>
      <c r="F32" s="26"/>
      <c r="G32" s="26"/>
      <c r="H32" s="26"/>
      <c r="I32" s="26"/>
      <c r="J32" s="27"/>
      <c r="K32" s="29">
        <f t="shared" ref="K32:AC32" si="3">K31</f>
        <v>0</v>
      </c>
      <c r="L32" s="29">
        <f t="shared" si="3"/>
        <v>0</v>
      </c>
      <c r="M32" s="29">
        <f t="shared" si="3"/>
        <v>0</v>
      </c>
      <c r="N32" s="29">
        <f t="shared" si="3"/>
        <v>0</v>
      </c>
      <c r="O32" s="29">
        <f t="shared" si="3"/>
        <v>0</v>
      </c>
      <c r="P32" s="29">
        <f t="shared" si="3"/>
        <v>0</v>
      </c>
      <c r="Q32" s="29">
        <f t="shared" si="3"/>
        <v>0</v>
      </c>
      <c r="R32" s="29">
        <f t="shared" si="3"/>
        <v>0</v>
      </c>
      <c r="S32" s="29">
        <f t="shared" si="3"/>
        <v>0</v>
      </c>
      <c r="T32" s="29">
        <f t="shared" si="3"/>
        <v>0</v>
      </c>
      <c r="U32" s="29">
        <f t="shared" si="3"/>
        <v>0</v>
      </c>
      <c r="V32" s="29">
        <f t="shared" si="3"/>
        <v>0</v>
      </c>
      <c r="W32" s="29">
        <f t="shared" si="3"/>
        <v>0</v>
      </c>
      <c r="X32" s="29">
        <f t="shared" si="3"/>
        <v>0</v>
      </c>
      <c r="Y32" s="29">
        <f t="shared" si="3"/>
        <v>0</v>
      </c>
      <c r="Z32" s="29">
        <f t="shared" si="3"/>
        <v>0</v>
      </c>
      <c r="AA32" s="29">
        <f t="shared" si="3"/>
        <v>0</v>
      </c>
      <c r="AB32" s="29">
        <f t="shared" si="3"/>
        <v>0</v>
      </c>
      <c r="AC32" s="30">
        <f t="shared" si="3"/>
        <v>0</v>
      </c>
    </row>
    <row r="33" spans="1:31" s="13" customFormat="1" ht="13.5" customHeight="1" thickBot="1" x14ac:dyDescent="0.4">
      <c r="A33" s="461"/>
      <c r="B33" s="454"/>
      <c r="C33" s="454"/>
      <c r="D33" s="469"/>
      <c r="E33" s="51" t="s">
        <v>90</v>
      </c>
      <c r="F33" s="52"/>
      <c r="G33" s="52"/>
      <c r="H33" s="52"/>
      <c r="I33" s="52"/>
      <c r="J33" s="53"/>
      <c r="K33" s="54">
        <f t="shared" ref="K33:AB33" si="4">SUM(K26,K28,K30,K32)</f>
        <v>32</v>
      </c>
      <c r="L33" s="29">
        <f t="shared" si="4"/>
        <v>32</v>
      </c>
      <c r="M33" s="29">
        <f t="shared" si="4"/>
        <v>0</v>
      </c>
      <c r="N33" s="29">
        <f t="shared" si="4"/>
        <v>1</v>
      </c>
      <c r="O33" s="29">
        <f t="shared" si="4"/>
        <v>0.5</v>
      </c>
      <c r="P33" s="29">
        <f t="shared" si="4"/>
        <v>0</v>
      </c>
      <c r="Q33" s="29">
        <f t="shared" si="4"/>
        <v>0</v>
      </c>
      <c r="R33" s="29">
        <f t="shared" si="4"/>
        <v>0</v>
      </c>
      <c r="S33" s="29">
        <f t="shared" si="4"/>
        <v>0</v>
      </c>
      <c r="T33" s="29">
        <f t="shared" si="4"/>
        <v>0</v>
      </c>
      <c r="U33" s="29">
        <f t="shared" si="4"/>
        <v>17</v>
      </c>
      <c r="V33" s="29">
        <f t="shared" si="4"/>
        <v>0</v>
      </c>
      <c r="W33" s="29">
        <f t="shared" si="4"/>
        <v>0</v>
      </c>
      <c r="X33" s="29">
        <f t="shared" si="4"/>
        <v>0</v>
      </c>
      <c r="Y33" s="29">
        <f t="shared" si="4"/>
        <v>0</v>
      </c>
      <c r="Z33" s="29">
        <f t="shared" si="4"/>
        <v>0</v>
      </c>
      <c r="AA33" s="29">
        <f t="shared" si="4"/>
        <v>0</v>
      </c>
      <c r="AB33" s="29">
        <f t="shared" si="4"/>
        <v>0</v>
      </c>
      <c r="AC33" s="55">
        <f>SUM(K33:AB33)</f>
        <v>82.5</v>
      </c>
    </row>
    <row r="34" spans="1:31" s="13" customFormat="1" ht="13.5" customHeight="1" x14ac:dyDescent="0.4">
      <c r="A34" s="218"/>
      <c r="B34" s="219"/>
      <c r="C34" s="219"/>
      <c r="D34" s="358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359"/>
    </row>
    <row r="35" spans="1:31" s="13" customFormat="1" ht="13.5" customHeight="1" x14ac:dyDescent="0.4">
      <c r="A35" s="459" t="s">
        <v>61</v>
      </c>
      <c r="B35" s="492"/>
      <c r="C35" s="492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2"/>
      <c r="V35" s="492"/>
      <c r="W35" s="492"/>
      <c r="X35" s="492"/>
      <c r="Y35" s="492"/>
      <c r="Z35" s="492"/>
      <c r="AA35" s="492"/>
      <c r="AB35" s="492"/>
      <c r="AC35" s="492"/>
    </row>
    <row r="36" spans="1:31" s="13" customFormat="1" ht="13.5" customHeight="1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spans="1:31" s="13" customFormat="1" ht="16.5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31" s="81" customFormat="1" ht="14" customHeight="1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2" t="s">
        <v>62</v>
      </c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0"/>
    </row>
    <row r="39" spans="1:31" s="81" customFormat="1" ht="14" customHeight="1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3"/>
      <c r="U39" s="83"/>
      <c r="V39" s="83"/>
      <c r="W39" s="83"/>
      <c r="X39" s="83"/>
      <c r="Y39" s="3" t="s">
        <v>63</v>
      </c>
      <c r="Z39" s="3"/>
      <c r="AA39" s="3"/>
      <c r="AB39" s="83"/>
      <c r="AC39" s="83"/>
      <c r="AD39" s="83"/>
      <c r="AE39" s="80"/>
    </row>
    <row r="40" spans="1:31" s="81" customFormat="1" ht="14" customHeight="1" x14ac:dyDescent="0.4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451" t="s">
        <v>91</v>
      </c>
      <c r="U40" s="493"/>
      <c r="V40" s="493"/>
      <c r="W40" s="493"/>
      <c r="X40" s="493"/>
      <c r="Y40" s="493"/>
      <c r="Z40" s="493"/>
      <c r="AA40" s="2"/>
      <c r="AB40" s="2"/>
      <c r="AC40" s="2"/>
      <c r="AD40" s="84"/>
      <c r="AE40" s="80"/>
    </row>
    <row r="41" spans="1:31" s="81" customFormat="1" ht="14" customHeight="1" x14ac:dyDescent="0.4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0"/>
    </row>
    <row r="42" spans="1:31" s="81" customFormat="1" ht="18.75" hidden="1" customHeight="1" x14ac:dyDescent="0.4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5"/>
      <c r="S42" s="85"/>
      <c r="T42" s="85"/>
      <c r="U42" s="85"/>
      <c r="V42" s="3"/>
      <c r="W42" s="3"/>
      <c r="X42" s="3"/>
      <c r="Y42" s="3"/>
      <c r="Z42" s="85"/>
      <c r="AA42" s="85"/>
      <c r="AB42" s="85"/>
      <c r="AC42" s="80"/>
    </row>
    <row r="43" spans="1:31" s="5" customFormat="1" ht="21" customHeight="1" x14ac:dyDescent="0.35">
      <c r="A43" s="446" t="s">
        <v>0</v>
      </c>
      <c r="B43" s="490"/>
      <c r="C43" s="490"/>
      <c r="D43" s="490"/>
      <c r="E43" s="490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  <c r="Z43" s="490"/>
      <c r="AA43" s="490"/>
      <c r="AB43" s="490"/>
      <c r="AC43" s="490"/>
    </row>
    <row r="44" spans="1:31" s="5" customFormat="1" ht="12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31" s="5" customFormat="1" ht="21" customHeight="1" thickBot="1" x14ac:dyDescent="0.4">
      <c r="A45" s="463" t="s">
        <v>65</v>
      </c>
      <c r="B45" s="490"/>
      <c r="C45" s="490"/>
      <c r="D45" s="490"/>
      <c r="E45" s="490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  <c r="AA45" s="490"/>
      <c r="AB45" s="490"/>
      <c r="AC45" s="490"/>
    </row>
    <row r="46" spans="1:31" x14ac:dyDescent="0.35">
      <c r="A46" s="460" t="s">
        <v>2</v>
      </c>
      <c r="B46" s="452" t="s">
        <v>3</v>
      </c>
      <c r="C46" s="452" t="s">
        <v>4</v>
      </c>
      <c r="D46" s="453" t="s">
        <v>5</v>
      </c>
      <c r="E46" s="480" t="s">
        <v>66</v>
      </c>
      <c r="F46" s="455" t="s">
        <v>6</v>
      </c>
      <c r="G46" s="462" t="s">
        <v>67</v>
      </c>
      <c r="H46" s="466" t="s">
        <v>68</v>
      </c>
      <c r="I46" s="455" t="s">
        <v>8</v>
      </c>
      <c r="J46" s="464" t="s">
        <v>69</v>
      </c>
      <c r="K46" s="477" t="s">
        <v>9</v>
      </c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W46" s="478"/>
      <c r="X46" s="478"/>
      <c r="Y46" s="478"/>
      <c r="Z46" s="478"/>
      <c r="AA46" s="478"/>
      <c r="AB46" s="479"/>
      <c r="AC46" s="482" t="s">
        <v>29</v>
      </c>
    </row>
    <row r="47" spans="1:31" ht="150" customHeight="1" thickBot="1" x14ac:dyDescent="0.4">
      <c r="A47" s="461"/>
      <c r="B47" s="431"/>
      <c r="C47" s="431"/>
      <c r="D47" s="454"/>
      <c r="E47" s="431"/>
      <c r="F47" s="431"/>
      <c r="G47" s="431"/>
      <c r="H47" s="454"/>
      <c r="I47" s="431"/>
      <c r="J47" s="465"/>
      <c r="K47" s="10" t="s">
        <v>10</v>
      </c>
      <c r="L47" s="9" t="s">
        <v>11</v>
      </c>
      <c r="M47" s="9" t="s">
        <v>12</v>
      </c>
      <c r="N47" s="9" t="s">
        <v>13</v>
      </c>
      <c r="O47" s="9" t="s">
        <v>14</v>
      </c>
      <c r="P47" s="9" t="s">
        <v>15</v>
      </c>
      <c r="Q47" s="9" t="s">
        <v>16</v>
      </c>
      <c r="R47" s="9" t="s">
        <v>70</v>
      </c>
      <c r="S47" s="9" t="s">
        <v>18</v>
      </c>
      <c r="T47" s="9" t="s">
        <v>19</v>
      </c>
      <c r="U47" s="9" t="s">
        <v>20</v>
      </c>
      <c r="V47" s="9" t="s">
        <v>21</v>
      </c>
      <c r="W47" s="9" t="s">
        <v>22</v>
      </c>
      <c r="X47" s="9" t="s">
        <v>23</v>
      </c>
      <c r="Y47" s="9" t="s">
        <v>24</v>
      </c>
      <c r="Z47" s="9" t="s">
        <v>25</v>
      </c>
      <c r="AA47" s="9" t="s">
        <v>26</v>
      </c>
      <c r="AB47" s="9" t="s">
        <v>27</v>
      </c>
      <c r="AC47" s="450"/>
    </row>
    <row r="48" spans="1:31" ht="14" customHeight="1" thickBot="1" x14ac:dyDescent="0.4">
      <c r="A48" s="456" t="s">
        <v>36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57"/>
      <c r="AB48" s="457"/>
      <c r="AC48" s="458"/>
    </row>
    <row r="49" spans="1:29" ht="11.25" customHeight="1" x14ac:dyDescent="0.4">
      <c r="A49" s="473">
        <v>3</v>
      </c>
      <c r="B49" s="475" t="s">
        <v>118</v>
      </c>
      <c r="C49" s="467" t="s">
        <v>40</v>
      </c>
      <c r="D49" s="470">
        <v>0.25</v>
      </c>
      <c r="E49" s="325"/>
      <c r="F49" s="248"/>
      <c r="G49" s="245"/>
      <c r="H49" s="249"/>
      <c r="I49" s="250"/>
      <c r="J49" s="251"/>
      <c r="K49" s="252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4"/>
      <c r="AC49" s="364"/>
    </row>
    <row r="50" spans="1:29" s="266" customFormat="1" ht="19.5" customHeight="1" x14ac:dyDescent="0.4">
      <c r="A50" s="474"/>
      <c r="B50" s="430"/>
      <c r="C50" s="468"/>
      <c r="D50" s="449"/>
      <c r="E50" s="317" t="s">
        <v>107</v>
      </c>
      <c r="F50" s="327" t="s">
        <v>74</v>
      </c>
      <c r="G50" s="268"/>
      <c r="H50" s="327" t="s">
        <v>119</v>
      </c>
      <c r="I50" s="327">
        <v>1</v>
      </c>
      <c r="J50" s="328">
        <v>4</v>
      </c>
      <c r="K50" s="292">
        <f t="shared" ref="K50:K63" si="5">16/14</f>
        <v>1.1428571428571428</v>
      </c>
      <c r="L50" s="290"/>
      <c r="M50" s="290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84"/>
      <c r="Y50" s="184"/>
      <c r="Z50" s="184"/>
      <c r="AA50" s="60"/>
      <c r="AB50" s="258"/>
      <c r="AC50" s="143">
        <f t="shared" ref="AC50:AC68" si="6">SUM(K50:AB50)</f>
        <v>1.1428571428571428</v>
      </c>
    </row>
    <row r="51" spans="1:29" s="266" customFormat="1" ht="19.5" customHeight="1" x14ac:dyDescent="0.4">
      <c r="A51" s="474"/>
      <c r="B51" s="430"/>
      <c r="C51" s="468"/>
      <c r="D51" s="449"/>
      <c r="E51" s="317" t="s">
        <v>107</v>
      </c>
      <c r="F51" s="327" t="s">
        <v>74</v>
      </c>
      <c r="G51" s="268"/>
      <c r="H51" s="327" t="s">
        <v>120</v>
      </c>
      <c r="I51" s="327">
        <v>1</v>
      </c>
      <c r="J51" s="328">
        <v>4</v>
      </c>
      <c r="K51" s="292">
        <f t="shared" si="5"/>
        <v>1.1428571428571428</v>
      </c>
      <c r="L51" s="290">
        <v>2</v>
      </c>
      <c r="M51" s="290"/>
      <c r="N51" s="192"/>
      <c r="O51" s="192"/>
      <c r="P51" s="192"/>
      <c r="Q51" s="192"/>
      <c r="R51" s="192"/>
      <c r="S51" s="192"/>
      <c r="T51" s="192"/>
      <c r="U51" s="192">
        <v>1</v>
      </c>
      <c r="V51" s="192"/>
      <c r="W51" s="192"/>
      <c r="X51" s="184"/>
      <c r="Y51" s="184"/>
      <c r="Z51" s="184"/>
      <c r="AA51" s="60"/>
      <c r="AB51" s="258"/>
      <c r="AC51" s="143">
        <f t="shared" si="6"/>
        <v>4.1428571428571423</v>
      </c>
    </row>
    <row r="52" spans="1:29" s="266" customFormat="1" ht="19.5" customHeight="1" x14ac:dyDescent="0.4">
      <c r="A52" s="474"/>
      <c r="B52" s="430"/>
      <c r="C52" s="468"/>
      <c r="D52" s="449"/>
      <c r="E52" s="317" t="s">
        <v>107</v>
      </c>
      <c r="F52" s="327" t="s">
        <v>74</v>
      </c>
      <c r="G52" s="268"/>
      <c r="H52" s="327" t="s">
        <v>121</v>
      </c>
      <c r="I52" s="327">
        <v>1</v>
      </c>
      <c r="J52" s="328">
        <v>2</v>
      </c>
      <c r="K52" s="292">
        <f t="shared" si="5"/>
        <v>1.1428571428571428</v>
      </c>
      <c r="L52" s="290">
        <v>2</v>
      </c>
      <c r="M52" s="290"/>
      <c r="N52" s="192"/>
      <c r="O52" s="192"/>
      <c r="P52" s="192"/>
      <c r="Q52" s="192"/>
      <c r="R52" s="192"/>
      <c r="S52" s="192"/>
      <c r="T52" s="192"/>
      <c r="U52" s="192">
        <v>1</v>
      </c>
      <c r="V52" s="192"/>
      <c r="W52" s="192"/>
      <c r="X52" s="184"/>
      <c r="Y52" s="184"/>
      <c r="Z52" s="184"/>
      <c r="AA52" s="60"/>
      <c r="AB52" s="258"/>
      <c r="AC52" s="143">
        <f t="shared" si="6"/>
        <v>4.1428571428571423</v>
      </c>
    </row>
    <row r="53" spans="1:29" s="266" customFormat="1" ht="19.5" customHeight="1" x14ac:dyDescent="0.4">
      <c r="A53" s="474"/>
      <c r="B53" s="430"/>
      <c r="C53" s="468"/>
      <c r="D53" s="449"/>
      <c r="E53" s="317" t="s">
        <v>107</v>
      </c>
      <c r="F53" s="327" t="s">
        <v>74</v>
      </c>
      <c r="G53" s="268"/>
      <c r="H53" s="327" t="s">
        <v>122</v>
      </c>
      <c r="I53" s="327">
        <v>1</v>
      </c>
      <c r="J53" s="328">
        <v>3</v>
      </c>
      <c r="K53" s="292">
        <f t="shared" si="5"/>
        <v>1.1428571428571428</v>
      </c>
      <c r="L53" s="290">
        <v>2</v>
      </c>
      <c r="M53" s="290"/>
      <c r="N53" s="192"/>
      <c r="O53" s="192"/>
      <c r="P53" s="192"/>
      <c r="Q53" s="192"/>
      <c r="R53" s="192"/>
      <c r="S53" s="192"/>
      <c r="T53" s="192"/>
      <c r="U53" s="192">
        <v>1</v>
      </c>
      <c r="V53" s="192"/>
      <c r="W53" s="192"/>
      <c r="X53" s="184"/>
      <c r="Y53" s="184"/>
      <c r="Z53" s="184"/>
      <c r="AA53" s="60"/>
      <c r="AB53" s="258"/>
      <c r="AC53" s="143">
        <f t="shared" si="6"/>
        <v>4.1428571428571423</v>
      </c>
    </row>
    <row r="54" spans="1:29" s="266" customFormat="1" ht="19.5" customHeight="1" x14ac:dyDescent="0.4">
      <c r="A54" s="474"/>
      <c r="B54" s="430"/>
      <c r="C54" s="468"/>
      <c r="D54" s="449"/>
      <c r="E54" s="317" t="s">
        <v>107</v>
      </c>
      <c r="F54" s="327" t="s">
        <v>74</v>
      </c>
      <c r="G54" s="268"/>
      <c r="H54" s="327" t="s">
        <v>123</v>
      </c>
      <c r="I54" s="327">
        <v>1</v>
      </c>
      <c r="J54" s="328">
        <v>3</v>
      </c>
      <c r="K54" s="292">
        <f t="shared" si="5"/>
        <v>1.1428571428571428</v>
      </c>
      <c r="L54" s="290">
        <v>2</v>
      </c>
      <c r="M54" s="290"/>
      <c r="N54" s="192"/>
      <c r="O54" s="192"/>
      <c r="P54" s="192"/>
      <c r="Q54" s="192"/>
      <c r="R54" s="192"/>
      <c r="S54" s="192"/>
      <c r="T54" s="192"/>
      <c r="U54" s="192">
        <v>1</v>
      </c>
      <c r="V54" s="192"/>
      <c r="W54" s="192"/>
      <c r="X54" s="184"/>
      <c r="Y54" s="184"/>
      <c r="Z54" s="184"/>
      <c r="AA54" s="60"/>
      <c r="AB54" s="258"/>
      <c r="AC54" s="143">
        <f t="shared" si="6"/>
        <v>4.1428571428571423</v>
      </c>
    </row>
    <row r="55" spans="1:29" s="266" customFormat="1" ht="19.5" customHeight="1" x14ac:dyDescent="0.4">
      <c r="A55" s="474"/>
      <c r="B55" s="430"/>
      <c r="C55" s="468"/>
      <c r="D55" s="449"/>
      <c r="E55" s="317" t="s">
        <v>107</v>
      </c>
      <c r="F55" s="327" t="s">
        <v>74</v>
      </c>
      <c r="G55" s="268"/>
      <c r="H55" s="327" t="s">
        <v>124</v>
      </c>
      <c r="I55" s="327">
        <v>1</v>
      </c>
      <c r="J55" s="328">
        <v>2</v>
      </c>
      <c r="K55" s="292">
        <f t="shared" si="5"/>
        <v>1.1428571428571428</v>
      </c>
      <c r="L55" s="290">
        <v>2</v>
      </c>
      <c r="M55" s="290"/>
      <c r="N55" s="192"/>
      <c r="O55" s="192"/>
      <c r="P55" s="192"/>
      <c r="Q55" s="192"/>
      <c r="R55" s="192"/>
      <c r="S55" s="192"/>
      <c r="T55" s="192"/>
      <c r="U55" s="192">
        <v>1</v>
      </c>
      <c r="V55" s="192"/>
      <c r="W55" s="192"/>
      <c r="X55" s="184"/>
      <c r="Y55" s="184"/>
      <c r="Z55" s="184"/>
      <c r="AA55" s="60"/>
      <c r="AB55" s="258"/>
      <c r="AC55" s="143">
        <f t="shared" si="6"/>
        <v>4.1428571428571423</v>
      </c>
    </row>
    <row r="56" spans="1:29" s="266" customFormat="1" ht="19.5" customHeight="1" x14ac:dyDescent="0.4">
      <c r="A56" s="474"/>
      <c r="B56" s="430"/>
      <c r="C56" s="468"/>
      <c r="D56" s="449"/>
      <c r="E56" s="317" t="s">
        <v>107</v>
      </c>
      <c r="F56" s="327" t="s">
        <v>74</v>
      </c>
      <c r="G56" s="268"/>
      <c r="H56" s="327" t="s">
        <v>125</v>
      </c>
      <c r="I56" s="327">
        <v>1</v>
      </c>
      <c r="J56" s="328">
        <v>2</v>
      </c>
      <c r="K56" s="292">
        <f t="shared" si="5"/>
        <v>1.1428571428571428</v>
      </c>
      <c r="L56" s="290">
        <v>2</v>
      </c>
      <c r="M56" s="290"/>
      <c r="N56" s="192"/>
      <c r="O56" s="192"/>
      <c r="P56" s="192"/>
      <c r="Q56" s="192"/>
      <c r="R56" s="192"/>
      <c r="S56" s="192"/>
      <c r="T56" s="192"/>
      <c r="U56" s="192">
        <v>1</v>
      </c>
      <c r="V56" s="192"/>
      <c r="W56" s="192"/>
      <c r="X56" s="184"/>
      <c r="Y56" s="184"/>
      <c r="Z56" s="184"/>
      <c r="AA56" s="60"/>
      <c r="AB56" s="258"/>
      <c r="AC56" s="143">
        <f t="shared" si="6"/>
        <v>4.1428571428571423</v>
      </c>
    </row>
    <row r="57" spans="1:29" s="266" customFormat="1" ht="19.5" customHeight="1" x14ac:dyDescent="0.4">
      <c r="A57" s="474"/>
      <c r="B57" s="430"/>
      <c r="C57" s="468"/>
      <c r="D57" s="449"/>
      <c r="E57" s="317" t="s">
        <v>107</v>
      </c>
      <c r="F57" s="327" t="s">
        <v>74</v>
      </c>
      <c r="G57" s="268"/>
      <c r="H57" s="327" t="s">
        <v>126</v>
      </c>
      <c r="I57" s="327">
        <v>1</v>
      </c>
      <c r="J57" s="328">
        <v>7</v>
      </c>
      <c r="K57" s="292">
        <f t="shared" si="5"/>
        <v>1.1428571428571428</v>
      </c>
      <c r="L57" s="290">
        <v>2</v>
      </c>
      <c r="M57" s="290"/>
      <c r="N57" s="192"/>
      <c r="O57" s="192"/>
      <c r="P57" s="192"/>
      <c r="Q57" s="192"/>
      <c r="R57" s="192"/>
      <c r="S57" s="192"/>
      <c r="T57" s="192"/>
      <c r="U57" s="192">
        <v>1</v>
      </c>
      <c r="V57" s="192"/>
      <c r="W57" s="192"/>
      <c r="X57" s="184"/>
      <c r="Y57" s="184"/>
      <c r="Z57" s="184"/>
      <c r="AA57" s="60"/>
      <c r="AB57" s="258"/>
      <c r="AC57" s="143">
        <f t="shared" si="6"/>
        <v>4.1428571428571423</v>
      </c>
    </row>
    <row r="58" spans="1:29" s="266" customFormat="1" ht="19.5" customHeight="1" x14ac:dyDescent="0.4">
      <c r="A58" s="474"/>
      <c r="B58" s="430"/>
      <c r="C58" s="468"/>
      <c r="D58" s="449"/>
      <c r="E58" s="317" t="s">
        <v>107</v>
      </c>
      <c r="F58" s="327" t="s">
        <v>74</v>
      </c>
      <c r="G58" s="268"/>
      <c r="H58" s="327" t="s">
        <v>127</v>
      </c>
      <c r="I58" s="327">
        <v>1</v>
      </c>
      <c r="J58" s="328">
        <v>5</v>
      </c>
      <c r="K58" s="292">
        <f t="shared" si="5"/>
        <v>1.1428571428571428</v>
      </c>
      <c r="L58" s="290">
        <v>2</v>
      </c>
      <c r="M58" s="290"/>
      <c r="N58" s="192"/>
      <c r="O58" s="192"/>
      <c r="P58" s="192"/>
      <c r="Q58" s="192"/>
      <c r="R58" s="192"/>
      <c r="S58" s="192"/>
      <c r="T58" s="192"/>
      <c r="U58" s="192">
        <v>1</v>
      </c>
      <c r="V58" s="192"/>
      <c r="W58" s="192"/>
      <c r="X58" s="184"/>
      <c r="Y58" s="184"/>
      <c r="Z58" s="184"/>
      <c r="AA58" s="60"/>
      <c r="AB58" s="258"/>
      <c r="AC58" s="143">
        <f t="shared" si="6"/>
        <v>4.1428571428571423</v>
      </c>
    </row>
    <row r="59" spans="1:29" s="266" customFormat="1" ht="19.5" customHeight="1" x14ac:dyDescent="0.4">
      <c r="A59" s="474"/>
      <c r="B59" s="430"/>
      <c r="C59" s="468"/>
      <c r="D59" s="449"/>
      <c r="E59" s="317" t="s">
        <v>107</v>
      </c>
      <c r="F59" s="327" t="s">
        <v>74</v>
      </c>
      <c r="G59" s="268"/>
      <c r="H59" s="327" t="s">
        <v>128</v>
      </c>
      <c r="I59" s="327">
        <v>1</v>
      </c>
      <c r="J59" s="328">
        <v>9</v>
      </c>
      <c r="K59" s="292">
        <f t="shared" si="5"/>
        <v>1.1428571428571428</v>
      </c>
      <c r="L59" s="290">
        <v>4</v>
      </c>
      <c r="M59" s="290"/>
      <c r="N59" s="192"/>
      <c r="O59" s="192"/>
      <c r="P59" s="192"/>
      <c r="Q59" s="192"/>
      <c r="R59" s="192"/>
      <c r="S59" s="192"/>
      <c r="T59" s="192"/>
      <c r="U59" s="192">
        <v>1</v>
      </c>
      <c r="V59" s="192"/>
      <c r="W59" s="192"/>
      <c r="X59" s="184"/>
      <c r="Y59" s="184"/>
      <c r="Z59" s="184"/>
      <c r="AA59" s="60"/>
      <c r="AB59" s="258"/>
      <c r="AC59" s="143">
        <f t="shared" si="6"/>
        <v>6.1428571428571423</v>
      </c>
    </row>
    <row r="60" spans="1:29" s="266" customFormat="1" ht="19.5" customHeight="1" x14ac:dyDescent="0.4">
      <c r="A60" s="474"/>
      <c r="B60" s="430"/>
      <c r="C60" s="468"/>
      <c r="D60" s="449"/>
      <c r="E60" s="317" t="s">
        <v>107</v>
      </c>
      <c r="F60" s="327" t="s">
        <v>74</v>
      </c>
      <c r="G60" s="268"/>
      <c r="H60" s="327" t="s">
        <v>129</v>
      </c>
      <c r="I60" s="327">
        <v>1</v>
      </c>
      <c r="J60" s="328">
        <v>3</v>
      </c>
      <c r="K60" s="292">
        <f t="shared" si="5"/>
        <v>1.1428571428571428</v>
      </c>
      <c r="L60" s="290">
        <v>4</v>
      </c>
      <c r="M60" s="290"/>
      <c r="N60" s="192"/>
      <c r="O60" s="192"/>
      <c r="P60" s="192"/>
      <c r="Q60" s="192"/>
      <c r="R60" s="192"/>
      <c r="S60" s="192"/>
      <c r="T60" s="192"/>
      <c r="U60" s="192">
        <v>1</v>
      </c>
      <c r="V60" s="192"/>
      <c r="W60" s="192"/>
      <c r="X60" s="184"/>
      <c r="Y60" s="184"/>
      <c r="Z60" s="184"/>
      <c r="AA60" s="60"/>
      <c r="AB60" s="258"/>
      <c r="AC60" s="143">
        <f t="shared" si="6"/>
        <v>6.1428571428571423</v>
      </c>
    </row>
    <row r="61" spans="1:29" s="266" customFormat="1" ht="19.5" customHeight="1" x14ac:dyDescent="0.4">
      <c r="A61" s="474"/>
      <c r="B61" s="430"/>
      <c r="C61" s="468"/>
      <c r="D61" s="449"/>
      <c r="E61" s="317" t="s">
        <v>107</v>
      </c>
      <c r="F61" s="327" t="s">
        <v>74</v>
      </c>
      <c r="G61" s="268"/>
      <c r="H61" s="327" t="s">
        <v>130</v>
      </c>
      <c r="I61" s="327">
        <v>1</v>
      </c>
      <c r="J61" s="328">
        <v>3</v>
      </c>
      <c r="K61" s="292">
        <f t="shared" si="5"/>
        <v>1.1428571428571428</v>
      </c>
      <c r="L61" s="290">
        <v>4</v>
      </c>
      <c r="M61" s="290"/>
      <c r="N61" s="192"/>
      <c r="O61" s="192"/>
      <c r="P61" s="192"/>
      <c r="Q61" s="192"/>
      <c r="R61" s="192"/>
      <c r="S61" s="192"/>
      <c r="T61" s="192"/>
      <c r="U61" s="192">
        <v>1</v>
      </c>
      <c r="V61" s="192"/>
      <c r="W61" s="192"/>
      <c r="X61" s="184"/>
      <c r="Y61" s="184"/>
      <c r="Z61" s="184"/>
      <c r="AA61" s="60"/>
      <c r="AB61" s="258"/>
      <c r="AC61" s="143">
        <f t="shared" si="6"/>
        <v>6.1428571428571423</v>
      </c>
    </row>
    <row r="62" spans="1:29" s="266" customFormat="1" ht="19.5" customHeight="1" x14ac:dyDescent="0.4">
      <c r="A62" s="474"/>
      <c r="B62" s="430"/>
      <c r="C62" s="468"/>
      <c r="D62" s="449"/>
      <c r="E62" s="317" t="s">
        <v>107</v>
      </c>
      <c r="F62" s="327" t="s">
        <v>74</v>
      </c>
      <c r="G62" s="268"/>
      <c r="H62" s="327" t="s">
        <v>131</v>
      </c>
      <c r="I62" s="327">
        <v>1</v>
      </c>
      <c r="J62" s="328">
        <v>4</v>
      </c>
      <c r="K62" s="292">
        <f t="shared" si="5"/>
        <v>1.1428571428571428</v>
      </c>
      <c r="L62" s="290">
        <v>4</v>
      </c>
      <c r="M62" s="290"/>
      <c r="N62" s="192"/>
      <c r="O62" s="192"/>
      <c r="P62" s="192"/>
      <c r="Q62" s="192"/>
      <c r="R62" s="192"/>
      <c r="S62" s="192"/>
      <c r="T62" s="192"/>
      <c r="U62" s="192">
        <v>1</v>
      </c>
      <c r="V62" s="192"/>
      <c r="W62" s="192"/>
      <c r="X62" s="184"/>
      <c r="Y62" s="184"/>
      <c r="Z62" s="184"/>
      <c r="AA62" s="60"/>
      <c r="AB62" s="258"/>
      <c r="AC62" s="143">
        <f t="shared" si="6"/>
        <v>6.1428571428571423</v>
      </c>
    </row>
    <row r="63" spans="1:29" s="266" customFormat="1" ht="14" customHeight="1" x14ac:dyDescent="0.4">
      <c r="A63" s="474"/>
      <c r="B63" s="430"/>
      <c r="C63" s="468"/>
      <c r="D63" s="449"/>
      <c r="E63" s="317" t="s">
        <v>107</v>
      </c>
      <c r="F63" s="327" t="s">
        <v>74</v>
      </c>
      <c r="G63" s="268"/>
      <c r="H63" s="327" t="s">
        <v>133</v>
      </c>
      <c r="I63" s="327">
        <v>1</v>
      </c>
      <c r="J63" s="328">
        <v>3</v>
      </c>
      <c r="K63" s="292">
        <f t="shared" si="5"/>
        <v>1.1428571428571428</v>
      </c>
      <c r="L63" s="290"/>
      <c r="M63" s="290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84"/>
      <c r="Y63" s="184"/>
      <c r="Z63" s="184"/>
      <c r="AA63" s="60"/>
      <c r="AB63" s="258"/>
      <c r="AC63" s="143">
        <f t="shared" si="6"/>
        <v>1.1428571428571428</v>
      </c>
    </row>
    <row r="64" spans="1:29" s="266" customFormat="1" ht="14" customHeight="1" x14ac:dyDescent="0.4">
      <c r="A64" s="474"/>
      <c r="B64" s="430"/>
      <c r="C64" s="468"/>
      <c r="D64" s="449"/>
      <c r="E64" s="317" t="s">
        <v>92</v>
      </c>
      <c r="F64" s="327" t="s">
        <v>74</v>
      </c>
      <c r="G64" s="268"/>
      <c r="H64" s="327" t="s">
        <v>75</v>
      </c>
      <c r="I64" s="327">
        <v>4</v>
      </c>
      <c r="J64" s="328">
        <v>3</v>
      </c>
      <c r="K64" s="292"/>
      <c r="L64" s="290"/>
      <c r="M64" s="290"/>
      <c r="N64" s="192"/>
      <c r="O64" s="192"/>
      <c r="P64" s="192"/>
      <c r="Q64" s="192"/>
      <c r="R64" s="192">
        <v>2</v>
      </c>
      <c r="S64" s="192"/>
      <c r="T64" s="192"/>
      <c r="U64" s="192"/>
      <c r="V64" s="192"/>
      <c r="W64" s="192"/>
      <c r="X64" s="184"/>
      <c r="Y64" s="184"/>
      <c r="Z64" s="184"/>
      <c r="AA64" s="60"/>
      <c r="AB64" s="258"/>
      <c r="AC64" s="143">
        <f t="shared" si="6"/>
        <v>2</v>
      </c>
    </row>
    <row r="65" spans="1:29" ht="14" customHeight="1" x14ac:dyDescent="0.35">
      <c r="A65" s="474"/>
      <c r="B65" s="430"/>
      <c r="C65" s="468"/>
      <c r="D65" s="449"/>
      <c r="E65" s="319"/>
      <c r="F65" s="248"/>
      <c r="G65" s="244"/>
      <c r="H65" s="249"/>
      <c r="I65" s="181"/>
      <c r="J65" s="182"/>
      <c r="K65" s="178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256"/>
      <c r="AC65" s="132">
        <f t="shared" si="6"/>
        <v>0</v>
      </c>
    </row>
    <row r="66" spans="1:29" ht="14" customHeight="1" x14ac:dyDescent="0.4">
      <c r="A66" s="474"/>
      <c r="B66" s="430"/>
      <c r="C66" s="468"/>
      <c r="D66" s="449"/>
      <c r="E66" s="326"/>
      <c r="F66" s="324"/>
      <c r="G66" s="244"/>
      <c r="H66" s="222"/>
      <c r="I66" s="186"/>
      <c r="J66" s="187"/>
      <c r="K66" s="106"/>
      <c r="L66" s="101"/>
      <c r="M66" s="101"/>
      <c r="N66" s="101"/>
      <c r="O66" s="101"/>
      <c r="P66" s="101"/>
      <c r="Q66" s="166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258"/>
      <c r="AC66" s="132">
        <f t="shared" si="6"/>
        <v>0</v>
      </c>
    </row>
    <row r="67" spans="1:29" ht="14" customHeight="1" x14ac:dyDescent="0.4">
      <c r="A67" s="474"/>
      <c r="B67" s="430"/>
      <c r="C67" s="468"/>
      <c r="D67" s="449"/>
      <c r="E67" s="326"/>
      <c r="F67" s="248"/>
      <c r="G67" s="244"/>
      <c r="H67" s="249"/>
      <c r="I67" s="181"/>
      <c r="J67" s="182"/>
      <c r="K67" s="178"/>
      <c r="L67" s="179"/>
      <c r="M67" s="179"/>
      <c r="N67" s="179"/>
      <c r="O67" s="179"/>
      <c r="P67" s="179"/>
      <c r="Q67" s="32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256"/>
      <c r="AC67" s="132">
        <f t="shared" si="6"/>
        <v>0</v>
      </c>
    </row>
    <row r="68" spans="1:29" ht="13.5" customHeight="1" thickBot="1" x14ac:dyDescent="0.45">
      <c r="A68" s="474"/>
      <c r="B68" s="430"/>
      <c r="C68" s="468"/>
      <c r="D68" s="449"/>
      <c r="E68" s="307"/>
      <c r="F68" s="215"/>
      <c r="G68" s="123"/>
      <c r="H68" s="169"/>
      <c r="I68" s="169"/>
      <c r="J68" s="195"/>
      <c r="K68" s="107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28"/>
      <c r="AC68" s="259">
        <f t="shared" si="6"/>
        <v>0</v>
      </c>
    </row>
    <row r="69" spans="1:29" ht="14" customHeight="1" thickBot="1" x14ac:dyDescent="0.4">
      <c r="A69" s="474"/>
      <c r="B69" s="430"/>
      <c r="C69" s="468"/>
      <c r="D69" s="449"/>
      <c r="E69" s="231" t="s">
        <v>86</v>
      </c>
      <c r="F69" s="223"/>
      <c r="G69" s="202"/>
      <c r="H69" s="202"/>
      <c r="I69" s="202"/>
      <c r="J69" s="203"/>
      <c r="K69" s="151">
        <f t="shared" ref="K69:AC69" si="7">SUM(K49:K68)</f>
        <v>15.999999999999995</v>
      </c>
      <c r="L69" s="151">
        <f t="shared" si="7"/>
        <v>32</v>
      </c>
      <c r="M69" s="151">
        <f t="shared" si="7"/>
        <v>0</v>
      </c>
      <c r="N69" s="151">
        <f t="shared" si="7"/>
        <v>0</v>
      </c>
      <c r="O69" s="151">
        <f t="shared" si="7"/>
        <v>0</v>
      </c>
      <c r="P69" s="151">
        <f t="shared" si="7"/>
        <v>0</v>
      </c>
      <c r="Q69" s="151">
        <f t="shared" si="7"/>
        <v>0</v>
      </c>
      <c r="R69" s="151">
        <f t="shared" si="7"/>
        <v>2</v>
      </c>
      <c r="S69" s="151">
        <f t="shared" si="7"/>
        <v>0</v>
      </c>
      <c r="T69" s="151">
        <f t="shared" si="7"/>
        <v>0</v>
      </c>
      <c r="U69" s="151">
        <f t="shared" si="7"/>
        <v>12</v>
      </c>
      <c r="V69" s="151">
        <f t="shared" si="7"/>
        <v>0</v>
      </c>
      <c r="W69" s="151">
        <f t="shared" si="7"/>
        <v>0</v>
      </c>
      <c r="X69" s="151">
        <f t="shared" si="7"/>
        <v>0</v>
      </c>
      <c r="Y69" s="151">
        <f t="shared" si="7"/>
        <v>0</v>
      </c>
      <c r="Z69" s="151">
        <f t="shared" si="7"/>
        <v>0</v>
      </c>
      <c r="AA69" s="151">
        <f t="shared" si="7"/>
        <v>0</v>
      </c>
      <c r="AB69" s="151">
        <f t="shared" si="7"/>
        <v>0</v>
      </c>
      <c r="AC69" s="149">
        <f t="shared" si="7"/>
        <v>61.999999999999979</v>
      </c>
    </row>
    <row r="70" spans="1:29" ht="11.25" customHeight="1" thickBot="1" x14ac:dyDescent="0.4">
      <c r="A70" s="474"/>
      <c r="B70" s="430"/>
      <c r="C70" s="468"/>
      <c r="D70" s="449"/>
      <c r="E70" s="232"/>
      <c r="F70" s="224"/>
      <c r="G70" s="204"/>
      <c r="H70" s="204"/>
      <c r="I70" s="204"/>
      <c r="J70" s="205"/>
      <c r="K70" s="206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177"/>
    </row>
    <row r="71" spans="1:29" ht="14" customHeight="1" thickBot="1" x14ac:dyDescent="0.4">
      <c r="A71" s="474"/>
      <c r="B71" s="430"/>
      <c r="C71" s="468"/>
      <c r="D71" s="449"/>
      <c r="E71" s="233" t="s">
        <v>87</v>
      </c>
      <c r="F71" s="225"/>
      <c r="G71" s="52"/>
      <c r="H71" s="52"/>
      <c r="I71" s="52"/>
      <c r="J71" s="73"/>
      <c r="K71" s="5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55"/>
    </row>
    <row r="72" spans="1:29" ht="14.25" customHeight="1" x14ac:dyDescent="0.35">
      <c r="A72" s="474"/>
      <c r="B72" s="430"/>
      <c r="C72" s="468"/>
      <c r="D72" s="449"/>
      <c r="E72" s="234"/>
      <c r="F72" s="226"/>
      <c r="G72" s="42"/>
      <c r="H72" s="42"/>
      <c r="I72" s="42"/>
      <c r="J72" s="66"/>
      <c r="K72" s="67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68"/>
    </row>
    <row r="73" spans="1:29" ht="13.5" customHeight="1" x14ac:dyDescent="0.35">
      <c r="A73" s="474"/>
      <c r="B73" s="430"/>
      <c r="C73" s="468"/>
      <c r="D73" s="449"/>
      <c r="E73" s="235" t="s">
        <v>88</v>
      </c>
      <c r="F73" s="227"/>
      <c r="G73" s="34"/>
      <c r="H73" s="34"/>
      <c r="I73" s="34"/>
      <c r="J73" s="40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122"/>
      <c r="AC73" s="49"/>
    </row>
    <row r="74" spans="1:29" ht="18.75" customHeight="1" x14ac:dyDescent="0.35">
      <c r="A74" s="474"/>
      <c r="B74" s="430"/>
      <c r="C74" s="468"/>
      <c r="D74" s="449"/>
      <c r="E74" s="236"/>
      <c r="F74" s="228"/>
      <c r="G74" s="20"/>
      <c r="H74" s="20"/>
      <c r="I74" s="119"/>
      <c r="J74" s="120"/>
      <c r="K74" s="50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131"/>
      <c r="AC74" s="121"/>
    </row>
    <row r="75" spans="1:29" ht="14.25" customHeight="1" thickBot="1" x14ac:dyDescent="0.4">
      <c r="A75" s="474"/>
      <c r="B75" s="430"/>
      <c r="C75" s="468"/>
      <c r="D75" s="449"/>
      <c r="E75" s="237" t="s">
        <v>89</v>
      </c>
      <c r="F75" s="229"/>
      <c r="G75" s="26"/>
      <c r="H75" s="26"/>
      <c r="I75" s="26"/>
      <c r="J75" s="65"/>
      <c r="K75" s="29">
        <f t="shared" ref="K75:W75" si="8">SUM(K74:K74)</f>
        <v>0</v>
      </c>
      <c r="L75" s="29">
        <f t="shared" si="8"/>
        <v>0</v>
      </c>
      <c r="M75" s="29">
        <f t="shared" si="8"/>
        <v>0</v>
      </c>
      <c r="N75" s="29">
        <f t="shared" si="8"/>
        <v>0</v>
      </c>
      <c r="O75" s="29">
        <f t="shared" si="8"/>
        <v>0</v>
      </c>
      <c r="P75" s="29">
        <f t="shared" si="8"/>
        <v>0</v>
      </c>
      <c r="Q75" s="29">
        <f t="shared" si="8"/>
        <v>0</v>
      </c>
      <c r="R75" s="29">
        <f t="shared" si="8"/>
        <v>0</v>
      </c>
      <c r="S75" s="29">
        <f t="shared" si="8"/>
        <v>0</v>
      </c>
      <c r="T75" s="29">
        <f t="shared" si="8"/>
        <v>0</v>
      </c>
      <c r="U75" s="29">
        <f t="shared" si="8"/>
        <v>0</v>
      </c>
      <c r="V75" s="29">
        <f t="shared" si="8"/>
        <v>0</v>
      </c>
      <c r="W75" s="29">
        <f t="shared" si="8"/>
        <v>0</v>
      </c>
      <c r="X75" s="29"/>
      <c r="Y75" s="29">
        <f>SUM(Y74:Y74)</f>
        <v>0</v>
      </c>
      <c r="Z75" s="29">
        <f>SUM(Z74:Z74)</f>
        <v>0</v>
      </c>
      <c r="AA75" s="29">
        <f>SUM(AA74:AA74)</f>
        <v>0</v>
      </c>
      <c r="AB75" s="29">
        <f>SUM(AB74:AB74)</f>
        <v>0</v>
      </c>
      <c r="AC75" s="30"/>
    </row>
    <row r="76" spans="1:29" ht="14" customHeight="1" thickBot="1" x14ac:dyDescent="0.4">
      <c r="A76" s="474"/>
      <c r="B76" s="430"/>
      <c r="C76" s="468"/>
      <c r="D76" s="449"/>
      <c r="E76" s="238" t="s">
        <v>101</v>
      </c>
      <c r="F76" s="225"/>
      <c r="G76" s="52"/>
      <c r="H76" s="52"/>
      <c r="I76" s="52"/>
      <c r="J76" s="73"/>
      <c r="K76" s="29">
        <f t="shared" ref="K76:AB76" si="9">SUM(K69,K71,K73,K75)</f>
        <v>15.999999999999995</v>
      </c>
      <c r="L76" s="29">
        <f t="shared" si="9"/>
        <v>32</v>
      </c>
      <c r="M76" s="29">
        <f t="shared" si="9"/>
        <v>0</v>
      </c>
      <c r="N76" s="29">
        <f t="shared" si="9"/>
        <v>0</v>
      </c>
      <c r="O76" s="29">
        <f t="shared" si="9"/>
        <v>0</v>
      </c>
      <c r="P76" s="29">
        <f t="shared" si="9"/>
        <v>0</v>
      </c>
      <c r="Q76" s="29">
        <f t="shared" si="9"/>
        <v>0</v>
      </c>
      <c r="R76" s="29">
        <f t="shared" si="9"/>
        <v>2</v>
      </c>
      <c r="S76" s="29">
        <f t="shared" si="9"/>
        <v>0</v>
      </c>
      <c r="T76" s="29">
        <f t="shared" si="9"/>
        <v>0</v>
      </c>
      <c r="U76" s="29">
        <f t="shared" si="9"/>
        <v>12</v>
      </c>
      <c r="V76" s="29">
        <f t="shared" si="9"/>
        <v>0</v>
      </c>
      <c r="W76" s="29">
        <f t="shared" si="9"/>
        <v>0</v>
      </c>
      <c r="X76" s="29">
        <f t="shared" si="9"/>
        <v>0</v>
      </c>
      <c r="Y76" s="29">
        <f t="shared" si="9"/>
        <v>0</v>
      </c>
      <c r="Z76" s="29">
        <f t="shared" si="9"/>
        <v>0</v>
      </c>
      <c r="AA76" s="29">
        <f t="shared" si="9"/>
        <v>0</v>
      </c>
      <c r="AB76" s="29">
        <f t="shared" si="9"/>
        <v>0</v>
      </c>
      <c r="AC76" s="133">
        <f>SUM(K76:AB76)</f>
        <v>61.999999999999993</v>
      </c>
    </row>
    <row r="77" spans="1:29" ht="14" customHeight="1" thickBot="1" x14ac:dyDescent="0.4">
      <c r="A77" s="474"/>
      <c r="B77" s="430"/>
      <c r="C77" s="468"/>
      <c r="D77" s="449"/>
      <c r="E77" s="238"/>
      <c r="F77" s="225"/>
      <c r="G77" s="52"/>
      <c r="H77" s="52"/>
      <c r="I77" s="52"/>
      <c r="J77" s="7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55"/>
    </row>
    <row r="78" spans="1:29" ht="14" customHeight="1" thickBot="1" x14ac:dyDescent="0.4">
      <c r="A78" s="461"/>
      <c r="B78" s="454"/>
      <c r="C78" s="469"/>
      <c r="D78" s="471"/>
      <c r="E78" s="239" t="s">
        <v>102</v>
      </c>
      <c r="F78" s="230"/>
      <c r="G78" s="76"/>
      <c r="H78" s="76"/>
      <c r="I78" s="77"/>
      <c r="J78" s="78"/>
      <c r="K78" s="29">
        <f t="shared" ref="K78:AC78" si="10">SUM(K33,K76)</f>
        <v>47.999999999999993</v>
      </c>
      <c r="L78" s="29">
        <f t="shared" si="10"/>
        <v>64</v>
      </c>
      <c r="M78" s="29">
        <f t="shared" si="10"/>
        <v>0</v>
      </c>
      <c r="N78" s="29">
        <f t="shared" si="10"/>
        <v>1</v>
      </c>
      <c r="O78" s="29">
        <f t="shared" si="10"/>
        <v>0.5</v>
      </c>
      <c r="P78" s="29">
        <f t="shared" si="10"/>
        <v>0</v>
      </c>
      <c r="Q78" s="29">
        <f t="shared" si="10"/>
        <v>0</v>
      </c>
      <c r="R78" s="29">
        <f t="shared" si="10"/>
        <v>2</v>
      </c>
      <c r="S78" s="29">
        <f t="shared" si="10"/>
        <v>0</v>
      </c>
      <c r="T78" s="29">
        <f t="shared" si="10"/>
        <v>0</v>
      </c>
      <c r="U78" s="29">
        <f t="shared" si="10"/>
        <v>29</v>
      </c>
      <c r="V78" s="29">
        <f t="shared" si="10"/>
        <v>0</v>
      </c>
      <c r="W78" s="29">
        <f t="shared" si="10"/>
        <v>0</v>
      </c>
      <c r="X78" s="29">
        <f t="shared" si="10"/>
        <v>0</v>
      </c>
      <c r="Y78" s="29">
        <f t="shared" si="10"/>
        <v>0</v>
      </c>
      <c r="Z78" s="29">
        <f t="shared" si="10"/>
        <v>0</v>
      </c>
      <c r="AA78" s="29">
        <f t="shared" si="10"/>
        <v>0</v>
      </c>
      <c r="AB78" s="29">
        <f t="shared" si="10"/>
        <v>0</v>
      </c>
      <c r="AC78" s="29">
        <f t="shared" si="10"/>
        <v>144.5</v>
      </c>
    </row>
    <row r="79" spans="1:29" ht="14" customHeight="1" x14ac:dyDescent="0.35">
      <c r="A79" s="218"/>
      <c r="B79" s="219"/>
      <c r="C79" s="219"/>
      <c r="D79" s="220"/>
    </row>
    <row r="80" spans="1:29" ht="14" customHeight="1" x14ac:dyDescent="0.4">
      <c r="A80" s="218"/>
      <c r="B80" s="219"/>
      <c r="C80" s="219"/>
      <c r="D80" s="22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 ht="14" customHeight="1" x14ac:dyDescent="0.4"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2" t="s">
        <v>62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0"/>
    </row>
    <row r="82" spans="1:29" ht="14" customHeight="1" x14ac:dyDescent="0.4">
      <c r="A82" s="459" t="s">
        <v>61</v>
      </c>
      <c r="B82" s="447"/>
      <c r="C82" s="447"/>
      <c r="D82" s="447"/>
      <c r="E82" s="447"/>
      <c r="F82" s="447"/>
      <c r="G82" s="447"/>
      <c r="H82" s="447"/>
      <c r="I82" s="447"/>
      <c r="J82" s="447"/>
      <c r="K82" s="447"/>
      <c r="L82" s="447"/>
      <c r="M82" s="447"/>
      <c r="N82" s="447"/>
      <c r="O82" s="447"/>
      <c r="P82" s="447"/>
      <c r="Q82" s="447"/>
      <c r="R82" s="447"/>
      <c r="S82" s="447"/>
      <c r="T82" s="447"/>
      <c r="U82" s="447"/>
      <c r="V82" s="447"/>
      <c r="W82" s="447"/>
      <c r="X82" s="447"/>
      <c r="Y82" s="447"/>
      <c r="Z82" s="447"/>
      <c r="AA82" s="447"/>
      <c r="AB82" s="447"/>
      <c r="AC82" s="447"/>
    </row>
    <row r="83" spans="1:29" ht="14" customHeight="1" x14ac:dyDescent="0.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4"/>
      <c r="S83" s="451" t="s">
        <v>91</v>
      </c>
      <c r="T83" s="447"/>
      <c r="U83" s="447"/>
      <c r="V83" s="447"/>
      <c r="W83" s="447"/>
      <c r="X83" s="447"/>
      <c r="Y83" s="447"/>
      <c r="Z83" s="2"/>
      <c r="AA83" s="2"/>
      <c r="AB83" s="84"/>
      <c r="AC83" s="80"/>
    </row>
    <row r="84" spans="1:29" ht="14" customHeight="1" x14ac:dyDescent="0.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0"/>
    </row>
    <row r="85" spans="1:29" ht="14" customHeight="1" x14ac:dyDescent="0.4">
      <c r="A85" s="80"/>
      <c r="B85" s="80"/>
      <c r="C85" s="80"/>
      <c r="D85" s="80"/>
      <c r="E85" s="334"/>
      <c r="F85" s="291"/>
      <c r="G85" s="335"/>
      <c r="H85" s="336"/>
      <c r="I85" s="291"/>
      <c r="J85" s="291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84"/>
      <c r="W85" s="84"/>
      <c r="X85" s="84"/>
      <c r="Y85" s="84"/>
      <c r="Z85" s="84"/>
      <c r="AA85" s="84"/>
      <c r="AB85" s="84"/>
      <c r="AC85" s="80"/>
    </row>
    <row r="86" spans="1:29" ht="14" customHeight="1" x14ac:dyDescent="0.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476"/>
      <c r="S86" s="447"/>
      <c r="T86" s="447"/>
      <c r="U86" s="447"/>
      <c r="V86" s="447"/>
      <c r="W86" s="447"/>
      <c r="X86" s="447"/>
      <c r="Y86" s="447"/>
      <c r="Z86" s="447"/>
      <c r="AA86" s="447"/>
      <c r="AB86" s="447"/>
      <c r="AC86" s="80"/>
    </row>
    <row r="87" spans="1:29" ht="14" customHeight="1" x14ac:dyDescent="0.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5"/>
      <c r="S87" s="85"/>
      <c r="T87" s="85"/>
      <c r="U87" s="85"/>
      <c r="V87" s="472"/>
      <c r="W87" s="447"/>
      <c r="X87" s="447"/>
      <c r="Y87" s="447"/>
      <c r="Z87" s="85"/>
      <c r="AA87" s="85"/>
      <c r="AB87" s="85"/>
      <c r="AC87" s="80"/>
    </row>
    <row r="88" spans="1:29" ht="14" customHeight="1" x14ac:dyDescent="0.4">
      <c r="A88" s="80"/>
      <c r="B88" s="80"/>
      <c r="C88" s="80"/>
      <c r="D88" s="80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6"/>
      <c r="U88" s="451"/>
      <c r="V88" s="447"/>
      <c r="W88" s="447"/>
      <c r="X88" s="447"/>
      <c r="Y88" s="447"/>
      <c r="Z88" s="447"/>
      <c r="AA88" s="3"/>
      <c r="AB88" s="6"/>
      <c r="AC88" s="81"/>
    </row>
    <row r="89" spans="1:29" ht="14" customHeight="1" x14ac:dyDescent="0.4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0"/>
    </row>
  </sheetData>
  <mergeCells count="45">
    <mergeCell ref="S83:Y83"/>
    <mergeCell ref="B46:B47"/>
    <mergeCell ref="D46:D47"/>
    <mergeCell ref="K46:AB46"/>
    <mergeCell ref="F5:F6"/>
    <mergeCell ref="A49:A78"/>
    <mergeCell ref="A48:AC48"/>
    <mergeCell ref="C49:C78"/>
    <mergeCell ref="A82:AC82"/>
    <mergeCell ref="AC5:AC6"/>
    <mergeCell ref="D9:D33"/>
    <mergeCell ref="D49:D78"/>
    <mergeCell ref="E5:E6"/>
    <mergeCell ref="B9:B33"/>
    <mergeCell ref="A1:AC1"/>
    <mergeCell ref="A45:AC45"/>
    <mergeCell ref="A9:A33"/>
    <mergeCell ref="H46:H47"/>
    <mergeCell ref="A46:A47"/>
    <mergeCell ref="C46:C47"/>
    <mergeCell ref="A7:AC7"/>
    <mergeCell ref="E46:E47"/>
    <mergeCell ref="I5:I6"/>
    <mergeCell ref="A5:A6"/>
    <mergeCell ref="G5:G6"/>
    <mergeCell ref="G46:G47"/>
    <mergeCell ref="A43:AC43"/>
    <mergeCell ref="I46:I47"/>
    <mergeCell ref="C5:C6"/>
    <mergeCell ref="R86:AB86"/>
    <mergeCell ref="U88:Z88"/>
    <mergeCell ref="V87:Y87"/>
    <mergeCell ref="A3:AC3"/>
    <mergeCell ref="J46:J47"/>
    <mergeCell ref="F46:F47"/>
    <mergeCell ref="AC46:AC47"/>
    <mergeCell ref="B49:B78"/>
    <mergeCell ref="B5:B6"/>
    <mergeCell ref="D5:D6"/>
    <mergeCell ref="C9:C33"/>
    <mergeCell ref="H5:H6"/>
    <mergeCell ref="J5:J6"/>
    <mergeCell ref="K5:AB5"/>
    <mergeCell ref="A35:AC35"/>
    <mergeCell ref="T40:Z40"/>
  </mergeCells>
  <conditionalFormatting sqref="E8 K26:AB26 E27 K32:AB32 L33:AB33">
    <cfRule type="cellIs" dxfId="12" priority="26" stopIfTrue="1" operator="equal">
      <formula>0</formula>
    </cfRule>
  </conditionalFormatting>
  <conditionalFormatting sqref="E49">
    <cfRule type="cellIs" dxfId="11" priority="5" stopIfTrue="1" operator="equal">
      <formula>0</formula>
    </cfRule>
  </conditionalFormatting>
  <conditionalFormatting sqref="K69:AB69 K75:AB77">
    <cfRule type="cellIs" dxfId="10" priority="6" stopIfTrue="1" operator="equal">
      <formula>0</formula>
    </cfRule>
  </conditionalFormatting>
  <conditionalFormatting sqref="K78:AC78">
    <cfRule type="cellIs" dxfId="9" priority="1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66" fitToHeight="0" orientation="landscape" r:id="rId1"/>
  <rowBreaks count="1" manualBreakCount="1">
    <brk id="42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AO66"/>
  <sheetViews>
    <sheetView view="pageBreakPreview" topLeftCell="A9" zoomScale="70" zoomScaleNormal="75" zoomScaleSheetLayoutView="70" workbookViewId="0">
      <selection activeCell="E32" sqref="E32"/>
    </sheetView>
  </sheetViews>
  <sheetFormatPr defaultRowHeight="12.75" x14ac:dyDescent="0.35"/>
  <cols>
    <col min="1" max="1" width="4.1328125" style="1" customWidth="1"/>
    <col min="2" max="2" width="13.19921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5.1328125" style="1" customWidth="1"/>
    <col min="7" max="7" width="6.46484375" style="1" customWidth="1"/>
    <col min="8" max="8" width="4.1328125" style="1" customWidth="1"/>
    <col min="9" max="9" width="5.796875" style="1" customWidth="1"/>
    <col min="10" max="10" width="5" style="1" customWidth="1"/>
    <col min="11" max="11" width="5.53125" style="1" customWidth="1"/>
    <col min="12" max="12" width="6.1328125" style="1" customWidth="1"/>
    <col min="13" max="13" width="5" style="1" customWidth="1"/>
    <col min="14" max="14" width="4.46484375" style="1" customWidth="1"/>
    <col min="15" max="15" width="4" style="1" customWidth="1"/>
    <col min="16" max="16" width="3.86328125" style="1" customWidth="1"/>
    <col min="17" max="17" width="4.86328125" style="1" customWidth="1"/>
    <col min="18" max="18" width="5" style="1" customWidth="1"/>
    <col min="19" max="29" width="7.796875" style="1" customWidth="1"/>
    <col min="30" max="30" width="9.1328125" customWidth="1"/>
  </cols>
  <sheetData>
    <row r="1" spans="1:29" s="5" customFormat="1" ht="21" customHeight="1" x14ac:dyDescent="0.35">
      <c r="A1" s="446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463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29" s="11" customFormat="1" ht="116.25" customHeight="1" thickBot="1" x14ac:dyDescent="0.35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29" s="13" customFormat="1" ht="13.5" customHeight="1" thickBot="1" x14ac:dyDescent="0.4">
      <c r="A7" s="502" t="s">
        <v>33</v>
      </c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484"/>
      <c r="Y7" s="484"/>
      <c r="Z7" s="484"/>
      <c r="AA7" s="484"/>
      <c r="AB7" s="484"/>
      <c r="AC7" s="503"/>
    </row>
    <row r="8" spans="1:29" s="13" customFormat="1" ht="13.5" customHeight="1" thickBot="1" x14ac:dyDescent="0.4">
      <c r="A8" s="183"/>
      <c r="B8" s="295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</row>
    <row r="9" spans="1:29" s="13" customFormat="1" ht="47.25" customHeight="1" x14ac:dyDescent="0.4">
      <c r="A9" s="500">
        <v>4</v>
      </c>
      <c r="B9" s="504" t="s">
        <v>136</v>
      </c>
      <c r="C9" s="497" t="s">
        <v>43</v>
      </c>
      <c r="D9" s="499">
        <v>0.25</v>
      </c>
      <c r="E9" s="317" t="s">
        <v>107</v>
      </c>
      <c r="F9" s="327" t="s">
        <v>74</v>
      </c>
      <c r="G9" s="268"/>
      <c r="H9" s="327" t="s">
        <v>137</v>
      </c>
      <c r="I9" s="327">
        <v>1</v>
      </c>
      <c r="J9" s="328">
        <v>6</v>
      </c>
      <c r="K9" s="292"/>
      <c r="L9" s="290">
        <v>32</v>
      </c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139"/>
      <c r="AC9" s="143">
        <f>SUM(K9:AB9)</f>
        <v>32</v>
      </c>
    </row>
    <row r="10" spans="1:29" s="13" customFormat="1" ht="13.5" customHeight="1" x14ac:dyDescent="0.4">
      <c r="A10" s="474"/>
      <c r="B10" s="430"/>
      <c r="C10" s="430"/>
      <c r="D10" s="468"/>
      <c r="E10" s="19"/>
      <c r="F10" s="58"/>
      <c r="G10" s="58"/>
      <c r="H10" s="58"/>
      <c r="I10" s="58"/>
      <c r="J10" s="59"/>
      <c r="K10" s="100"/>
      <c r="L10" s="60"/>
      <c r="M10" s="60"/>
      <c r="N10" s="60"/>
      <c r="O10" s="60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6"/>
      <c r="AC10" s="132">
        <f>SUM(K10:AB10)</f>
        <v>0</v>
      </c>
    </row>
    <row r="11" spans="1:29" s="13" customFormat="1" ht="16.5" customHeight="1" thickBot="1" x14ac:dyDescent="0.45">
      <c r="A11" s="474"/>
      <c r="B11" s="430"/>
      <c r="C11" s="430"/>
      <c r="D11" s="468"/>
      <c r="E11" s="318"/>
      <c r="F11" s="186"/>
      <c r="G11" s="186"/>
      <c r="H11" s="186"/>
      <c r="I11" s="186"/>
      <c r="J11" s="187"/>
      <c r="K11" s="10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258"/>
      <c r="AC11" s="259">
        <f>SUM(K11:AB11)</f>
        <v>0</v>
      </c>
    </row>
    <row r="12" spans="1:29" s="13" customFormat="1" ht="13.5" customHeight="1" x14ac:dyDescent="0.4">
      <c r="A12" s="474"/>
      <c r="B12" s="430"/>
      <c r="C12" s="430"/>
      <c r="D12" s="468"/>
      <c r="E12" s="242"/>
      <c r="F12" s="56"/>
      <c r="G12" s="56"/>
      <c r="H12" s="56"/>
      <c r="I12" s="56"/>
      <c r="J12" s="145"/>
      <c r="K12" s="146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94"/>
    </row>
    <row r="13" spans="1:29" s="13" customFormat="1" ht="13.5" customHeight="1" thickBot="1" x14ac:dyDescent="0.4">
      <c r="A13" s="474"/>
      <c r="B13" s="430"/>
      <c r="C13" s="430"/>
      <c r="D13" s="468"/>
      <c r="E13" s="25" t="s">
        <v>86</v>
      </c>
      <c r="F13" s="26"/>
      <c r="G13" s="26"/>
      <c r="H13" s="26"/>
      <c r="I13" s="26"/>
      <c r="J13" s="27"/>
      <c r="K13" s="29">
        <f t="shared" ref="K13:AC13" si="0">SUM(K9:K12)</f>
        <v>0</v>
      </c>
      <c r="L13" s="29">
        <f t="shared" si="0"/>
        <v>32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29">
        <f t="shared" si="0"/>
        <v>0</v>
      </c>
      <c r="Y13" s="29">
        <f t="shared" si="0"/>
        <v>0</v>
      </c>
      <c r="Z13" s="29">
        <f t="shared" si="0"/>
        <v>0</v>
      </c>
      <c r="AA13" s="29">
        <f t="shared" si="0"/>
        <v>0</v>
      </c>
      <c r="AB13" s="29">
        <f t="shared" si="0"/>
        <v>0</v>
      </c>
      <c r="AC13" s="30">
        <f t="shared" si="0"/>
        <v>32</v>
      </c>
    </row>
    <row r="14" spans="1:29" s="13" customFormat="1" ht="13.5" customHeight="1" x14ac:dyDescent="0.4">
      <c r="A14" s="474"/>
      <c r="B14" s="430"/>
      <c r="C14" s="430"/>
      <c r="D14" s="468"/>
      <c r="E14" s="112"/>
      <c r="F14" s="14"/>
      <c r="G14" s="14"/>
      <c r="H14" s="14"/>
      <c r="I14" s="14"/>
      <c r="J14" s="15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14"/>
      <c r="AC14" s="24"/>
    </row>
    <row r="15" spans="1:29" s="13" customFormat="1" ht="13.5" customHeight="1" thickBot="1" x14ac:dyDescent="0.4">
      <c r="A15" s="474"/>
      <c r="B15" s="430"/>
      <c r="C15" s="430"/>
      <c r="D15" s="468"/>
      <c r="E15" s="97" t="s">
        <v>87</v>
      </c>
      <c r="F15" s="92"/>
      <c r="G15" s="92"/>
      <c r="H15" s="92"/>
      <c r="I15" s="92"/>
      <c r="J15" s="93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121"/>
    </row>
    <row r="16" spans="1:29" s="13" customFormat="1" ht="13.5" customHeight="1" x14ac:dyDescent="0.35">
      <c r="A16" s="474"/>
      <c r="B16" s="430"/>
      <c r="C16" s="430"/>
      <c r="D16" s="468"/>
      <c r="E16" s="37"/>
      <c r="F16" s="14"/>
      <c r="G16" s="14"/>
      <c r="H16" s="14"/>
      <c r="I16" s="14"/>
      <c r="J16" s="38"/>
      <c r="K16" s="3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14"/>
      <c r="AC16" s="18"/>
    </row>
    <row r="17" spans="1:31" s="12" customFormat="1" ht="13.5" customHeight="1" thickBot="1" x14ac:dyDescent="0.4">
      <c r="A17" s="474"/>
      <c r="B17" s="430"/>
      <c r="C17" s="430"/>
      <c r="D17" s="468"/>
      <c r="E17" s="25" t="s">
        <v>88</v>
      </c>
      <c r="F17" s="26"/>
      <c r="G17" s="26"/>
      <c r="H17" s="26"/>
      <c r="I17" s="26"/>
      <c r="J17" s="105"/>
      <c r="K17" s="9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</row>
    <row r="18" spans="1:31" s="12" customFormat="1" ht="13.5" customHeight="1" x14ac:dyDescent="0.35">
      <c r="A18" s="474"/>
      <c r="B18" s="430"/>
      <c r="C18" s="430"/>
      <c r="D18" s="468"/>
      <c r="E18" s="140"/>
      <c r="F18" s="56"/>
      <c r="G18" s="56"/>
      <c r="H18" s="56"/>
      <c r="I18" s="56"/>
      <c r="J18" s="145"/>
      <c r="K18" s="146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53">
        <f>SUM(K18:AB18)</f>
        <v>0</v>
      </c>
    </row>
    <row r="19" spans="1:31" s="13" customFormat="1" ht="13.5" customHeight="1" x14ac:dyDescent="0.35">
      <c r="A19" s="474"/>
      <c r="B19" s="430"/>
      <c r="C19" s="430"/>
      <c r="D19" s="468"/>
      <c r="E19" s="243"/>
      <c r="F19" s="58"/>
      <c r="G19" s="58"/>
      <c r="H19" s="58"/>
      <c r="I19" s="58"/>
      <c r="J19" s="154"/>
      <c r="K19" s="10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148"/>
    </row>
    <row r="20" spans="1:31" s="13" customFormat="1" ht="13.5" customHeight="1" thickBot="1" x14ac:dyDescent="0.4">
      <c r="A20" s="474"/>
      <c r="B20" s="430"/>
      <c r="C20" s="430"/>
      <c r="D20" s="468"/>
      <c r="E20" s="25" t="s">
        <v>89</v>
      </c>
      <c r="F20" s="26"/>
      <c r="G20" s="26"/>
      <c r="H20" s="26"/>
      <c r="I20" s="26"/>
      <c r="J20" s="27"/>
      <c r="K20" s="29">
        <f t="shared" ref="K20:AC20" si="1">SUM(K18:K19)</f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0</v>
      </c>
      <c r="X20" s="29">
        <f t="shared" si="1"/>
        <v>0</v>
      </c>
      <c r="Y20" s="29">
        <f t="shared" si="1"/>
        <v>0</v>
      </c>
      <c r="Z20" s="29">
        <f t="shared" si="1"/>
        <v>0</v>
      </c>
      <c r="AA20" s="29">
        <f t="shared" si="1"/>
        <v>0</v>
      </c>
      <c r="AB20" s="29">
        <f t="shared" si="1"/>
        <v>0</v>
      </c>
      <c r="AC20" s="30">
        <f t="shared" si="1"/>
        <v>0</v>
      </c>
    </row>
    <row r="21" spans="1:31" s="13" customFormat="1" ht="13.5" customHeight="1" thickBot="1" x14ac:dyDescent="0.4">
      <c r="A21" s="486"/>
      <c r="B21" s="431"/>
      <c r="C21" s="431"/>
      <c r="D21" s="465"/>
      <c r="E21" s="51" t="s">
        <v>90</v>
      </c>
      <c r="F21" s="52"/>
      <c r="G21" s="52"/>
      <c r="H21" s="52"/>
      <c r="I21" s="52"/>
      <c r="J21" s="53"/>
      <c r="K21" s="29">
        <f t="shared" ref="K21:AB21" si="2">SUM(K13,K15,K17,K20)</f>
        <v>0</v>
      </c>
      <c r="L21" s="29">
        <f t="shared" si="2"/>
        <v>32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29">
        <f t="shared" si="2"/>
        <v>0</v>
      </c>
      <c r="T21" s="29">
        <f t="shared" si="2"/>
        <v>0</v>
      </c>
      <c r="U21" s="29">
        <f t="shared" si="2"/>
        <v>0</v>
      </c>
      <c r="V21" s="29">
        <f t="shared" si="2"/>
        <v>0</v>
      </c>
      <c r="W21" s="29">
        <f t="shared" si="2"/>
        <v>0</v>
      </c>
      <c r="X21" s="29">
        <f t="shared" si="2"/>
        <v>0</v>
      </c>
      <c r="Y21" s="29">
        <f t="shared" si="2"/>
        <v>0</v>
      </c>
      <c r="Z21" s="29">
        <f t="shared" si="2"/>
        <v>0</v>
      </c>
      <c r="AA21" s="29">
        <f t="shared" si="2"/>
        <v>0</v>
      </c>
      <c r="AB21" s="29">
        <f t="shared" si="2"/>
        <v>0</v>
      </c>
      <c r="AC21" s="55">
        <f>SUM(K21:AB21)</f>
        <v>32</v>
      </c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spans="1:31" s="13" customFormat="1" ht="13.5" customHeight="1" x14ac:dyDescent="0.4">
      <c r="A23" s="459" t="s">
        <v>61</v>
      </c>
      <c r="B23" s="492"/>
      <c r="C23" s="492"/>
      <c r="D23" s="492"/>
      <c r="E23" s="492"/>
      <c r="F23" s="492"/>
      <c r="G23" s="492"/>
      <c r="H23" s="492"/>
      <c r="I23" s="492"/>
      <c r="J23" s="492"/>
      <c r="K23" s="492"/>
      <c r="L23" s="492"/>
      <c r="M23" s="492"/>
      <c r="N23" s="492"/>
      <c r="O23" s="492"/>
      <c r="P23" s="492"/>
      <c r="Q23" s="492"/>
      <c r="R23" s="492"/>
      <c r="S23" s="492"/>
      <c r="T23" s="492"/>
      <c r="U23" s="492"/>
      <c r="V23" s="492"/>
      <c r="W23" s="492"/>
      <c r="X23" s="492"/>
      <c r="Y23" s="492"/>
      <c r="Z23" s="492"/>
      <c r="AA23" s="492"/>
      <c r="AB23" s="492"/>
      <c r="AC23" s="492"/>
    </row>
    <row r="24" spans="1:31" s="13" customFormat="1" ht="13.5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spans="1:31" s="13" customFormat="1" ht="16.5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62</v>
      </c>
      <c r="S26" s="80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3"/>
      <c r="U27" s="83"/>
      <c r="V27" s="83"/>
      <c r="W27" s="83"/>
      <c r="X27" s="83"/>
      <c r="Y27" s="3" t="s">
        <v>63</v>
      </c>
      <c r="Z27" s="3"/>
      <c r="AA27" s="3"/>
      <c r="AB27" s="83"/>
      <c r="AC27" s="83"/>
      <c r="AD27" s="83"/>
      <c r="AE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4"/>
      <c r="U28" s="451" t="s">
        <v>91</v>
      </c>
      <c r="V28" s="493"/>
      <c r="W28" s="493"/>
      <c r="X28" s="493"/>
      <c r="Y28" s="493"/>
      <c r="Z28" s="493"/>
      <c r="AA28" s="493"/>
      <c r="AB28" s="2"/>
      <c r="AC28" s="2"/>
      <c r="AD28" s="84"/>
      <c r="AE28" s="80"/>
    </row>
    <row r="29" spans="1:31" s="81" customFormat="1" ht="14" customHeight="1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0"/>
    </row>
    <row r="30" spans="1:31" s="81" customFormat="1" ht="14" customHeight="1" x14ac:dyDescent="0.4"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5"/>
      <c r="S30" s="85"/>
      <c r="T30" s="85"/>
      <c r="U30" s="85"/>
      <c r="V30" s="3"/>
      <c r="W30" s="3"/>
      <c r="X30" s="3"/>
      <c r="Y30" s="3"/>
      <c r="Z30" s="85"/>
      <c r="AA30" s="85"/>
      <c r="AB30" s="85"/>
      <c r="AC30" s="80"/>
    </row>
    <row r="31" spans="1:31" s="81" customFormat="1" ht="14" customHeight="1" x14ac:dyDescent="0.4">
      <c r="A31" s="80"/>
      <c r="B31" s="80"/>
      <c r="C31" s="80"/>
      <c r="D31" s="80"/>
      <c r="R31" s="6"/>
      <c r="U31" s="2"/>
      <c r="V31" s="2"/>
      <c r="W31" s="2"/>
      <c r="X31" s="2"/>
      <c r="Y31" s="2"/>
      <c r="Z31" s="2"/>
      <c r="AA31" s="3"/>
      <c r="AB31" s="6"/>
    </row>
    <row r="32" spans="1:31" s="81" customFormat="1" ht="14" customHeight="1" x14ac:dyDescent="0.4"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0"/>
    </row>
    <row r="33" spans="1:41" s="13" customFormat="1" ht="13.5" customHeight="1" x14ac:dyDescent="0.4">
      <c r="A33" s="79"/>
      <c r="B33" s="79"/>
      <c r="C33" s="79"/>
      <c r="D33" s="79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U33" s="2"/>
      <c r="V33" s="2"/>
      <c r="W33" s="2"/>
      <c r="X33" s="2"/>
      <c r="Y33" s="2"/>
      <c r="Z33" s="2"/>
      <c r="AA33" s="3"/>
      <c r="AB33" s="6"/>
      <c r="AC33" s="81"/>
    </row>
    <row r="34" spans="1:41" s="13" customFormat="1" ht="13.5" customHeight="1" x14ac:dyDescent="0.3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</row>
    <row r="35" spans="1:41" s="13" customFormat="1" ht="13.5" customHeight="1" x14ac:dyDescent="0.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</row>
    <row r="36" spans="1:41" ht="18.75" customHeight="1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41" s="11" customFormat="1" ht="18" customHeight="1" x14ac:dyDescent="0.35">
      <c r="A37" s="460" t="s">
        <v>2</v>
      </c>
      <c r="B37" s="452" t="s">
        <v>3</v>
      </c>
      <c r="C37" s="452" t="s">
        <v>4</v>
      </c>
      <c r="D37" s="453" t="s">
        <v>5</v>
      </c>
      <c r="E37" s="480" t="s">
        <v>66</v>
      </c>
      <c r="F37" s="455" t="s">
        <v>6</v>
      </c>
      <c r="G37" s="462" t="s">
        <v>67</v>
      </c>
      <c r="H37" s="466" t="s">
        <v>68</v>
      </c>
      <c r="I37" s="455" t="s">
        <v>8</v>
      </c>
      <c r="J37" s="464" t="s">
        <v>69</v>
      </c>
      <c r="K37" s="477" t="s">
        <v>9</v>
      </c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9"/>
      <c r="AC37" s="482" t="s">
        <v>29</v>
      </c>
    </row>
    <row r="38" spans="1:41" s="13" customFormat="1" ht="119.25" customHeight="1" thickBot="1" x14ac:dyDescent="0.4">
      <c r="A38" s="461"/>
      <c r="B38" s="431"/>
      <c r="C38" s="431"/>
      <c r="D38" s="454"/>
      <c r="E38" s="431"/>
      <c r="F38" s="431"/>
      <c r="G38" s="431"/>
      <c r="H38" s="454"/>
      <c r="I38" s="431"/>
      <c r="J38" s="465"/>
      <c r="K38" s="10" t="s">
        <v>10</v>
      </c>
      <c r="L38" s="9" t="s">
        <v>11</v>
      </c>
      <c r="M38" s="9" t="s">
        <v>12</v>
      </c>
      <c r="N38" s="9" t="s">
        <v>13</v>
      </c>
      <c r="O38" s="9" t="s">
        <v>14</v>
      </c>
      <c r="P38" s="9" t="s">
        <v>15</v>
      </c>
      <c r="Q38" s="9" t="s">
        <v>16</v>
      </c>
      <c r="R38" s="9" t="s">
        <v>70</v>
      </c>
      <c r="S38" s="9" t="s">
        <v>18</v>
      </c>
      <c r="T38" s="9" t="s">
        <v>19</v>
      </c>
      <c r="U38" s="9" t="s">
        <v>20</v>
      </c>
      <c r="V38" s="9" t="s">
        <v>21</v>
      </c>
      <c r="W38" s="9" t="s">
        <v>22</v>
      </c>
      <c r="X38" s="9" t="s">
        <v>23</v>
      </c>
      <c r="Y38" s="9" t="s">
        <v>24</v>
      </c>
      <c r="Z38" s="9" t="s">
        <v>25</v>
      </c>
      <c r="AA38" s="9" t="s">
        <v>26</v>
      </c>
      <c r="AB38" s="9" t="s">
        <v>27</v>
      </c>
      <c r="AC38" s="450"/>
    </row>
    <row r="39" spans="1:41" s="142" customFormat="1" ht="19.5" customHeight="1" thickBot="1" x14ac:dyDescent="0.4">
      <c r="A39" s="456" t="s">
        <v>36</v>
      </c>
      <c r="B39" s="457"/>
      <c r="C39" s="457"/>
      <c r="D39" s="457"/>
      <c r="E39" s="457"/>
      <c r="F39" s="457"/>
      <c r="G39" s="457"/>
      <c r="H39" s="457"/>
      <c r="I39" s="457"/>
      <c r="J39" s="457"/>
      <c r="K39" s="457"/>
      <c r="L39" s="457"/>
      <c r="M39" s="457"/>
      <c r="N39" s="457"/>
      <c r="O39" s="457"/>
      <c r="P39" s="457"/>
      <c r="Q39" s="457"/>
      <c r="R39" s="457"/>
      <c r="S39" s="457"/>
      <c r="T39" s="457"/>
      <c r="U39" s="457"/>
      <c r="V39" s="457"/>
      <c r="W39" s="457"/>
      <c r="X39" s="457"/>
      <c r="Y39" s="457"/>
      <c r="Z39" s="457"/>
      <c r="AA39" s="457"/>
      <c r="AB39" s="457"/>
      <c r="AC39" s="458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s="288" customFormat="1" ht="19.5" customHeight="1" x14ac:dyDescent="0.4">
      <c r="A40" s="501">
        <v>4</v>
      </c>
      <c r="B40" s="481" t="s">
        <v>136</v>
      </c>
      <c r="C40" s="496" t="s">
        <v>43</v>
      </c>
      <c r="D40" s="498">
        <v>0.25</v>
      </c>
      <c r="E40" s="317"/>
      <c r="F40" s="327"/>
      <c r="G40" s="268"/>
      <c r="H40" s="327"/>
      <c r="I40" s="327"/>
      <c r="J40" s="328"/>
      <c r="K40" s="292"/>
      <c r="L40" s="290"/>
      <c r="M40" s="290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84"/>
      <c r="Y40" s="184"/>
      <c r="Z40" s="184"/>
      <c r="AA40" s="60"/>
      <c r="AB40" s="258"/>
      <c r="AC40" s="289">
        <f>SUM(K40:AB40)</f>
        <v>0</v>
      </c>
    </row>
    <row r="41" spans="1:41" s="13" customFormat="1" ht="24" customHeight="1" x14ac:dyDescent="0.35">
      <c r="A41" s="474"/>
      <c r="B41" s="430"/>
      <c r="C41" s="468"/>
      <c r="D41" s="449"/>
      <c r="E41" s="19"/>
      <c r="F41" s="58"/>
      <c r="G41" s="58"/>
      <c r="H41" s="58"/>
      <c r="I41" s="58"/>
      <c r="J41" s="59"/>
      <c r="K41" s="10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8"/>
      <c r="AC41" s="132">
        <f>SUM(K41:AB41)</f>
        <v>0</v>
      </c>
    </row>
    <row r="42" spans="1:41" s="13" customFormat="1" ht="15.75" customHeight="1" x14ac:dyDescent="0.35">
      <c r="A42" s="474"/>
      <c r="B42" s="430"/>
      <c r="C42" s="468"/>
      <c r="D42" s="449"/>
      <c r="E42" s="19"/>
      <c r="F42" s="58"/>
      <c r="G42" s="58"/>
      <c r="H42" s="58"/>
      <c r="I42" s="58"/>
      <c r="J42" s="59"/>
      <c r="K42" s="10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139"/>
      <c r="AC42" s="132">
        <f>SUM(K42:AB42)</f>
        <v>0</v>
      </c>
    </row>
    <row r="43" spans="1:41" s="13" customFormat="1" ht="13.5" customHeight="1" thickBot="1" x14ac:dyDescent="0.45">
      <c r="A43" s="474"/>
      <c r="B43" s="430"/>
      <c r="C43" s="468"/>
      <c r="D43" s="449"/>
      <c r="E43" s="200"/>
      <c r="F43" s="186"/>
      <c r="G43" s="186"/>
      <c r="H43" s="186"/>
      <c r="I43" s="186"/>
      <c r="J43" s="187"/>
      <c r="K43" s="10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258"/>
      <c r="AC43" s="259">
        <f>SUM(K43:AB43)</f>
        <v>0</v>
      </c>
    </row>
    <row r="44" spans="1:41" s="13" customFormat="1" ht="13.5" customHeight="1" thickBot="1" x14ac:dyDescent="0.4">
      <c r="A44" s="474"/>
      <c r="B44" s="430"/>
      <c r="C44" s="468"/>
      <c r="D44" s="449"/>
      <c r="E44" s="61"/>
      <c r="F44" s="62"/>
      <c r="G44" s="62"/>
      <c r="H44" s="62"/>
      <c r="I44" s="62"/>
      <c r="J44" s="6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149">
        <f>SUM(AC40:AC43)</f>
        <v>0</v>
      </c>
    </row>
    <row r="45" spans="1:41" s="13" customFormat="1" ht="13.5" customHeight="1" x14ac:dyDescent="0.35">
      <c r="A45" s="474"/>
      <c r="B45" s="430"/>
      <c r="C45" s="468"/>
      <c r="D45" s="449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41" s="13" customFormat="1" ht="13.5" customHeight="1" thickBot="1" x14ac:dyDescent="0.4">
      <c r="A46" s="474"/>
      <c r="B46" s="430"/>
      <c r="C46" s="468"/>
      <c r="D46" s="449"/>
      <c r="E46" s="25" t="s">
        <v>87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41" s="13" customFormat="1" ht="13.5" customHeight="1" x14ac:dyDescent="0.35">
      <c r="A47" s="474"/>
      <c r="B47" s="430"/>
      <c r="C47" s="468"/>
      <c r="D47" s="449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41" s="13" customFormat="1" ht="13.5" customHeight="1" x14ac:dyDescent="0.35">
      <c r="A48" s="474"/>
      <c r="B48" s="430"/>
      <c r="C48" s="468"/>
      <c r="D48" s="449"/>
      <c r="E48" s="33" t="s">
        <v>88</v>
      </c>
      <c r="F48" s="34"/>
      <c r="G48" s="34"/>
      <c r="H48" s="34"/>
      <c r="I48" s="34"/>
      <c r="J48" s="40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41"/>
    </row>
    <row r="49" spans="1:29" s="13" customFormat="1" ht="13.5" customHeight="1" x14ac:dyDescent="0.35">
      <c r="A49" s="474"/>
      <c r="B49" s="430"/>
      <c r="C49" s="468"/>
      <c r="D49" s="449"/>
      <c r="E49" s="118"/>
      <c r="F49" s="42"/>
      <c r="G49" s="42"/>
      <c r="H49" s="42"/>
      <c r="I49" s="42"/>
      <c r="J49" s="43"/>
      <c r="K49" s="44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60"/>
      <c r="Z49" s="60"/>
      <c r="AA49" s="60"/>
      <c r="AB49" s="60"/>
      <c r="AC49" s="148"/>
    </row>
    <row r="50" spans="1:29" s="13" customFormat="1" ht="13.5" customHeight="1" thickBot="1" x14ac:dyDescent="0.4">
      <c r="A50" s="474"/>
      <c r="B50" s="430"/>
      <c r="C50" s="468"/>
      <c r="D50" s="449"/>
      <c r="E50" s="25" t="s">
        <v>89</v>
      </c>
      <c r="F50" s="26"/>
      <c r="G50" s="26"/>
      <c r="H50" s="26"/>
      <c r="I50" s="26"/>
      <c r="J50" s="27"/>
      <c r="K50" s="29">
        <f t="shared" ref="K50:AC50" si="3">SUM(K49:K49)</f>
        <v>0</v>
      </c>
      <c r="L50" s="29">
        <f t="shared" si="3"/>
        <v>0</v>
      </c>
      <c r="M50" s="29">
        <f t="shared" si="3"/>
        <v>0</v>
      </c>
      <c r="N50" s="29">
        <f t="shared" si="3"/>
        <v>0</v>
      </c>
      <c r="O50" s="29">
        <f t="shared" si="3"/>
        <v>0</v>
      </c>
      <c r="P50" s="29">
        <f t="shared" si="3"/>
        <v>0</v>
      </c>
      <c r="Q50" s="29">
        <f t="shared" si="3"/>
        <v>0</v>
      </c>
      <c r="R50" s="29">
        <f t="shared" si="3"/>
        <v>0</v>
      </c>
      <c r="S50" s="29">
        <f t="shared" si="3"/>
        <v>0</v>
      </c>
      <c r="T50" s="29">
        <f t="shared" si="3"/>
        <v>0</v>
      </c>
      <c r="U50" s="29">
        <f t="shared" si="3"/>
        <v>0</v>
      </c>
      <c r="V50" s="29">
        <f t="shared" si="3"/>
        <v>0</v>
      </c>
      <c r="W50" s="29">
        <f t="shared" si="3"/>
        <v>0</v>
      </c>
      <c r="X50" s="29">
        <f t="shared" si="3"/>
        <v>0</v>
      </c>
      <c r="Y50" s="29">
        <f t="shared" si="3"/>
        <v>0</v>
      </c>
      <c r="Z50" s="29">
        <f t="shared" si="3"/>
        <v>0</v>
      </c>
      <c r="AA50" s="29">
        <f t="shared" si="3"/>
        <v>0</v>
      </c>
      <c r="AB50" s="29">
        <f t="shared" si="3"/>
        <v>0</v>
      </c>
      <c r="AC50" s="30">
        <f t="shared" si="3"/>
        <v>0</v>
      </c>
    </row>
    <row r="51" spans="1:29" s="13" customFormat="1" ht="13.5" customHeight="1" thickBot="1" x14ac:dyDescent="0.4">
      <c r="A51" s="474"/>
      <c r="B51" s="430"/>
      <c r="C51" s="468"/>
      <c r="D51" s="449"/>
      <c r="E51" s="51" t="s">
        <v>101</v>
      </c>
      <c r="F51" s="52"/>
      <c r="G51" s="52"/>
      <c r="H51" s="52"/>
      <c r="I51" s="52"/>
      <c r="J51" s="73"/>
      <c r="K51" s="29">
        <f t="shared" ref="K51:AB51" si="4">SUM(K44,K46,K48,K50)</f>
        <v>0</v>
      </c>
      <c r="L51" s="29">
        <f t="shared" si="4"/>
        <v>0</v>
      </c>
      <c r="M51" s="29">
        <f t="shared" si="4"/>
        <v>0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0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55">
        <f>SUM(K51:AB51)</f>
        <v>0</v>
      </c>
    </row>
    <row r="52" spans="1:29" s="13" customFormat="1" ht="13.5" customHeight="1" thickBot="1" x14ac:dyDescent="0.4">
      <c r="A52" s="474"/>
      <c r="B52" s="430"/>
      <c r="C52" s="468"/>
      <c r="D52" s="449"/>
      <c r="E52" s="51"/>
      <c r="F52" s="52"/>
      <c r="G52" s="52"/>
      <c r="H52" s="52"/>
      <c r="I52" s="52"/>
      <c r="J52" s="7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55"/>
    </row>
    <row r="53" spans="1:29" ht="14" customHeight="1" thickBot="1" x14ac:dyDescent="0.4">
      <c r="A53" s="461"/>
      <c r="B53" s="454"/>
      <c r="C53" s="469"/>
      <c r="D53" s="471"/>
      <c r="E53" s="75" t="s">
        <v>102</v>
      </c>
      <c r="F53" s="76"/>
      <c r="G53" s="76"/>
      <c r="H53" s="76"/>
      <c r="I53" s="77"/>
      <c r="J53" s="78"/>
      <c r="K53" s="29">
        <f t="shared" ref="K53:AC53" si="5">SUM(K21,K51)</f>
        <v>0</v>
      </c>
      <c r="L53" s="29">
        <f t="shared" si="5"/>
        <v>32</v>
      </c>
      <c r="M53" s="29">
        <f t="shared" si="5"/>
        <v>0</v>
      </c>
      <c r="N53" s="29">
        <f t="shared" si="5"/>
        <v>0</v>
      </c>
      <c r="O53" s="29">
        <f t="shared" si="5"/>
        <v>0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0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32</v>
      </c>
    </row>
    <row r="54" spans="1:29" s="81" customFormat="1" ht="14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81" customFormat="1" ht="14" customHeight="1" x14ac:dyDescent="0.4">
      <c r="A55" s="459" t="s">
        <v>61</v>
      </c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  <c r="AA55" s="493"/>
      <c r="AB55" s="493"/>
      <c r="AC55" s="493"/>
    </row>
    <row r="56" spans="1:29" s="81" customFormat="1" ht="14" customHeight="1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62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4" customHeight="1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63</v>
      </c>
      <c r="Z57" s="3"/>
      <c r="AA57" s="3"/>
      <c r="AB57" s="83"/>
      <c r="AC57" s="80"/>
    </row>
    <row r="58" spans="1:29" s="81" customFormat="1" ht="17.25" customHeight="1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451" t="s">
        <v>91</v>
      </c>
      <c r="V58" s="493"/>
      <c r="W58" s="493"/>
      <c r="X58" s="493"/>
      <c r="Y58" s="493"/>
      <c r="Z58" s="493"/>
      <c r="AA58" s="493"/>
      <c r="AB58" s="2"/>
      <c r="AC58" s="80"/>
    </row>
    <row r="59" spans="1:29" s="81" customFormat="1" ht="14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4" customHeight="1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0"/>
    </row>
    <row r="61" spans="1:29" s="81" customFormat="1" ht="14" customHeight="1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76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80"/>
    </row>
    <row r="62" spans="1:29" s="81" customFormat="1" ht="14" customHeight="1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472"/>
      <c r="W62" s="493"/>
      <c r="X62" s="493"/>
      <c r="Y62" s="493"/>
      <c r="Z62" s="85"/>
      <c r="AA62" s="85"/>
      <c r="AB62" s="85"/>
      <c r="AC62" s="80"/>
    </row>
    <row r="63" spans="1:29" s="81" customFormat="1" ht="14" customHeight="1" x14ac:dyDescent="0.4">
      <c r="R63" s="6"/>
      <c r="U63" s="451"/>
      <c r="V63" s="493"/>
      <c r="W63" s="493"/>
      <c r="X63" s="493"/>
      <c r="Y63" s="493"/>
      <c r="Z63" s="493"/>
      <c r="AA63" s="3"/>
      <c r="AB63" s="6"/>
    </row>
    <row r="64" spans="1:29" s="81" customFormat="1" ht="15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:29" s="81" customFormat="1" ht="15" customHeight="1" x14ac:dyDescent="0.4">
      <c r="R65" s="6"/>
      <c r="U65" s="451"/>
      <c r="V65" s="493"/>
      <c r="W65" s="493"/>
      <c r="X65" s="493"/>
      <c r="Y65" s="493"/>
      <c r="Z65" s="493"/>
      <c r="AA65" s="3"/>
      <c r="AB65" s="6"/>
    </row>
    <row r="66" spans="1:29" ht="14" customHeight="1" x14ac:dyDescent="0.4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6"/>
      <c r="U66" s="2"/>
      <c r="V66" s="2"/>
      <c r="W66" s="2"/>
      <c r="X66" s="2"/>
      <c r="Y66" s="2"/>
      <c r="Z66" s="2"/>
      <c r="AA66" s="3"/>
      <c r="AB66" s="6"/>
      <c r="AC66" s="81"/>
    </row>
  </sheetData>
  <mergeCells count="44">
    <mergeCell ref="A1:AC1"/>
    <mergeCell ref="A37:A38"/>
    <mergeCell ref="G37:G38"/>
    <mergeCell ref="A7:AC7"/>
    <mergeCell ref="I37:I38"/>
    <mergeCell ref="B37:B38"/>
    <mergeCell ref="I5:I6"/>
    <mergeCell ref="A5:A6"/>
    <mergeCell ref="G5:G6"/>
    <mergeCell ref="B9:B21"/>
    <mergeCell ref="E5:E6"/>
    <mergeCell ref="J37:J38"/>
    <mergeCell ref="F5:F6"/>
    <mergeCell ref="A3:AC3"/>
    <mergeCell ref="K37:AB37"/>
    <mergeCell ref="D37:D38"/>
    <mergeCell ref="A40:A53"/>
    <mergeCell ref="B40:B53"/>
    <mergeCell ref="A39:AC39"/>
    <mergeCell ref="AC37:AC38"/>
    <mergeCell ref="AC5:AC6"/>
    <mergeCell ref="B5:B6"/>
    <mergeCell ref="D9:D21"/>
    <mergeCell ref="D5:D6"/>
    <mergeCell ref="H5:H6"/>
    <mergeCell ref="A23:AC23"/>
    <mergeCell ref="J5:J6"/>
    <mergeCell ref="A9:A21"/>
    <mergeCell ref="U65:Z65"/>
    <mergeCell ref="K5:AB5"/>
    <mergeCell ref="C37:C38"/>
    <mergeCell ref="E37:E38"/>
    <mergeCell ref="U28:AA28"/>
    <mergeCell ref="C40:C53"/>
    <mergeCell ref="C5:C6"/>
    <mergeCell ref="U63:Z63"/>
    <mergeCell ref="V62:Y62"/>
    <mergeCell ref="R61:AB61"/>
    <mergeCell ref="U58:AA58"/>
    <mergeCell ref="C9:C21"/>
    <mergeCell ref="A55:AC55"/>
    <mergeCell ref="F37:F38"/>
    <mergeCell ref="H37:H38"/>
    <mergeCell ref="D40:D53"/>
  </mergeCells>
  <conditionalFormatting sqref="E12">
    <cfRule type="cellIs" dxfId="8" priority="8" stopIfTrue="1" operator="equal">
      <formula>0</formula>
    </cfRule>
  </conditionalFormatting>
  <conditionalFormatting sqref="K13:AB13 E14 K15:AB15 K20:AB21 K44:AB44">
    <cfRule type="cellIs" dxfId="7" priority="27" stopIfTrue="1" operator="equal">
      <formula>0</formula>
    </cfRule>
  </conditionalFormatting>
  <conditionalFormatting sqref="K50:AB53">
    <cfRule type="cellIs" dxfId="6" priority="22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68" fitToHeight="0" orientation="landscape" r:id="rId1"/>
  <rowBreaks count="1" manualBreakCount="1">
    <brk id="35" max="35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2"/>
    <pageSetUpPr fitToPage="1"/>
  </sheetPr>
  <dimension ref="A1:BC77"/>
  <sheetViews>
    <sheetView view="pageBreakPreview" topLeftCell="A12" zoomScale="80" zoomScaleNormal="70" zoomScaleSheetLayoutView="80" workbookViewId="0">
      <selection activeCell="E45" sqref="E45:AC45"/>
    </sheetView>
  </sheetViews>
  <sheetFormatPr defaultRowHeight="12.75" x14ac:dyDescent="0.35"/>
  <cols>
    <col min="1" max="1" width="4.1328125" style="1" customWidth="1"/>
    <col min="2" max="2" width="12.796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19921875" style="1" bestFit="1" customWidth="1"/>
    <col min="7" max="7" width="6.46484375" style="1" customWidth="1"/>
    <col min="8" max="10" width="4.1992187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3125" style="1" customWidth="1"/>
    <col min="16" max="16" width="4.796875" style="1" customWidth="1"/>
    <col min="17" max="17" width="6.1328125" style="1" customWidth="1"/>
    <col min="18" max="18" width="5" style="1" customWidth="1"/>
    <col min="19" max="29" width="7.796875" style="1" customWidth="1"/>
  </cols>
  <sheetData>
    <row r="1" spans="1:55" s="5" customFormat="1" ht="21" customHeight="1" x14ac:dyDescent="0.35">
      <c r="A1" s="446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63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55" s="11" customFormat="1" ht="116.25" customHeight="1" thickBot="1" x14ac:dyDescent="0.35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e">
        <f>#REF!</f>
        <v>#REF!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55" s="13" customFormat="1" ht="13.5" customHeight="1" thickBot="1" x14ac:dyDescent="0.4">
      <c r="A7" s="456" t="s">
        <v>33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</row>
    <row r="8" spans="1:55" s="142" customFormat="1" ht="14" customHeight="1" x14ac:dyDescent="0.4">
      <c r="A8" s="485">
        <v>5</v>
      </c>
      <c r="B8" s="481" t="s">
        <v>138</v>
      </c>
      <c r="C8" s="481" t="s">
        <v>139</v>
      </c>
      <c r="D8" s="499">
        <v>0.75</v>
      </c>
      <c r="E8" s="317" t="s">
        <v>107</v>
      </c>
      <c r="F8" s="327" t="s">
        <v>74</v>
      </c>
      <c r="G8" s="268"/>
      <c r="H8" s="327" t="s">
        <v>140</v>
      </c>
      <c r="I8" s="327">
        <v>1</v>
      </c>
      <c r="J8" s="328">
        <v>43</v>
      </c>
      <c r="K8" s="292">
        <f>32/3</f>
        <v>10.666666666666666</v>
      </c>
      <c r="L8" s="290">
        <v>64</v>
      </c>
      <c r="M8" s="290"/>
      <c r="N8" s="192">
        <v>11</v>
      </c>
      <c r="O8" s="192">
        <v>2</v>
      </c>
      <c r="P8" s="192"/>
      <c r="Q8" s="192"/>
      <c r="R8" s="192"/>
      <c r="S8" s="192"/>
      <c r="T8" s="192"/>
      <c r="U8" s="192">
        <v>10</v>
      </c>
      <c r="V8" s="192"/>
      <c r="W8" s="192"/>
      <c r="X8" s="184"/>
      <c r="Y8" s="184"/>
      <c r="Z8" s="184"/>
      <c r="AA8" s="60"/>
      <c r="AB8" s="258"/>
      <c r="AC8" s="143">
        <f>SUM(K8:AB8)</f>
        <v>97.666666666666671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4" customHeight="1" x14ac:dyDescent="0.4">
      <c r="A9" s="474"/>
      <c r="B9" s="430"/>
      <c r="C9" s="430"/>
      <c r="D9" s="468"/>
      <c r="E9" s="317" t="s">
        <v>107</v>
      </c>
      <c r="F9" s="327" t="s">
        <v>74</v>
      </c>
      <c r="G9" s="268"/>
      <c r="H9" s="327" t="s">
        <v>141</v>
      </c>
      <c r="I9" s="327">
        <v>1</v>
      </c>
      <c r="J9" s="328">
        <v>10</v>
      </c>
      <c r="K9" s="292">
        <f>32/3</f>
        <v>10.666666666666666</v>
      </c>
      <c r="L9" s="290">
        <v>40</v>
      </c>
      <c r="M9" s="290"/>
      <c r="N9" s="192">
        <v>3</v>
      </c>
      <c r="O9" s="192">
        <v>1</v>
      </c>
      <c r="P9" s="192"/>
      <c r="Q9" s="192"/>
      <c r="R9" s="192"/>
      <c r="S9" s="192"/>
      <c r="T9" s="192"/>
      <c r="U9" s="192">
        <v>2</v>
      </c>
      <c r="V9" s="192"/>
      <c r="W9" s="192"/>
      <c r="X9" s="184"/>
      <c r="Y9" s="184"/>
      <c r="Z9" s="184"/>
      <c r="AA9" s="60"/>
      <c r="AB9" s="258"/>
      <c r="AC9" s="143">
        <f>SUM(K9:AB9)</f>
        <v>56.666666666666664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customHeight="1" thickBot="1" x14ac:dyDescent="0.45">
      <c r="A10" s="474"/>
      <c r="B10" s="430"/>
      <c r="C10" s="430"/>
      <c r="D10" s="468"/>
      <c r="E10" s="317" t="s">
        <v>107</v>
      </c>
      <c r="F10" s="327" t="s">
        <v>74</v>
      </c>
      <c r="G10" s="268"/>
      <c r="H10" s="327" t="s">
        <v>137</v>
      </c>
      <c r="I10" s="327">
        <v>1</v>
      </c>
      <c r="J10" s="328">
        <v>6</v>
      </c>
      <c r="K10" s="292">
        <f>32/3</f>
        <v>10.666666666666666</v>
      </c>
      <c r="L10" s="290"/>
      <c r="M10" s="290"/>
      <c r="N10" s="192">
        <v>2</v>
      </c>
      <c r="O10" s="192">
        <v>0.5</v>
      </c>
      <c r="P10" s="192"/>
      <c r="Q10" s="192"/>
      <c r="R10" s="192"/>
      <c r="S10" s="192"/>
      <c r="T10" s="192"/>
      <c r="U10" s="192">
        <v>1</v>
      </c>
      <c r="V10" s="192"/>
      <c r="W10" s="192"/>
      <c r="X10" s="184"/>
      <c r="Y10" s="184"/>
      <c r="Z10" s="184"/>
      <c r="AA10" s="60"/>
      <c r="AB10" s="258"/>
      <c r="AC10" s="143">
        <f>SUM(K10:AB10)</f>
        <v>14.166666666666666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4" customHeight="1" x14ac:dyDescent="0.4">
      <c r="A11" s="474"/>
      <c r="B11" s="430"/>
      <c r="C11" s="430"/>
      <c r="D11" s="468"/>
      <c r="E11" s="318" t="s">
        <v>142</v>
      </c>
      <c r="F11" s="199" t="s">
        <v>74</v>
      </c>
      <c r="G11" s="244"/>
      <c r="H11" s="222" t="s">
        <v>75</v>
      </c>
      <c r="I11" s="186" t="s">
        <v>84</v>
      </c>
      <c r="J11" s="187" t="s">
        <v>85</v>
      </c>
      <c r="K11" s="188">
        <v>24</v>
      </c>
      <c r="L11" s="189">
        <v>16</v>
      </c>
      <c r="M11" s="189"/>
      <c r="N11" s="189"/>
      <c r="O11" s="189"/>
      <c r="P11" s="189"/>
      <c r="Q11" s="189"/>
      <c r="R11" s="189"/>
      <c r="S11" s="189"/>
      <c r="T11" s="189"/>
      <c r="U11" s="189">
        <v>1</v>
      </c>
      <c r="V11" s="189"/>
      <c r="W11" s="189"/>
      <c r="X11" s="189"/>
      <c r="Y11" s="189"/>
      <c r="Z11" s="189"/>
      <c r="AA11" s="189"/>
      <c r="AB11" s="189"/>
      <c r="AC11" s="129">
        <f>SUM(K11:AB11)</f>
        <v>41</v>
      </c>
    </row>
    <row r="12" spans="1:55" s="12" customFormat="1" ht="20.25" customHeight="1" thickBot="1" x14ac:dyDescent="0.4">
      <c r="A12" s="474"/>
      <c r="B12" s="430"/>
      <c r="C12" s="430"/>
      <c r="D12" s="468"/>
      <c r="E12" s="61" t="s">
        <v>86</v>
      </c>
      <c r="F12" s="62"/>
      <c r="G12" s="62"/>
      <c r="H12" s="62"/>
      <c r="I12" s="62"/>
      <c r="J12" s="147"/>
      <c r="K12" s="29">
        <f t="shared" ref="K12:AC12" si="0">SUM(K8:K11)</f>
        <v>56</v>
      </c>
      <c r="L12" s="29">
        <f t="shared" si="0"/>
        <v>120</v>
      </c>
      <c r="M12" s="29">
        <f t="shared" si="0"/>
        <v>0</v>
      </c>
      <c r="N12" s="29">
        <f t="shared" si="0"/>
        <v>16</v>
      </c>
      <c r="O12" s="29">
        <f t="shared" si="0"/>
        <v>3.5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14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49">
        <f t="shared" si="0"/>
        <v>209.5</v>
      </c>
    </row>
    <row r="13" spans="1:55" s="13" customFormat="1" ht="13.5" customHeight="1" x14ac:dyDescent="0.4">
      <c r="A13" s="474"/>
      <c r="B13" s="430"/>
      <c r="C13" s="430"/>
      <c r="D13" s="468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74"/>
      <c r="B14" s="430"/>
      <c r="C14" s="430"/>
      <c r="D14" s="468"/>
      <c r="E14" s="97" t="s">
        <v>87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74"/>
      <c r="B15" s="430"/>
      <c r="C15" s="430"/>
      <c r="D15" s="468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74"/>
      <c r="B16" s="430"/>
      <c r="C16" s="430"/>
      <c r="D16" s="468"/>
      <c r="E16" s="25" t="s">
        <v>88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74"/>
      <c r="B17" s="430"/>
      <c r="C17" s="430"/>
      <c r="D17" s="468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74"/>
      <c r="B18" s="430"/>
      <c r="C18" s="430"/>
      <c r="D18" s="468"/>
      <c r="E18" s="25" t="s">
        <v>89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86"/>
      <c r="B19" s="454"/>
      <c r="C19" s="454"/>
      <c r="D19" s="465"/>
      <c r="E19" s="51" t="s">
        <v>90</v>
      </c>
      <c r="F19" s="52"/>
      <c r="G19" s="52"/>
      <c r="H19" s="52"/>
      <c r="I19" s="52"/>
      <c r="J19" s="53"/>
      <c r="K19" s="29">
        <f t="shared" ref="K19:AB19" si="1">SUM(K12,K14,K16,K18)</f>
        <v>56</v>
      </c>
      <c r="L19" s="29">
        <f t="shared" si="1"/>
        <v>120</v>
      </c>
      <c r="M19" s="29">
        <f t="shared" si="1"/>
        <v>0</v>
      </c>
      <c r="N19" s="29">
        <f t="shared" si="1"/>
        <v>16</v>
      </c>
      <c r="O19" s="29">
        <f t="shared" si="1"/>
        <v>3.5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14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209.5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4" customHeight="1" x14ac:dyDescent="0.4">
      <c r="A21" s="459" t="s">
        <v>61</v>
      </c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13"/>
      <c r="AE21" s="13"/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4" customHeight="1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4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62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63</v>
      </c>
      <c r="Z25" s="3"/>
      <c r="AA25" s="3"/>
      <c r="AB25" s="83"/>
      <c r="AC25" s="83"/>
      <c r="AD25" s="83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51" t="s">
        <v>91</v>
      </c>
      <c r="V26" s="493"/>
      <c r="W26" s="493"/>
      <c r="X26" s="493"/>
      <c r="Y26" s="493"/>
      <c r="Z26" s="493"/>
      <c r="AA26" s="493"/>
      <c r="AB26" s="2"/>
      <c r="AC26" s="2"/>
      <c r="AD26" s="84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4" customHeight="1" x14ac:dyDescent="0.4">
      <c r="R29" s="6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46" t="s">
        <v>0</v>
      </c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  <c r="AA30" s="490"/>
      <c r="AB30" s="490"/>
      <c r="AC30" s="490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63" t="s">
        <v>65</v>
      </c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  <c r="AA32" s="490"/>
      <c r="AB32" s="490"/>
      <c r="AC32" s="490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60" t="s">
        <v>2</v>
      </c>
      <c r="B34" s="452" t="s">
        <v>3</v>
      </c>
      <c r="C34" s="452" t="s">
        <v>4</v>
      </c>
      <c r="D34" s="453" t="s">
        <v>5</v>
      </c>
      <c r="E34" s="480" t="s">
        <v>66</v>
      </c>
      <c r="F34" s="455" t="s">
        <v>6</v>
      </c>
      <c r="G34" s="462" t="s">
        <v>67</v>
      </c>
      <c r="H34" s="466" t="s">
        <v>68</v>
      </c>
      <c r="I34" s="455" t="s">
        <v>8</v>
      </c>
      <c r="J34" s="464" t="s">
        <v>69</v>
      </c>
      <c r="K34" s="477" t="s">
        <v>9</v>
      </c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9"/>
      <c r="AC34" s="482" t="s">
        <v>29</v>
      </c>
    </row>
    <row r="35" spans="1:29" s="11" customFormat="1" ht="116.25" customHeight="1" thickBot="1" x14ac:dyDescent="0.35">
      <c r="A35" s="461"/>
      <c r="B35" s="431"/>
      <c r="C35" s="431"/>
      <c r="D35" s="454"/>
      <c r="E35" s="431"/>
      <c r="F35" s="431"/>
      <c r="G35" s="431"/>
      <c r="H35" s="454"/>
      <c r="I35" s="431"/>
      <c r="J35" s="465"/>
      <c r="K35" s="10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e">
        <f>R6</f>
        <v>#REF!</v>
      </c>
      <c r="S35" s="9" t="s">
        <v>18</v>
      </c>
      <c r="T35" s="9" t="s">
        <v>19</v>
      </c>
      <c r="U35" s="9" t="s">
        <v>20</v>
      </c>
      <c r="V35" s="9" t="s">
        <v>21</v>
      </c>
      <c r="W35" s="9" t="s">
        <v>22</v>
      </c>
      <c r="X35" s="9" t="s">
        <v>23</v>
      </c>
      <c r="Y35" s="9" t="s">
        <v>24</v>
      </c>
      <c r="Z35" s="9" t="s">
        <v>25</v>
      </c>
      <c r="AA35" s="9" t="s">
        <v>26</v>
      </c>
      <c r="AB35" s="9" t="s">
        <v>27</v>
      </c>
      <c r="AC35" s="450"/>
    </row>
    <row r="36" spans="1:29" s="13" customFormat="1" ht="13.5" customHeight="1" thickBot="1" x14ac:dyDescent="0.4">
      <c r="A36" s="456" t="s">
        <v>36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457"/>
      <c r="AB36" s="457"/>
      <c r="AC36" s="458"/>
    </row>
    <row r="37" spans="1:29" s="288" customFormat="1" ht="14.25" customHeight="1" thickBot="1" x14ac:dyDescent="0.45">
      <c r="A37" s="501">
        <v>5</v>
      </c>
      <c r="B37" s="481" t="s">
        <v>138</v>
      </c>
      <c r="C37" s="496" t="s">
        <v>139</v>
      </c>
      <c r="D37" s="498">
        <v>0.75</v>
      </c>
      <c r="E37" s="360" t="s">
        <v>107</v>
      </c>
      <c r="F37" s="164" t="s">
        <v>74</v>
      </c>
      <c r="G37" s="268"/>
      <c r="H37" s="164" t="s">
        <v>140</v>
      </c>
      <c r="I37" s="164" t="s">
        <v>98</v>
      </c>
      <c r="J37" s="165" t="s">
        <v>143</v>
      </c>
      <c r="K37" s="167">
        <v>16</v>
      </c>
      <c r="L37" s="168">
        <v>48</v>
      </c>
      <c r="M37" s="168"/>
      <c r="N37" s="168">
        <v>11</v>
      </c>
      <c r="O37" s="168">
        <v>2</v>
      </c>
      <c r="P37" s="168"/>
      <c r="Q37" s="168"/>
      <c r="R37" s="168"/>
      <c r="S37" s="168"/>
      <c r="T37" s="168"/>
      <c r="U37" s="168">
        <v>10</v>
      </c>
      <c r="V37" s="168"/>
      <c r="W37" s="168"/>
      <c r="X37" s="168"/>
      <c r="Y37" s="168"/>
      <c r="Z37" s="168"/>
      <c r="AA37" s="168"/>
      <c r="AB37" s="191"/>
      <c r="AC37" s="170">
        <f t="shared" ref="AC37:AC54" si="2">SUM(K37:AB37)</f>
        <v>87</v>
      </c>
    </row>
    <row r="38" spans="1:29" s="288" customFormat="1" ht="14" customHeight="1" x14ac:dyDescent="0.4">
      <c r="A38" s="474"/>
      <c r="B38" s="430"/>
      <c r="C38" s="468"/>
      <c r="D38" s="449"/>
      <c r="E38" s="360" t="s">
        <v>107</v>
      </c>
      <c r="F38" s="164" t="s">
        <v>74</v>
      </c>
      <c r="G38" s="268"/>
      <c r="H38" s="164" t="s">
        <v>137</v>
      </c>
      <c r="I38" s="164" t="s">
        <v>98</v>
      </c>
      <c r="J38" s="165" t="s">
        <v>143</v>
      </c>
      <c r="K38" s="167">
        <v>16</v>
      </c>
      <c r="L38" s="168">
        <v>16</v>
      </c>
      <c r="M38" s="168"/>
      <c r="N38" s="168">
        <v>2</v>
      </c>
      <c r="O38" s="363">
        <v>0.5</v>
      </c>
      <c r="P38" s="168"/>
      <c r="Q38" s="168"/>
      <c r="R38" s="168"/>
      <c r="S38" s="168"/>
      <c r="T38" s="168"/>
      <c r="U38" s="168">
        <v>1</v>
      </c>
      <c r="V38" s="168"/>
      <c r="W38" s="168"/>
      <c r="X38" s="168"/>
      <c r="Y38" s="168"/>
      <c r="Z38" s="168"/>
      <c r="AA38" s="168"/>
      <c r="AB38" s="191"/>
      <c r="AC38" s="170">
        <f t="shared" si="2"/>
        <v>35.5</v>
      </c>
    </row>
    <row r="39" spans="1:29" s="288" customFormat="1" ht="14" customHeight="1" x14ac:dyDescent="0.4">
      <c r="A39" s="474"/>
      <c r="B39" s="430"/>
      <c r="C39" s="468"/>
      <c r="D39" s="449"/>
      <c r="E39" s="317" t="s">
        <v>107</v>
      </c>
      <c r="F39" s="327" t="s">
        <v>74</v>
      </c>
      <c r="G39" s="268"/>
      <c r="H39" s="327" t="s">
        <v>119</v>
      </c>
      <c r="I39" s="327">
        <v>1</v>
      </c>
      <c r="J39" s="328">
        <v>4</v>
      </c>
      <c r="K39" s="292"/>
      <c r="L39" s="290">
        <v>8</v>
      </c>
      <c r="M39" s="290">
        <v>4</v>
      </c>
      <c r="N39" s="192"/>
      <c r="O39" s="192"/>
      <c r="P39" s="192"/>
      <c r="Q39" s="192"/>
      <c r="R39" s="192"/>
      <c r="S39" s="192"/>
      <c r="T39" s="192"/>
      <c r="U39" s="192">
        <v>1</v>
      </c>
      <c r="V39" s="192"/>
      <c r="W39" s="192"/>
      <c r="X39" s="184"/>
      <c r="Y39" s="184"/>
      <c r="Z39" s="184"/>
      <c r="AA39" s="60"/>
      <c r="AB39" s="258"/>
      <c r="AC39" s="143">
        <f t="shared" si="2"/>
        <v>13</v>
      </c>
    </row>
    <row r="40" spans="1:29" s="288" customFormat="1" ht="14" customHeight="1" x14ac:dyDescent="0.4">
      <c r="A40" s="474"/>
      <c r="B40" s="430"/>
      <c r="C40" s="468"/>
      <c r="D40" s="449"/>
      <c r="E40" s="317" t="s">
        <v>107</v>
      </c>
      <c r="F40" s="327" t="s">
        <v>74</v>
      </c>
      <c r="G40" s="268"/>
      <c r="H40" s="327" t="s">
        <v>120</v>
      </c>
      <c r="I40" s="327">
        <v>1</v>
      </c>
      <c r="J40" s="328">
        <v>4</v>
      </c>
      <c r="K40" s="292"/>
      <c r="L40" s="290"/>
      <c r="M40" s="290">
        <f>8/5</f>
        <v>1.6</v>
      </c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84"/>
      <c r="Y40" s="184"/>
      <c r="Z40" s="184"/>
      <c r="AA40" s="60"/>
      <c r="AB40" s="258"/>
      <c r="AC40" s="143">
        <f t="shared" si="2"/>
        <v>1.6</v>
      </c>
    </row>
    <row r="41" spans="1:29" s="288" customFormat="1" ht="14" customHeight="1" x14ac:dyDescent="0.4">
      <c r="A41" s="474"/>
      <c r="B41" s="430"/>
      <c r="C41" s="468"/>
      <c r="D41" s="449"/>
      <c r="E41" s="317" t="s">
        <v>107</v>
      </c>
      <c r="F41" s="327" t="s">
        <v>74</v>
      </c>
      <c r="G41" s="268"/>
      <c r="H41" s="327" t="s">
        <v>121</v>
      </c>
      <c r="I41" s="327">
        <v>1</v>
      </c>
      <c r="J41" s="328">
        <v>2</v>
      </c>
      <c r="K41" s="292"/>
      <c r="L41" s="290"/>
      <c r="M41" s="290">
        <f>8/5</f>
        <v>1.6</v>
      </c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84"/>
      <c r="Y41" s="184"/>
      <c r="Z41" s="184"/>
      <c r="AA41" s="60"/>
      <c r="AB41" s="258"/>
      <c r="AC41" s="143">
        <f t="shared" si="2"/>
        <v>1.6</v>
      </c>
    </row>
    <row r="42" spans="1:29" s="288" customFormat="1" ht="14" customHeight="1" x14ac:dyDescent="0.4">
      <c r="A42" s="474"/>
      <c r="B42" s="430"/>
      <c r="C42" s="468"/>
      <c r="D42" s="449"/>
      <c r="E42" s="317" t="s">
        <v>107</v>
      </c>
      <c r="F42" s="327" t="s">
        <v>74</v>
      </c>
      <c r="G42" s="268"/>
      <c r="H42" s="327" t="s">
        <v>122</v>
      </c>
      <c r="I42" s="327">
        <v>1</v>
      </c>
      <c r="J42" s="328">
        <v>3</v>
      </c>
      <c r="K42" s="292"/>
      <c r="L42" s="290"/>
      <c r="M42" s="290">
        <f>8/5</f>
        <v>1.6</v>
      </c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84"/>
      <c r="Y42" s="184"/>
      <c r="Z42" s="184"/>
      <c r="AA42" s="60"/>
      <c r="AB42" s="258"/>
      <c r="AC42" s="143">
        <f t="shared" si="2"/>
        <v>1.6</v>
      </c>
    </row>
    <row r="43" spans="1:29" s="288" customFormat="1" ht="14" customHeight="1" x14ac:dyDescent="0.4">
      <c r="A43" s="474"/>
      <c r="B43" s="430"/>
      <c r="C43" s="468"/>
      <c r="D43" s="449"/>
      <c r="E43" s="317" t="s">
        <v>107</v>
      </c>
      <c r="F43" s="327" t="s">
        <v>74</v>
      </c>
      <c r="G43" s="268"/>
      <c r="H43" s="327" t="s">
        <v>123</v>
      </c>
      <c r="I43" s="327">
        <v>1</v>
      </c>
      <c r="J43" s="328">
        <v>3</v>
      </c>
      <c r="K43" s="292"/>
      <c r="L43" s="290"/>
      <c r="M43" s="290">
        <f>8/5</f>
        <v>1.6</v>
      </c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84"/>
      <c r="Y43" s="184"/>
      <c r="Z43" s="184"/>
      <c r="AA43" s="60"/>
      <c r="AB43" s="258"/>
      <c r="AC43" s="143">
        <f t="shared" si="2"/>
        <v>1.6</v>
      </c>
    </row>
    <row r="44" spans="1:29" s="288" customFormat="1" ht="14" customHeight="1" x14ac:dyDescent="0.4">
      <c r="A44" s="474"/>
      <c r="B44" s="430"/>
      <c r="C44" s="468"/>
      <c r="D44" s="449"/>
      <c r="E44" s="317" t="s">
        <v>107</v>
      </c>
      <c r="F44" s="327" t="s">
        <v>74</v>
      </c>
      <c r="G44" s="268"/>
      <c r="H44" s="327" t="s">
        <v>124</v>
      </c>
      <c r="I44" s="327">
        <v>1</v>
      </c>
      <c r="J44" s="328">
        <v>2</v>
      </c>
      <c r="K44" s="292"/>
      <c r="L44" s="290"/>
      <c r="M44" s="290">
        <f>8/5</f>
        <v>1.6</v>
      </c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84"/>
      <c r="Y44" s="184"/>
      <c r="Z44" s="184"/>
      <c r="AA44" s="60"/>
      <c r="AB44" s="258"/>
      <c r="AC44" s="143">
        <f t="shared" si="2"/>
        <v>1.6</v>
      </c>
    </row>
    <row r="45" spans="1:29" s="288" customFormat="1" ht="14" customHeight="1" x14ac:dyDescent="0.4">
      <c r="A45" s="474"/>
      <c r="B45" s="430"/>
      <c r="C45" s="468"/>
      <c r="D45" s="449"/>
      <c r="E45" s="317" t="s">
        <v>107</v>
      </c>
      <c r="F45" s="327" t="s">
        <v>74</v>
      </c>
      <c r="G45" s="268"/>
      <c r="H45" s="327" t="s">
        <v>125</v>
      </c>
      <c r="I45" s="327">
        <v>1</v>
      </c>
      <c r="J45" s="328">
        <v>2</v>
      </c>
      <c r="K45" s="292"/>
      <c r="L45" s="290"/>
      <c r="M45" s="290">
        <f>8/3</f>
        <v>2.6666666666666665</v>
      </c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84"/>
      <c r="Y45" s="184"/>
      <c r="Z45" s="184"/>
      <c r="AA45" s="60"/>
      <c r="AB45" s="258"/>
      <c r="AC45" s="143">
        <f t="shared" si="2"/>
        <v>2.6666666666666665</v>
      </c>
    </row>
    <row r="46" spans="1:29" s="288" customFormat="1" ht="14" customHeight="1" x14ac:dyDescent="0.4">
      <c r="A46" s="474"/>
      <c r="B46" s="430"/>
      <c r="C46" s="468"/>
      <c r="D46" s="449"/>
      <c r="E46" s="317" t="s">
        <v>107</v>
      </c>
      <c r="F46" s="327" t="s">
        <v>74</v>
      </c>
      <c r="G46" s="268"/>
      <c r="H46" s="327" t="s">
        <v>126</v>
      </c>
      <c r="I46" s="327">
        <v>1</v>
      </c>
      <c r="J46" s="328">
        <v>7</v>
      </c>
      <c r="K46" s="292"/>
      <c r="L46" s="290"/>
      <c r="M46" s="290">
        <f>8/3</f>
        <v>2.6666666666666665</v>
      </c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84"/>
      <c r="Y46" s="184"/>
      <c r="Z46" s="184"/>
      <c r="AA46" s="60"/>
      <c r="AB46" s="258"/>
      <c r="AC46" s="143">
        <f t="shared" si="2"/>
        <v>2.6666666666666665</v>
      </c>
    </row>
    <row r="47" spans="1:29" s="288" customFormat="1" ht="14" customHeight="1" x14ac:dyDescent="0.4">
      <c r="A47" s="474"/>
      <c r="B47" s="430"/>
      <c r="C47" s="468"/>
      <c r="D47" s="449"/>
      <c r="E47" s="317" t="s">
        <v>107</v>
      </c>
      <c r="F47" s="327" t="s">
        <v>74</v>
      </c>
      <c r="G47" s="268"/>
      <c r="H47" s="327" t="s">
        <v>127</v>
      </c>
      <c r="I47" s="327">
        <v>1</v>
      </c>
      <c r="J47" s="328">
        <v>5</v>
      </c>
      <c r="K47" s="292"/>
      <c r="L47" s="290"/>
      <c r="M47" s="290">
        <f>8/3</f>
        <v>2.6666666666666665</v>
      </c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84"/>
      <c r="Y47" s="184"/>
      <c r="Z47" s="184"/>
      <c r="AA47" s="60"/>
      <c r="AB47" s="258"/>
      <c r="AC47" s="143">
        <f t="shared" si="2"/>
        <v>2.6666666666666665</v>
      </c>
    </row>
    <row r="48" spans="1:29" s="288" customFormat="1" ht="14" customHeight="1" x14ac:dyDescent="0.4">
      <c r="A48" s="474"/>
      <c r="B48" s="430"/>
      <c r="C48" s="468"/>
      <c r="D48" s="449"/>
      <c r="E48" s="317" t="s">
        <v>107</v>
      </c>
      <c r="F48" s="327" t="s">
        <v>74</v>
      </c>
      <c r="G48" s="268"/>
      <c r="H48" s="327" t="s">
        <v>128</v>
      </c>
      <c r="I48" s="327">
        <v>1</v>
      </c>
      <c r="J48" s="328">
        <v>9</v>
      </c>
      <c r="K48" s="292"/>
      <c r="L48" s="290"/>
      <c r="M48" s="290">
        <v>4</v>
      </c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84"/>
      <c r="Y48" s="184"/>
      <c r="Z48" s="184"/>
      <c r="AA48" s="60"/>
      <c r="AB48" s="258"/>
      <c r="AC48" s="143">
        <f t="shared" si="2"/>
        <v>4</v>
      </c>
    </row>
    <row r="49" spans="1:29" s="288" customFormat="1" ht="14" customHeight="1" x14ac:dyDescent="0.4">
      <c r="A49" s="474"/>
      <c r="B49" s="430"/>
      <c r="C49" s="468"/>
      <c r="D49" s="449"/>
      <c r="E49" s="317" t="s">
        <v>107</v>
      </c>
      <c r="F49" s="327" t="s">
        <v>74</v>
      </c>
      <c r="G49" s="268"/>
      <c r="H49" s="327" t="s">
        <v>129</v>
      </c>
      <c r="I49" s="327">
        <v>1</v>
      </c>
      <c r="J49" s="328">
        <v>3</v>
      </c>
      <c r="K49" s="292"/>
      <c r="L49" s="290"/>
      <c r="M49" s="290">
        <v>4</v>
      </c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84"/>
      <c r="Y49" s="184"/>
      <c r="Z49" s="184"/>
      <c r="AA49" s="60"/>
      <c r="AB49" s="258"/>
      <c r="AC49" s="143">
        <f t="shared" si="2"/>
        <v>4</v>
      </c>
    </row>
    <row r="50" spans="1:29" s="288" customFormat="1" ht="14" customHeight="1" x14ac:dyDescent="0.4">
      <c r="A50" s="474"/>
      <c r="B50" s="430"/>
      <c r="C50" s="468"/>
      <c r="D50" s="449"/>
      <c r="E50" s="317" t="s">
        <v>107</v>
      </c>
      <c r="F50" s="327" t="s">
        <v>74</v>
      </c>
      <c r="G50" s="268"/>
      <c r="H50" s="327" t="s">
        <v>130</v>
      </c>
      <c r="I50" s="327">
        <v>1</v>
      </c>
      <c r="J50" s="328">
        <v>3</v>
      </c>
      <c r="K50" s="292"/>
      <c r="L50" s="290"/>
      <c r="M50" s="290">
        <v>4</v>
      </c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84"/>
      <c r="Y50" s="184"/>
      <c r="Z50" s="184"/>
      <c r="AA50" s="60"/>
      <c r="AB50" s="258"/>
      <c r="AC50" s="143">
        <f t="shared" si="2"/>
        <v>4</v>
      </c>
    </row>
    <row r="51" spans="1:29" s="288" customFormat="1" ht="14" customHeight="1" x14ac:dyDescent="0.4">
      <c r="A51" s="474"/>
      <c r="B51" s="430"/>
      <c r="C51" s="468"/>
      <c r="D51" s="449"/>
      <c r="E51" s="317" t="s">
        <v>107</v>
      </c>
      <c r="F51" s="327" t="s">
        <v>74</v>
      </c>
      <c r="G51" s="268"/>
      <c r="H51" s="327" t="s">
        <v>131</v>
      </c>
      <c r="I51" s="327">
        <v>1</v>
      </c>
      <c r="J51" s="328">
        <v>4</v>
      </c>
      <c r="K51" s="292"/>
      <c r="L51" s="290"/>
      <c r="M51" s="290">
        <v>4</v>
      </c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84"/>
      <c r="Y51" s="184"/>
      <c r="Z51" s="184"/>
      <c r="AA51" s="60"/>
      <c r="AB51" s="258"/>
      <c r="AC51" s="143">
        <f t="shared" si="2"/>
        <v>4</v>
      </c>
    </row>
    <row r="52" spans="1:29" s="288" customFormat="1" ht="14" customHeight="1" x14ac:dyDescent="0.4">
      <c r="A52" s="474"/>
      <c r="B52" s="430"/>
      <c r="C52" s="468"/>
      <c r="D52" s="449"/>
      <c r="E52" s="317" t="s">
        <v>107</v>
      </c>
      <c r="F52" s="327" t="s">
        <v>74</v>
      </c>
      <c r="G52" s="268"/>
      <c r="H52" s="327" t="s">
        <v>133</v>
      </c>
      <c r="I52" s="327">
        <v>1</v>
      </c>
      <c r="J52" s="328">
        <v>3</v>
      </c>
      <c r="K52" s="292"/>
      <c r="L52" s="290">
        <v>8</v>
      </c>
      <c r="M52" s="290">
        <v>4</v>
      </c>
      <c r="N52" s="192"/>
      <c r="O52" s="192"/>
      <c r="P52" s="192"/>
      <c r="Q52" s="192"/>
      <c r="R52" s="192"/>
      <c r="S52" s="192"/>
      <c r="T52" s="192"/>
      <c r="U52" s="192">
        <v>1</v>
      </c>
      <c r="V52" s="192"/>
      <c r="W52" s="192"/>
      <c r="X52" s="184"/>
      <c r="Y52" s="184"/>
      <c r="Z52" s="184"/>
      <c r="AA52" s="60"/>
      <c r="AB52" s="258"/>
      <c r="AC52" s="143">
        <f t="shared" si="2"/>
        <v>13</v>
      </c>
    </row>
    <row r="53" spans="1:29" s="288" customFormat="1" ht="14" customHeight="1" x14ac:dyDescent="0.4">
      <c r="A53" s="474"/>
      <c r="B53" s="430"/>
      <c r="C53" s="468"/>
      <c r="D53" s="449"/>
      <c r="E53" s="317" t="s">
        <v>92</v>
      </c>
      <c r="F53" s="327" t="s">
        <v>74</v>
      </c>
      <c r="G53" s="268"/>
      <c r="H53" s="327" t="s">
        <v>75</v>
      </c>
      <c r="I53" s="327">
        <v>4</v>
      </c>
      <c r="J53" s="328">
        <v>3</v>
      </c>
      <c r="K53" s="292"/>
      <c r="L53" s="290"/>
      <c r="M53" s="290"/>
      <c r="N53" s="192"/>
      <c r="O53" s="192"/>
      <c r="P53" s="192"/>
      <c r="Q53" s="192"/>
      <c r="R53" s="192">
        <v>2</v>
      </c>
      <c r="S53" s="192"/>
      <c r="T53" s="192"/>
      <c r="U53" s="192"/>
      <c r="V53" s="192"/>
      <c r="W53" s="192"/>
      <c r="X53" s="184"/>
      <c r="Y53" s="184"/>
      <c r="Z53" s="184"/>
      <c r="AA53" s="60"/>
      <c r="AB53" s="258"/>
      <c r="AC53" s="143">
        <f t="shared" si="2"/>
        <v>2</v>
      </c>
    </row>
    <row r="54" spans="1:29" s="288" customFormat="1" ht="14" customHeight="1" x14ac:dyDescent="0.35">
      <c r="A54" s="474"/>
      <c r="B54" s="430"/>
      <c r="C54" s="468"/>
      <c r="D54" s="449"/>
      <c r="E54" s="319" t="s">
        <v>142</v>
      </c>
      <c r="F54" s="248" t="s">
        <v>74</v>
      </c>
      <c r="G54" s="244"/>
      <c r="H54" s="327" t="s">
        <v>81</v>
      </c>
      <c r="I54" s="181" t="s">
        <v>82</v>
      </c>
      <c r="J54" s="182">
        <v>11</v>
      </c>
      <c r="K54" s="178">
        <v>16</v>
      </c>
      <c r="L54" s="179">
        <v>14</v>
      </c>
      <c r="M54" s="179"/>
      <c r="N54" s="179">
        <v>3</v>
      </c>
      <c r="O54" s="179">
        <v>1</v>
      </c>
      <c r="P54" s="179"/>
      <c r="Q54" s="179"/>
      <c r="R54" s="179"/>
      <c r="S54" s="179"/>
      <c r="T54" s="179"/>
      <c r="U54" s="179">
        <v>1</v>
      </c>
      <c r="V54" s="179"/>
      <c r="W54" s="179"/>
      <c r="X54" s="179"/>
      <c r="Y54" s="179"/>
      <c r="Z54" s="179"/>
      <c r="AA54" s="179"/>
      <c r="AB54" s="180"/>
      <c r="AC54" s="132">
        <f t="shared" si="2"/>
        <v>35</v>
      </c>
    </row>
    <row r="55" spans="1:29" s="13" customFormat="1" ht="20.25" customHeight="1" thickBot="1" x14ac:dyDescent="0.4">
      <c r="A55" s="474"/>
      <c r="B55" s="430"/>
      <c r="C55" s="468"/>
      <c r="D55" s="449"/>
      <c r="E55" s="61"/>
      <c r="F55" s="62"/>
      <c r="G55" s="62"/>
      <c r="H55" s="62"/>
      <c r="I55" s="62"/>
      <c r="J55" s="361"/>
      <c r="K55" s="362">
        <f t="shared" ref="K55:AC55" si="3">SUM(K37:K54)</f>
        <v>48</v>
      </c>
      <c r="L55" s="362">
        <f t="shared" si="3"/>
        <v>94</v>
      </c>
      <c r="M55" s="362">
        <f t="shared" si="3"/>
        <v>40</v>
      </c>
      <c r="N55" s="362">
        <f t="shared" si="3"/>
        <v>16</v>
      </c>
      <c r="O55" s="362">
        <f t="shared" si="3"/>
        <v>3.5</v>
      </c>
      <c r="P55" s="362">
        <f t="shared" si="3"/>
        <v>0</v>
      </c>
      <c r="Q55" s="362">
        <f t="shared" si="3"/>
        <v>0</v>
      </c>
      <c r="R55" s="362">
        <f t="shared" si="3"/>
        <v>2</v>
      </c>
      <c r="S55" s="362">
        <f t="shared" si="3"/>
        <v>0</v>
      </c>
      <c r="T55" s="362">
        <f t="shared" si="3"/>
        <v>0</v>
      </c>
      <c r="U55" s="362">
        <f t="shared" si="3"/>
        <v>14</v>
      </c>
      <c r="V55" s="362">
        <f t="shared" si="3"/>
        <v>0</v>
      </c>
      <c r="W55" s="362">
        <f t="shared" si="3"/>
        <v>0</v>
      </c>
      <c r="X55" s="362">
        <f t="shared" si="3"/>
        <v>0</v>
      </c>
      <c r="Y55" s="362">
        <f t="shared" si="3"/>
        <v>0</v>
      </c>
      <c r="Z55" s="362">
        <f t="shared" si="3"/>
        <v>0</v>
      </c>
      <c r="AA55" s="362">
        <f t="shared" si="3"/>
        <v>0</v>
      </c>
      <c r="AB55" s="362">
        <f t="shared" si="3"/>
        <v>0</v>
      </c>
      <c r="AC55" s="132">
        <f t="shared" si="3"/>
        <v>217.49999999999994</v>
      </c>
    </row>
    <row r="56" spans="1:29" s="13" customFormat="1" ht="13.5" customHeight="1" x14ac:dyDescent="0.35">
      <c r="A56" s="474"/>
      <c r="B56" s="430"/>
      <c r="C56" s="468"/>
      <c r="D56" s="449"/>
      <c r="E56" s="19"/>
      <c r="F56" s="31"/>
      <c r="G56" s="42"/>
      <c r="H56" s="42"/>
      <c r="I56" s="42"/>
      <c r="J56" s="64"/>
      <c r="K56" s="44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68"/>
    </row>
    <row r="57" spans="1:29" s="13" customFormat="1" ht="13.5" customHeight="1" thickBot="1" x14ac:dyDescent="0.4">
      <c r="A57" s="474"/>
      <c r="B57" s="430"/>
      <c r="C57" s="468"/>
      <c r="D57" s="449"/>
      <c r="E57" s="25" t="s">
        <v>87</v>
      </c>
      <c r="F57" s="26"/>
      <c r="G57" s="26"/>
      <c r="H57" s="26"/>
      <c r="I57" s="26"/>
      <c r="J57" s="65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1:29" s="13" customFormat="1" ht="13.5" customHeight="1" x14ac:dyDescent="0.35">
      <c r="A58" s="474"/>
      <c r="B58" s="430"/>
      <c r="C58" s="468"/>
      <c r="D58" s="449"/>
      <c r="E58" s="47"/>
      <c r="F58" s="42"/>
      <c r="G58" s="42"/>
      <c r="H58" s="42"/>
      <c r="I58" s="42"/>
      <c r="J58" s="66"/>
      <c r="K58" s="67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68"/>
    </row>
    <row r="59" spans="1:29" s="13" customFormat="1" ht="13.5" customHeight="1" thickBot="1" x14ac:dyDescent="0.4">
      <c r="A59" s="474"/>
      <c r="B59" s="430"/>
      <c r="C59" s="468"/>
      <c r="D59" s="449"/>
      <c r="E59" s="71" t="s">
        <v>88</v>
      </c>
      <c r="F59" s="26"/>
      <c r="G59" s="26"/>
      <c r="H59" s="26"/>
      <c r="I59" s="26"/>
      <c r="J59" s="105"/>
      <c r="K59" s="96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</row>
    <row r="60" spans="1:29" s="13" customFormat="1" ht="13.5" customHeight="1" x14ac:dyDescent="0.35">
      <c r="A60" s="474"/>
      <c r="B60" s="430"/>
      <c r="C60" s="468"/>
      <c r="D60" s="449"/>
      <c r="E60" s="91"/>
      <c r="F60" s="89"/>
      <c r="G60" s="89"/>
      <c r="H60" s="89"/>
      <c r="I60" s="103"/>
      <c r="J60" s="90"/>
      <c r="K60" s="104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13"/>
      <c r="AC60" s="70"/>
    </row>
    <row r="61" spans="1:29" s="13" customFormat="1" ht="13.5" customHeight="1" thickBot="1" x14ac:dyDescent="0.4">
      <c r="A61" s="474"/>
      <c r="B61" s="430"/>
      <c r="C61" s="468"/>
      <c r="D61" s="449"/>
      <c r="E61" s="71" t="s">
        <v>89</v>
      </c>
      <c r="F61" s="26"/>
      <c r="G61" s="26"/>
      <c r="H61" s="26"/>
      <c r="I61" s="26"/>
      <c r="J61" s="6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110"/>
      <c r="AC61" s="72"/>
    </row>
    <row r="62" spans="1:29" s="13" customFormat="1" ht="13.5" customHeight="1" thickBot="1" x14ac:dyDescent="0.4">
      <c r="A62" s="474"/>
      <c r="B62" s="430"/>
      <c r="C62" s="468"/>
      <c r="D62" s="449"/>
      <c r="E62" s="51" t="s">
        <v>101</v>
      </c>
      <c r="F62" s="52"/>
      <c r="G62" s="52"/>
      <c r="H62" s="52"/>
      <c r="I62" s="52"/>
      <c r="J62" s="73"/>
      <c r="K62" s="29">
        <f>K55</f>
        <v>48</v>
      </c>
      <c r="L62" s="29">
        <f t="shared" ref="L62:AB62" si="4">SUM(L55,L57,L59,L61)</f>
        <v>94</v>
      </c>
      <c r="M62" s="29">
        <f t="shared" si="4"/>
        <v>40</v>
      </c>
      <c r="N62" s="29">
        <f t="shared" si="4"/>
        <v>16</v>
      </c>
      <c r="O62" s="29">
        <f t="shared" si="4"/>
        <v>3.5</v>
      </c>
      <c r="P62" s="29">
        <f t="shared" si="4"/>
        <v>0</v>
      </c>
      <c r="Q62" s="29">
        <f t="shared" si="4"/>
        <v>0</v>
      </c>
      <c r="R62" s="29">
        <f t="shared" si="4"/>
        <v>2</v>
      </c>
      <c r="S62" s="29">
        <f t="shared" si="4"/>
        <v>0</v>
      </c>
      <c r="T62" s="29">
        <f t="shared" si="4"/>
        <v>0</v>
      </c>
      <c r="U62" s="29">
        <f t="shared" si="4"/>
        <v>14</v>
      </c>
      <c r="V62" s="29">
        <f t="shared" si="4"/>
        <v>0</v>
      </c>
      <c r="W62" s="29">
        <f t="shared" si="4"/>
        <v>0</v>
      </c>
      <c r="X62" s="29">
        <f t="shared" si="4"/>
        <v>0</v>
      </c>
      <c r="Y62" s="29">
        <f t="shared" si="4"/>
        <v>0</v>
      </c>
      <c r="Z62" s="29">
        <f t="shared" si="4"/>
        <v>0</v>
      </c>
      <c r="AA62" s="29">
        <f t="shared" si="4"/>
        <v>0</v>
      </c>
      <c r="AB62" s="29">
        <f t="shared" si="4"/>
        <v>0</v>
      </c>
      <c r="AC62" s="133">
        <f>SUM(K62:AB62)</f>
        <v>217.5</v>
      </c>
    </row>
    <row r="63" spans="1:29" s="13" customFormat="1" ht="13.5" customHeight="1" thickBot="1" x14ac:dyDescent="0.4">
      <c r="A63" s="474"/>
      <c r="B63" s="430"/>
      <c r="C63" s="468"/>
      <c r="D63" s="449"/>
      <c r="E63" s="51"/>
      <c r="F63" s="52"/>
      <c r="G63" s="52"/>
      <c r="H63" s="52"/>
      <c r="I63" s="52"/>
      <c r="J63" s="73"/>
      <c r="K63" s="5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111"/>
      <c r="AC63" s="55"/>
    </row>
    <row r="64" spans="1:29" s="13" customFormat="1" ht="13.5" customHeight="1" thickBot="1" x14ac:dyDescent="0.4">
      <c r="A64" s="461"/>
      <c r="B64" s="454"/>
      <c r="C64" s="469"/>
      <c r="D64" s="471"/>
      <c r="E64" s="75" t="s">
        <v>102</v>
      </c>
      <c r="F64" s="76"/>
      <c r="G64" s="76"/>
      <c r="H64" s="76"/>
      <c r="I64" s="77"/>
      <c r="J64" s="78"/>
      <c r="K64" s="29">
        <f t="shared" ref="K64:AC64" si="5">SUM(K19,K62)</f>
        <v>104</v>
      </c>
      <c r="L64" s="29">
        <f t="shared" si="5"/>
        <v>214</v>
      </c>
      <c r="M64" s="29">
        <f t="shared" si="5"/>
        <v>40</v>
      </c>
      <c r="N64" s="29">
        <f t="shared" si="5"/>
        <v>32</v>
      </c>
      <c r="O64" s="29">
        <f t="shared" si="5"/>
        <v>7</v>
      </c>
      <c r="P64" s="29">
        <f t="shared" si="5"/>
        <v>0</v>
      </c>
      <c r="Q64" s="29">
        <f t="shared" si="5"/>
        <v>0</v>
      </c>
      <c r="R64" s="29">
        <f t="shared" si="5"/>
        <v>2</v>
      </c>
      <c r="S64" s="29">
        <f t="shared" si="5"/>
        <v>0</v>
      </c>
      <c r="T64" s="29">
        <f t="shared" si="5"/>
        <v>0</v>
      </c>
      <c r="U64" s="29">
        <f t="shared" si="5"/>
        <v>28</v>
      </c>
      <c r="V64" s="29">
        <f t="shared" si="5"/>
        <v>0</v>
      </c>
      <c r="W64" s="29">
        <f t="shared" si="5"/>
        <v>0</v>
      </c>
      <c r="X64" s="29">
        <f t="shared" si="5"/>
        <v>0</v>
      </c>
      <c r="Y64" s="29">
        <f t="shared" si="5"/>
        <v>0</v>
      </c>
      <c r="Z64" s="29">
        <f t="shared" si="5"/>
        <v>0</v>
      </c>
      <c r="AA64" s="29">
        <f t="shared" si="5"/>
        <v>0</v>
      </c>
      <c r="AB64" s="29">
        <f t="shared" si="5"/>
        <v>0</v>
      </c>
      <c r="AC64" s="55">
        <f t="shared" si="5"/>
        <v>427</v>
      </c>
    </row>
    <row r="66" spans="1:29" s="81" customFormat="1" ht="14" customHeight="1" x14ac:dyDescent="0.4">
      <c r="A66" s="459" t="s">
        <v>61</v>
      </c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</row>
    <row r="67" spans="1:29" s="81" customFormat="1" ht="14" customHeight="1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2" t="s">
        <v>62</v>
      </c>
      <c r="S67" s="80"/>
      <c r="U67" s="82"/>
      <c r="V67" s="82"/>
      <c r="W67" s="82"/>
      <c r="X67" s="82"/>
      <c r="Y67" s="82"/>
      <c r="Z67" s="82"/>
      <c r="AA67" s="82"/>
      <c r="AB67" s="82"/>
      <c r="AC67" s="80"/>
    </row>
    <row r="68" spans="1:29" s="81" customFormat="1" ht="14" customHeight="1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3"/>
      <c r="U68" s="83"/>
      <c r="V68" s="83"/>
      <c r="W68" s="83"/>
      <c r="X68" s="83"/>
      <c r="Y68" s="3" t="s">
        <v>63</v>
      </c>
      <c r="Z68" s="3"/>
      <c r="AA68" s="3"/>
      <c r="AB68" s="83"/>
      <c r="AC68" s="80"/>
    </row>
    <row r="69" spans="1:29" s="81" customFormat="1" ht="14" customHeight="1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4"/>
      <c r="U69" s="451" t="s">
        <v>91</v>
      </c>
      <c r="V69" s="493"/>
      <c r="W69" s="493"/>
      <c r="X69" s="493"/>
      <c r="Y69" s="493"/>
      <c r="Z69" s="493"/>
      <c r="AA69" s="493"/>
      <c r="AB69" s="2"/>
      <c r="AC69" s="80"/>
    </row>
    <row r="70" spans="1:29" s="81" customFormat="1" ht="3.75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s="81" customFormat="1" ht="14" customHeight="1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5"/>
      <c r="S71" s="85"/>
      <c r="T71" s="85"/>
      <c r="U71" s="85"/>
      <c r="V71" s="3"/>
      <c r="W71" s="3"/>
      <c r="X71" s="3"/>
      <c r="Y71" s="3"/>
      <c r="Z71" s="85"/>
      <c r="AA71" s="85"/>
      <c r="AB71" s="85"/>
      <c r="AC71" s="80"/>
    </row>
    <row r="72" spans="1:29" s="81" customFormat="1" ht="14" customHeight="1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476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80"/>
    </row>
    <row r="73" spans="1:29" s="81" customFormat="1" ht="14" customHeight="1" x14ac:dyDescent="0.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5"/>
      <c r="S73" s="85"/>
      <c r="T73" s="85"/>
      <c r="U73" s="85"/>
      <c r="V73" s="472"/>
      <c r="W73" s="493"/>
      <c r="X73" s="493"/>
      <c r="Y73" s="493"/>
      <c r="Z73" s="85"/>
      <c r="AA73" s="85"/>
      <c r="AB73" s="85"/>
      <c r="AC73" s="80"/>
    </row>
    <row r="74" spans="1:29" s="81" customFormat="1" ht="14" customHeight="1" x14ac:dyDescent="0.4">
      <c r="R74" s="6"/>
      <c r="U74" s="451"/>
      <c r="V74" s="493"/>
      <c r="W74" s="493"/>
      <c r="X74" s="493"/>
      <c r="Y74" s="493"/>
      <c r="Z74" s="493"/>
      <c r="AA74" s="3"/>
      <c r="AB74" s="6"/>
    </row>
    <row r="75" spans="1:29" s="81" customFormat="1" ht="14" customHeight="1" x14ac:dyDescent="0.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0"/>
    </row>
    <row r="76" spans="1:29" s="81" customFormat="1" ht="15" customHeight="1" x14ac:dyDescent="0.4">
      <c r="R76" s="6"/>
      <c r="U76" s="451"/>
      <c r="V76" s="493"/>
      <c r="W76" s="493"/>
      <c r="X76" s="493"/>
      <c r="Y76" s="493"/>
      <c r="Z76" s="493"/>
      <c r="AA76" s="3"/>
      <c r="AB76" s="6"/>
    </row>
    <row r="77" spans="1:29" s="81" customFormat="1" ht="15" customHeight="1" x14ac:dyDescent="0.4">
      <c r="R77" s="6"/>
      <c r="U77" s="2"/>
      <c r="V77" s="2"/>
      <c r="W77" s="2"/>
      <c r="X77" s="2"/>
      <c r="Y77" s="2"/>
      <c r="Z77" s="2"/>
      <c r="AA77" s="3"/>
      <c r="AB77" s="6"/>
    </row>
  </sheetData>
  <mergeCells count="46">
    <mergeCell ref="U76:Z76"/>
    <mergeCell ref="C37:C64"/>
    <mergeCell ref="J34:J35"/>
    <mergeCell ref="D8:D19"/>
    <mergeCell ref="A30:AC30"/>
    <mergeCell ref="E34:E35"/>
    <mergeCell ref="G34:G35"/>
    <mergeCell ref="H34:H35"/>
    <mergeCell ref="V73:Y73"/>
    <mergeCell ref="I34:I35"/>
    <mergeCell ref="D37:D64"/>
    <mergeCell ref="A8:A19"/>
    <mergeCell ref="A34:A35"/>
    <mergeCell ref="U74:Z74"/>
    <mergeCell ref="R72:AB72"/>
    <mergeCell ref="A1:AC1"/>
    <mergeCell ref="A36:AC36"/>
    <mergeCell ref="U26:AA26"/>
    <mergeCell ref="U69:AA69"/>
    <mergeCell ref="A7:AC7"/>
    <mergeCell ref="B34:B35"/>
    <mergeCell ref="I5:I6"/>
    <mergeCell ref="A5:A6"/>
    <mergeCell ref="G5:G6"/>
    <mergeCell ref="A66:AC66"/>
    <mergeCell ref="AC34:AC35"/>
    <mergeCell ref="A37:A64"/>
    <mergeCell ref="B8:B19"/>
    <mergeCell ref="A3:AC3"/>
    <mergeCell ref="A21:AC21"/>
    <mergeCell ref="B37:B64"/>
    <mergeCell ref="K5:AB5"/>
    <mergeCell ref="C8:C19"/>
    <mergeCell ref="D34:D35"/>
    <mergeCell ref="H5:H6"/>
    <mergeCell ref="K34:AB34"/>
    <mergeCell ref="A32:AC32"/>
    <mergeCell ref="J5:J6"/>
    <mergeCell ref="E5:E6"/>
    <mergeCell ref="F5:F6"/>
    <mergeCell ref="AC5:AC6"/>
    <mergeCell ref="B5:B6"/>
    <mergeCell ref="D5:D6"/>
    <mergeCell ref="F34:F35"/>
    <mergeCell ref="C5:C6"/>
    <mergeCell ref="C34:C35"/>
  </mergeCells>
  <conditionalFormatting sqref="E37:E38">
    <cfRule type="cellIs" dxfId="5" priority="9" stopIfTrue="1" operator="equal">
      <formula>0</formula>
    </cfRule>
  </conditionalFormatting>
  <conditionalFormatting sqref="K12:AB12 E13 K14:AB14 K19:AB19 K62:AB62 K64:AB64">
    <cfRule type="cellIs" dxfId="4" priority="30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67" fitToHeight="0" orientation="landscape" r:id="rId1"/>
  <rowBreaks count="1" manualBreakCount="1">
    <brk id="29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C66"/>
  <sheetViews>
    <sheetView workbookViewId="0">
      <selection activeCell="B37" sqref="B37:B53"/>
    </sheetView>
  </sheetViews>
  <sheetFormatPr defaultRowHeight="12.75" x14ac:dyDescent="0.35"/>
  <cols>
    <col min="1" max="1" width="4.1328125" style="1" customWidth="1"/>
    <col min="2" max="2" width="12.796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19921875" style="1" bestFit="1" customWidth="1"/>
    <col min="7" max="7" width="6.46484375" style="1" customWidth="1"/>
    <col min="8" max="10" width="4.1992187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3125" style="1" customWidth="1"/>
    <col min="16" max="16" width="4.796875" style="1" customWidth="1"/>
    <col min="17" max="17" width="6.1328125" style="1" customWidth="1"/>
    <col min="18" max="18" width="5" style="1" customWidth="1"/>
    <col min="19" max="29" width="7.796875" style="1" customWidth="1"/>
  </cols>
  <sheetData>
    <row r="1" spans="1:55" s="5" customFormat="1" ht="21" customHeight="1" x14ac:dyDescent="0.35">
      <c r="A1" s="446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63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55" s="11" customFormat="1" ht="116.25" customHeight="1" thickBot="1" x14ac:dyDescent="0.35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55" s="13" customFormat="1" ht="13.5" customHeight="1" thickBot="1" x14ac:dyDescent="0.4">
      <c r="A7" s="456" t="s">
        <v>33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</row>
    <row r="8" spans="1:55" s="142" customFormat="1" ht="14" customHeight="1" x14ac:dyDescent="0.4">
      <c r="A8" s="485">
        <v>6</v>
      </c>
      <c r="B8" s="481" t="s">
        <v>144</v>
      </c>
      <c r="C8" s="481" t="s">
        <v>55</v>
      </c>
      <c r="D8" s="499">
        <v>1</v>
      </c>
      <c r="E8" s="317"/>
      <c r="F8" s="327"/>
      <c r="G8" s="268"/>
      <c r="H8" s="327"/>
      <c r="I8" s="327"/>
      <c r="J8" s="328"/>
      <c r="K8" s="292">
        <v>128</v>
      </c>
      <c r="L8" s="290">
        <v>164</v>
      </c>
      <c r="M8" s="290">
        <v>24</v>
      </c>
      <c r="N8" s="192">
        <v>38</v>
      </c>
      <c r="O8" s="192">
        <v>12</v>
      </c>
      <c r="P8" s="192">
        <v>0</v>
      </c>
      <c r="Q8" s="192">
        <v>0</v>
      </c>
      <c r="R8" s="192">
        <v>0</v>
      </c>
      <c r="S8" s="192">
        <v>0</v>
      </c>
      <c r="T8" s="192">
        <v>0</v>
      </c>
      <c r="U8" s="192">
        <v>16</v>
      </c>
      <c r="V8" s="192">
        <v>0</v>
      </c>
      <c r="W8" s="192">
        <v>0</v>
      </c>
      <c r="X8" s="184">
        <v>0</v>
      </c>
      <c r="Y8" s="184">
        <v>0</v>
      </c>
      <c r="Z8" s="184"/>
      <c r="AA8" s="60"/>
      <c r="AB8" s="258"/>
      <c r="AC8" s="143">
        <f>SUM(K8:AB8)</f>
        <v>382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4" customHeight="1" x14ac:dyDescent="0.4">
      <c r="A9" s="474"/>
      <c r="B9" s="430"/>
      <c r="C9" s="430"/>
      <c r="D9" s="468"/>
      <c r="E9" s="317"/>
      <c r="F9" s="327"/>
      <c r="G9" s="268"/>
      <c r="H9" s="327"/>
      <c r="I9" s="327"/>
      <c r="J9" s="328"/>
      <c r="K9" s="292"/>
      <c r="L9" s="290"/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4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customHeight="1" thickBot="1" x14ac:dyDescent="0.45">
      <c r="A10" s="474"/>
      <c r="B10" s="430"/>
      <c r="C10" s="430"/>
      <c r="D10" s="468"/>
      <c r="E10" s="317"/>
      <c r="F10" s="327"/>
      <c r="G10" s="268"/>
      <c r="H10" s="327"/>
      <c r="I10" s="327"/>
      <c r="J10" s="328"/>
      <c r="K10" s="292"/>
      <c r="L10" s="290"/>
      <c r="M10" s="290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84"/>
      <c r="Y10" s="184"/>
      <c r="Z10" s="184"/>
      <c r="AA10" s="60"/>
      <c r="AB10" s="258"/>
      <c r="AC10" s="14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4" customHeight="1" x14ac:dyDescent="0.4">
      <c r="A11" s="474"/>
      <c r="B11" s="430"/>
      <c r="C11" s="430"/>
      <c r="D11" s="468"/>
      <c r="E11" s="318"/>
      <c r="F11" s="199"/>
      <c r="G11" s="244"/>
      <c r="H11" s="222"/>
      <c r="I11" s="186"/>
      <c r="J11" s="187"/>
      <c r="K11" s="188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29"/>
    </row>
    <row r="12" spans="1:55" s="12" customFormat="1" ht="20.25" customHeight="1" thickBot="1" x14ac:dyDescent="0.4">
      <c r="A12" s="474"/>
      <c r="B12" s="430"/>
      <c r="C12" s="430"/>
      <c r="D12" s="468"/>
      <c r="E12" s="61" t="s">
        <v>86</v>
      </c>
      <c r="F12" s="62"/>
      <c r="G12" s="62"/>
      <c r="H12" s="62"/>
      <c r="I12" s="62"/>
      <c r="J12" s="147"/>
      <c r="K12" s="29">
        <f t="shared" ref="K12:AC12" si="0">SUM(K8:K11)</f>
        <v>128</v>
      </c>
      <c r="L12" s="29">
        <f t="shared" si="0"/>
        <v>164</v>
      </c>
      <c r="M12" s="29">
        <f t="shared" si="0"/>
        <v>24</v>
      </c>
      <c r="N12" s="29">
        <f t="shared" si="0"/>
        <v>38</v>
      </c>
      <c r="O12" s="29">
        <f t="shared" si="0"/>
        <v>12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16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49">
        <f t="shared" si="0"/>
        <v>382</v>
      </c>
    </row>
    <row r="13" spans="1:55" s="13" customFormat="1" ht="13.5" customHeight="1" x14ac:dyDescent="0.4">
      <c r="A13" s="474"/>
      <c r="B13" s="430"/>
      <c r="C13" s="430"/>
      <c r="D13" s="468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74"/>
      <c r="B14" s="430"/>
      <c r="C14" s="430"/>
      <c r="D14" s="468"/>
      <c r="E14" s="97" t="s">
        <v>87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74"/>
      <c r="B15" s="430"/>
      <c r="C15" s="430"/>
      <c r="D15" s="468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74"/>
      <c r="B16" s="430"/>
      <c r="C16" s="430"/>
      <c r="D16" s="468"/>
      <c r="E16" s="25" t="s">
        <v>88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74"/>
      <c r="B17" s="430"/>
      <c r="C17" s="430"/>
      <c r="D17" s="468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74"/>
      <c r="B18" s="430"/>
      <c r="C18" s="430"/>
      <c r="D18" s="468"/>
      <c r="E18" s="25" t="s">
        <v>89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86"/>
      <c r="B19" s="454"/>
      <c r="C19" s="454"/>
      <c r="D19" s="465"/>
      <c r="E19" s="51" t="s">
        <v>90</v>
      </c>
      <c r="F19" s="52"/>
      <c r="G19" s="52"/>
      <c r="H19" s="52"/>
      <c r="I19" s="52"/>
      <c r="J19" s="53"/>
      <c r="K19" s="29">
        <f t="shared" ref="K19:AB19" si="1">SUM(K12,K14,K16,K18)</f>
        <v>128</v>
      </c>
      <c r="L19" s="29">
        <f t="shared" si="1"/>
        <v>164</v>
      </c>
      <c r="M19" s="29">
        <f t="shared" si="1"/>
        <v>24</v>
      </c>
      <c r="N19" s="29">
        <f t="shared" si="1"/>
        <v>38</v>
      </c>
      <c r="O19" s="29">
        <f t="shared" si="1"/>
        <v>12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16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382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4" customHeight="1" x14ac:dyDescent="0.4">
      <c r="A21" s="459" t="s">
        <v>61</v>
      </c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13"/>
      <c r="AE21" s="13"/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4" customHeight="1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4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62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63</v>
      </c>
      <c r="Z25" s="3"/>
      <c r="AA25" s="3"/>
      <c r="AB25" s="83"/>
      <c r="AC25" s="83"/>
      <c r="AD25" s="83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51" t="s">
        <v>91</v>
      </c>
      <c r="V26" s="493"/>
      <c r="W26" s="493"/>
      <c r="X26" s="493"/>
      <c r="Y26" s="493"/>
      <c r="Z26" s="493"/>
      <c r="AA26" s="493"/>
      <c r="AB26" s="2"/>
      <c r="AC26" s="2"/>
      <c r="AD26" s="84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4" customHeight="1" x14ac:dyDescent="0.4">
      <c r="R29" s="6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46" t="s">
        <v>0</v>
      </c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  <c r="AA30" s="490"/>
      <c r="AB30" s="490"/>
      <c r="AC30" s="490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63" t="s">
        <v>65</v>
      </c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  <c r="AA32" s="490"/>
      <c r="AB32" s="490"/>
      <c r="AC32" s="490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60" t="s">
        <v>2</v>
      </c>
      <c r="B34" s="452" t="s">
        <v>3</v>
      </c>
      <c r="C34" s="452" t="s">
        <v>4</v>
      </c>
      <c r="D34" s="453" t="s">
        <v>5</v>
      </c>
      <c r="E34" s="480" t="s">
        <v>66</v>
      </c>
      <c r="F34" s="455" t="s">
        <v>6</v>
      </c>
      <c r="G34" s="462" t="s">
        <v>67</v>
      </c>
      <c r="H34" s="466" t="s">
        <v>68</v>
      </c>
      <c r="I34" s="455" t="s">
        <v>8</v>
      </c>
      <c r="J34" s="464" t="s">
        <v>69</v>
      </c>
      <c r="K34" s="477" t="s">
        <v>9</v>
      </c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9"/>
      <c r="AC34" s="482" t="s">
        <v>29</v>
      </c>
    </row>
    <row r="35" spans="1:29" s="11" customFormat="1" ht="116.25" customHeight="1" thickBot="1" x14ac:dyDescent="0.35">
      <c r="A35" s="461"/>
      <c r="B35" s="431"/>
      <c r="C35" s="431"/>
      <c r="D35" s="454"/>
      <c r="E35" s="431"/>
      <c r="F35" s="431"/>
      <c r="G35" s="431"/>
      <c r="H35" s="454"/>
      <c r="I35" s="431"/>
      <c r="J35" s="465"/>
      <c r="K35" s="10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str">
        <f>R6</f>
        <v>комплексні кваліфікаційні екзамени</v>
      </c>
      <c r="S35" s="9" t="s">
        <v>18</v>
      </c>
      <c r="T35" s="9" t="s">
        <v>19</v>
      </c>
      <c r="U35" s="9" t="s">
        <v>20</v>
      </c>
      <c r="V35" s="9" t="s">
        <v>21</v>
      </c>
      <c r="W35" s="9" t="s">
        <v>22</v>
      </c>
      <c r="X35" s="9" t="s">
        <v>23</v>
      </c>
      <c r="Y35" s="9" t="s">
        <v>24</v>
      </c>
      <c r="Z35" s="9" t="s">
        <v>25</v>
      </c>
      <c r="AA35" s="9" t="s">
        <v>26</v>
      </c>
      <c r="AB35" s="9" t="s">
        <v>27</v>
      </c>
      <c r="AC35" s="450"/>
    </row>
    <row r="36" spans="1:29" s="13" customFormat="1" ht="13.5" customHeight="1" thickBot="1" x14ac:dyDescent="0.4">
      <c r="A36" s="456" t="s">
        <v>36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457"/>
      <c r="AB36" s="457"/>
      <c r="AC36" s="458"/>
    </row>
    <row r="37" spans="1:29" s="288" customFormat="1" ht="14" customHeight="1" x14ac:dyDescent="0.4">
      <c r="A37" s="501">
        <v>6</v>
      </c>
      <c r="B37" s="481" t="s">
        <v>144</v>
      </c>
      <c r="C37" s="496" t="s">
        <v>55</v>
      </c>
      <c r="D37" s="498">
        <v>1</v>
      </c>
      <c r="E37" s="317" t="s">
        <v>145</v>
      </c>
      <c r="F37" s="327" t="s">
        <v>74</v>
      </c>
      <c r="G37" s="268" t="s">
        <v>146</v>
      </c>
      <c r="H37" s="327"/>
      <c r="I37" s="327">
        <v>1</v>
      </c>
      <c r="J37" s="328">
        <v>8</v>
      </c>
      <c r="K37" s="292">
        <v>4.666666666666667</v>
      </c>
      <c r="L37" s="290"/>
      <c r="M37" s="290">
        <v>13.16</v>
      </c>
      <c r="N37" s="192"/>
      <c r="O37" s="192"/>
      <c r="P37" s="192"/>
      <c r="Q37" s="192"/>
      <c r="R37" s="192"/>
      <c r="S37" s="192"/>
      <c r="T37" s="192"/>
      <c r="U37" s="192">
        <v>1</v>
      </c>
      <c r="V37" s="192"/>
      <c r="W37" s="192"/>
      <c r="X37" s="184"/>
      <c r="Y37" s="184"/>
      <c r="Z37" s="184"/>
      <c r="AA37" s="60"/>
      <c r="AB37" s="258"/>
      <c r="AC37" s="143">
        <f t="shared" ref="AC37:AC43" si="2">SUM(K37:AB37)</f>
        <v>18.826666666666668</v>
      </c>
    </row>
    <row r="38" spans="1:29" s="288" customFormat="1" ht="14" customHeight="1" x14ac:dyDescent="0.4">
      <c r="A38" s="474"/>
      <c r="B38" s="430"/>
      <c r="C38" s="468"/>
      <c r="D38" s="449"/>
      <c r="E38" s="317" t="s">
        <v>145</v>
      </c>
      <c r="F38" s="327" t="s">
        <v>74</v>
      </c>
      <c r="G38" s="268" t="s">
        <v>147</v>
      </c>
      <c r="H38" s="327"/>
      <c r="I38" s="327">
        <v>1</v>
      </c>
      <c r="J38" s="328">
        <v>9</v>
      </c>
      <c r="K38" s="292">
        <v>4.666666666666667</v>
      </c>
      <c r="L38" s="290"/>
      <c r="M38" s="290">
        <v>13.16</v>
      </c>
      <c r="N38" s="192"/>
      <c r="O38" s="192"/>
      <c r="P38" s="192"/>
      <c r="Q38" s="192"/>
      <c r="R38" s="192"/>
      <c r="S38" s="192"/>
      <c r="T38" s="192"/>
      <c r="U38" s="192">
        <v>1</v>
      </c>
      <c r="V38" s="192"/>
      <c r="W38" s="192"/>
      <c r="X38" s="184"/>
      <c r="Y38" s="184"/>
      <c r="Z38" s="184"/>
      <c r="AA38" s="60"/>
      <c r="AB38" s="258"/>
      <c r="AC38" s="143">
        <f t="shared" si="2"/>
        <v>18.826666666666668</v>
      </c>
    </row>
    <row r="39" spans="1:29" s="288" customFormat="1" ht="14" customHeight="1" x14ac:dyDescent="0.4">
      <c r="A39" s="474"/>
      <c r="B39" s="430"/>
      <c r="C39" s="468"/>
      <c r="D39" s="449"/>
      <c r="E39" s="317" t="s">
        <v>145</v>
      </c>
      <c r="F39" s="327" t="s">
        <v>74</v>
      </c>
      <c r="G39" s="268" t="s">
        <v>148</v>
      </c>
      <c r="H39" s="327"/>
      <c r="I39" s="327">
        <v>1</v>
      </c>
      <c r="J39" s="328">
        <v>11</v>
      </c>
      <c r="K39" s="292">
        <v>4.666666666666667</v>
      </c>
      <c r="L39" s="290"/>
      <c r="M39" s="290">
        <v>26.32</v>
      </c>
      <c r="N39" s="192"/>
      <c r="O39" s="192"/>
      <c r="P39" s="192"/>
      <c r="Q39" s="192"/>
      <c r="R39" s="192"/>
      <c r="S39" s="192"/>
      <c r="T39" s="192"/>
      <c r="U39" s="192">
        <v>1</v>
      </c>
      <c r="V39" s="192"/>
      <c r="W39" s="192"/>
      <c r="X39" s="184"/>
      <c r="Y39" s="184"/>
      <c r="Z39" s="184"/>
      <c r="AA39" s="60"/>
      <c r="AB39" s="258"/>
      <c r="AC39" s="143">
        <f t="shared" si="2"/>
        <v>31.986666666666668</v>
      </c>
    </row>
    <row r="40" spans="1:29" s="288" customFormat="1" ht="14" customHeight="1" x14ac:dyDescent="0.4">
      <c r="A40" s="474"/>
      <c r="B40" s="430"/>
      <c r="C40" s="468"/>
      <c r="D40" s="449"/>
      <c r="E40" s="317" t="s">
        <v>107</v>
      </c>
      <c r="F40" s="327" t="s">
        <v>74</v>
      </c>
      <c r="G40" s="268" t="s">
        <v>149</v>
      </c>
      <c r="H40" s="327"/>
      <c r="I40" s="327">
        <v>1</v>
      </c>
      <c r="J40" s="328">
        <v>10</v>
      </c>
      <c r="K40" s="292">
        <v>16</v>
      </c>
      <c r="L40" s="290">
        <v>16</v>
      </c>
      <c r="M40" s="290"/>
      <c r="N40" s="192"/>
      <c r="O40" s="192"/>
      <c r="P40" s="192"/>
      <c r="Q40" s="192"/>
      <c r="R40" s="192"/>
      <c r="S40" s="192"/>
      <c r="T40" s="192"/>
      <c r="U40" s="192">
        <v>2</v>
      </c>
      <c r="V40" s="192"/>
      <c r="W40" s="192"/>
      <c r="X40" s="184"/>
      <c r="Y40" s="184"/>
      <c r="Z40" s="184"/>
      <c r="AA40" s="60"/>
      <c r="AB40" s="258"/>
      <c r="AC40" s="143">
        <f t="shared" si="2"/>
        <v>34</v>
      </c>
    </row>
    <row r="41" spans="1:29" s="288" customFormat="1" ht="14" customHeight="1" x14ac:dyDescent="0.4">
      <c r="A41" s="474"/>
      <c r="B41" s="430"/>
      <c r="C41" s="468"/>
      <c r="D41" s="449"/>
      <c r="E41" s="317" t="s">
        <v>107</v>
      </c>
      <c r="F41" s="327" t="s">
        <v>74</v>
      </c>
      <c r="G41" s="268" t="s">
        <v>81</v>
      </c>
      <c r="H41" s="327"/>
      <c r="I41" s="327">
        <v>1</v>
      </c>
      <c r="J41" s="328">
        <v>7</v>
      </c>
      <c r="K41" s="292">
        <v>16</v>
      </c>
      <c r="L41" s="290">
        <v>16</v>
      </c>
      <c r="M41" s="290"/>
      <c r="N41" s="192"/>
      <c r="O41" s="192"/>
      <c r="P41" s="192"/>
      <c r="Q41" s="192"/>
      <c r="R41" s="192"/>
      <c r="S41" s="192"/>
      <c r="T41" s="192"/>
      <c r="U41" s="192">
        <v>1</v>
      </c>
      <c r="V41" s="192"/>
      <c r="W41" s="192"/>
      <c r="X41" s="184"/>
      <c r="Y41" s="184"/>
      <c r="Z41" s="184"/>
      <c r="AA41" s="60"/>
      <c r="AB41" s="258"/>
      <c r="AC41" s="143">
        <f t="shared" si="2"/>
        <v>33</v>
      </c>
    </row>
    <row r="42" spans="1:29" s="288" customFormat="1" ht="14" customHeight="1" x14ac:dyDescent="0.4">
      <c r="A42" s="474"/>
      <c r="B42" s="430"/>
      <c r="C42" s="468"/>
      <c r="D42" s="449"/>
      <c r="E42" s="317" t="s">
        <v>150</v>
      </c>
      <c r="F42" s="327" t="s">
        <v>74</v>
      </c>
      <c r="G42" s="268" t="s">
        <v>78</v>
      </c>
      <c r="H42" s="327"/>
      <c r="I42" s="327">
        <v>3</v>
      </c>
      <c r="J42" s="328">
        <v>2</v>
      </c>
      <c r="K42" s="292"/>
      <c r="L42" s="290"/>
      <c r="M42" s="290">
        <v>14</v>
      </c>
      <c r="N42" s="192"/>
      <c r="O42" s="192"/>
      <c r="P42" s="192"/>
      <c r="Q42" s="192"/>
      <c r="R42" s="192"/>
      <c r="S42" s="192"/>
      <c r="T42" s="192"/>
      <c r="U42" s="192">
        <v>1</v>
      </c>
      <c r="V42" s="192"/>
      <c r="W42" s="192"/>
      <c r="X42" s="184"/>
      <c r="Y42" s="184"/>
      <c r="Z42" s="184"/>
      <c r="AA42" s="60"/>
      <c r="AB42" s="258"/>
      <c r="AC42" s="143">
        <f t="shared" si="2"/>
        <v>15</v>
      </c>
    </row>
    <row r="43" spans="1:29" s="288" customFormat="1" ht="14" customHeight="1" x14ac:dyDescent="0.4">
      <c r="A43" s="474"/>
      <c r="B43" s="430"/>
      <c r="C43" s="468"/>
      <c r="D43" s="449"/>
      <c r="E43" s="369"/>
      <c r="F43" s="370"/>
      <c r="G43" s="370"/>
      <c r="H43" s="371"/>
      <c r="I43" s="372"/>
      <c r="J43" s="372"/>
      <c r="K43" s="373"/>
      <c r="L43" s="374"/>
      <c r="M43" s="367"/>
      <c r="N43" s="368"/>
      <c r="O43" s="368"/>
      <c r="P43" s="368"/>
      <c r="Q43" s="368"/>
      <c r="R43" s="368"/>
      <c r="S43" s="368"/>
      <c r="T43" s="368"/>
      <c r="U43" s="368"/>
      <c r="V43" s="192"/>
      <c r="W43" s="192"/>
      <c r="X43" s="184"/>
      <c r="Y43" s="184"/>
      <c r="Z43" s="184"/>
      <c r="AA43" s="60"/>
      <c r="AB43" s="258"/>
      <c r="AC43" s="143">
        <f t="shared" si="2"/>
        <v>0</v>
      </c>
    </row>
    <row r="44" spans="1:29" s="13" customFormat="1" ht="20.25" customHeight="1" thickBot="1" x14ac:dyDescent="0.4">
      <c r="A44" s="474"/>
      <c r="B44" s="430"/>
      <c r="C44" s="468"/>
      <c r="D44" s="449"/>
      <c r="E44" s="61"/>
      <c r="F44" s="62"/>
      <c r="G44" s="62"/>
      <c r="H44" s="62"/>
      <c r="I44" s="62"/>
      <c r="J44" s="361"/>
      <c r="K44" s="362">
        <f t="shared" ref="K44:AC44" si="3">SUM(K37:K43)</f>
        <v>46</v>
      </c>
      <c r="L44" s="362">
        <f t="shared" si="3"/>
        <v>32</v>
      </c>
      <c r="M44" s="362">
        <f t="shared" si="3"/>
        <v>66.64</v>
      </c>
      <c r="N44" s="362">
        <f t="shared" si="3"/>
        <v>0</v>
      </c>
      <c r="O44" s="362">
        <f t="shared" si="3"/>
        <v>0</v>
      </c>
      <c r="P44" s="362">
        <f t="shared" si="3"/>
        <v>0</v>
      </c>
      <c r="Q44" s="362">
        <f t="shared" si="3"/>
        <v>0</v>
      </c>
      <c r="R44" s="362">
        <f t="shared" si="3"/>
        <v>0</v>
      </c>
      <c r="S44" s="362">
        <f t="shared" si="3"/>
        <v>0</v>
      </c>
      <c r="T44" s="362">
        <f t="shared" si="3"/>
        <v>0</v>
      </c>
      <c r="U44" s="362">
        <f t="shared" si="3"/>
        <v>7</v>
      </c>
      <c r="V44" s="362">
        <f t="shared" si="3"/>
        <v>0</v>
      </c>
      <c r="W44" s="362">
        <f t="shared" si="3"/>
        <v>0</v>
      </c>
      <c r="X44" s="362">
        <f t="shared" si="3"/>
        <v>0</v>
      </c>
      <c r="Y44" s="362">
        <f t="shared" si="3"/>
        <v>0</v>
      </c>
      <c r="Z44" s="362">
        <f t="shared" si="3"/>
        <v>0</v>
      </c>
      <c r="AA44" s="362">
        <f t="shared" si="3"/>
        <v>0</v>
      </c>
      <c r="AB44" s="362">
        <f t="shared" si="3"/>
        <v>0</v>
      </c>
      <c r="AC44" s="132">
        <f t="shared" si="3"/>
        <v>151.63999999999999</v>
      </c>
    </row>
    <row r="45" spans="1:29" s="13" customFormat="1" ht="13.5" customHeight="1" x14ac:dyDescent="0.35">
      <c r="A45" s="474"/>
      <c r="B45" s="430"/>
      <c r="C45" s="468"/>
      <c r="D45" s="449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29" s="13" customFormat="1" ht="13.5" customHeight="1" thickBot="1" x14ac:dyDescent="0.4">
      <c r="A46" s="474"/>
      <c r="B46" s="430"/>
      <c r="C46" s="468"/>
      <c r="D46" s="449"/>
      <c r="E46" s="25" t="s">
        <v>87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29" s="13" customFormat="1" ht="13.5" customHeight="1" x14ac:dyDescent="0.35">
      <c r="A47" s="474"/>
      <c r="B47" s="430"/>
      <c r="C47" s="468"/>
      <c r="D47" s="449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29" s="13" customFormat="1" ht="13.5" customHeight="1" thickBot="1" x14ac:dyDescent="0.4">
      <c r="A48" s="474"/>
      <c r="B48" s="430"/>
      <c r="C48" s="468"/>
      <c r="D48" s="449"/>
      <c r="E48" s="71" t="s">
        <v>88</v>
      </c>
      <c r="F48" s="26"/>
      <c r="G48" s="26"/>
      <c r="H48" s="26"/>
      <c r="I48" s="26"/>
      <c r="J48" s="105"/>
      <c r="K48" s="96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30"/>
    </row>
    <row r="49" spans="1:29" s="13" customFormat="1" ht="13.5" customHeight="1" x14ac:dyDescent="0.35">
      <c r="A49" s="474"/>
      <c r="B49" s="430"/>
      <c r="C49" s="468"/>
      <c r="D49" s="449"/>
      <c r="E49" s="91"/>
      <c r="F49" s="89"/>
      <c r="G49" s="89"/>
      <c r="H49" s="89"/>
      <c r="I49" s="103"/>
      <c r="J49" s="90"/>
      <c r="K49" s="104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113"/>
      <c r="AC49" s="70"/>
    </row>
    <row r="50" spans="1:29" s="13" customFormat="1" ht="13.5" customHeight="1" thickBot="1" x14ac:dyDescent="0.4">
      <c r="A50" s="474"/>
      <c r="B50" s="430"/>
      <c r="C50" s="468"/>
      <c r="D50" s="449"/>
      <c r="E50" s="71" t="s">
        <v>89</v>
      </c>
      <c r="F50" s="26"/>
      <c r="G50" s="26"/>
      <c r="H50" s="26"/>
      <c r="I50" s="26"/>
      <c r="J50" s="6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110"/>
      <c r="AC50" s="72"/>
    </row>
    <row r="51" spans="1:29" s="13" customFormat="1" ht="13.5" customHeight="1" thickBot="1" x14ac:dyDescent="0.4">
      <c r="A51" s="474"/>
      <c r="B51" s="430"/>
      <c r="C51" s="468"/>
      <c r="D51" s="449"/>
      <c r="E51" s="51" t="s">
        <v>101</v>
      </c>
      <c r="F51" s="52"/>
      <c r="G51" s="52"/>
      <c r="H51" s="52"/>
      <c r="I51" s="52"/>
      <c r="J51" s="73"/>
      <c r="K51" s="29">
        <f>K44</f>
        <v>46</v>
      </c>
      <c r="L51" s="29">
        <f t="shared" ref="L51:AB51" si="4">SUM(L44,L46,L48,L50)</f>
        <v>32</v>
      </c>
      <c r="M51" s="29">
        <f t="shared" si="4"/>
        <v>66.64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7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133">
        <f>SUM(K51:AB51)</f>
        <v>151.63999999999999</v>
      </c>
    </row>
    <row r="52" spans="1:29" s="13" customFormat="1" ht="13.5" customHeight="1" thickBot="1" x14ac:dyDescent="0.4">
      <c r="A52" s="474"/>
      <c r="B52" s="430"/>
      <c r="C52" s="468"/>
      <c r="D52" s="449"/>
      <c r="E52" s="51"/>
      <c r="F52" s="52"/>
      <c r="G52" s="52"/>
      <c r="H52" s="52"/>
      <c r="I52" s="52"/>
      <c r="J52" s="73"/>
      <c r="K52" s="5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111"/>
      <c r="AC52" s="55"/>
    </row>
    <row r="53" spans="1:29" s="13" customFormat="1" ht="13.5" customHeight="1" thickBot="1" x14ac:dyDescent="0.4">
      <c r="A53" s="461"/>
      <c r="B53" s="454"/>
      <c r="C53" s="469"/>
      <c r="D53" s="471"/>
      <c r="E53" s="75" t="s">
        <v>102</v>
      </c>
      <c r="F53" s="76"/>
      <c r="G53" s="76"/>
      <c r="H53" s="76"/>
      <c r="I53" s="77"/>
      <c r="J53" s="78"/>
      <c r="K53" s="29">
        <f t="shared" ref="K53:AC53" si="5">SUM(K19,K51)</f>
        <v>174</v>
      </c>
      <c r="L53" s="29">
        <f t="shared" si="5"/>
        <v>196</v>
      </c>
      <c r="M53" s="29">
        <f t="shared" si="5"/>
        <v>90.64</v>
      </c>
      <c r="N53" s="29">
        <f t="shared" si="5"/>
        <v>38</v>
      </c>
      <c r="O53" s="29">
        <f t="shared" si="5"/>
        <v>12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23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533.64</v>
      </c>
    </row>
    <row r="55" spans="1:29" s="81" customFormat="1" ht="14" customHeight="1" x14ac:dyDescent="0.4">
      <c r="A55" s="459" t="s">
        <v>61</v>
      </c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  <c r="AA55" s="493"/>
      <c r="AB55" s="493"/>
      <c r="AC55" s="493"/>
    </row>
    <row r="56" spans="1:29" s="81" customFormat="1" ht="14" customHeight="1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62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4" customHeight="1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63</v>
      </c>
      <c r="Z57" s="3"/>
      <c r="AA57" s="3"/>
      <c r="AB57" s="83"/>
      <c r="AC57" s="80"/>
    </row>
    <row r="58" spans="1:29" s="81" customFormat="1" ht="14" customHeight="1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451" t="s">
        <v>91</v>
      </c>
      <c r="V58" s="493"/>
      <c r="W58" s="493"/>
      <c r="X58" s="493"/>
      <c r="Y58" s="493"/>
      <c r="Z58" s="493"/>
      <c r="AA58" s="493"/>
      <c r="AB58" s="2"/>
      <c r="AC58" s="80"/>
    </row>
    <row r="59" spans="1:29" s="81" customFormat="1" ht="3.75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4" customHeight="1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5"/>
      <c r="S60" s="85"/>
      <c r="T60" s="85"/>
      <c r="U60" s="85"/>
      <c r="V60" s="3"/>
      <c r="W60" s="3"/>
      <c r="X60" s="3"/>
      <c r="Y60" s="3"/>
      <c r="Z60" s="85"/>
      <c r="AA60" s="85"/>
      <c r="AB60" s="85"/>
      <c r="AC60" s="80"/>
    </row>
    <row r="61" spans="1:29" s="81" customFormat="1" ht="14" customHeight="1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76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80"/>
    </row>
    <row r="62" spans="1:29" s="81" customFormat="1" ht="14" customHeight="1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472"/>
      <c r="W62" s="493"/>
      <c r="X62" s="493"/>
      <c r="Y62" s="493"/>
      <c r="Z62" s="85"/>
      <c r="AA62" s="85"/>
      <c r="AB62" s="85"/>
      <c r="AC62" s="80"/>
    </row>
    <row r="63" spans="1:29" s="81" customFormat="1" ht="14" customHeight="1" x14ac:dyDescent="0.4">
      <c r="R63" s="6"/>
      <c r="U63" s="451"/>
      <c r="V63" s="493"/>
      <c r="W63" s="493"/>
      <c r="X63" s="493"/>
      <c r="Y63" s="493"/>
      <c r="Z63" s="493"/>
      <c r="AA63" s="3"/>
      <c r="AB63" s="6"/>
    </row>
    <row r="64" spans="1:29" s="81" customFormat="1" ht="14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8:28" s="81" customFormat="1" ht="15" customHeight="1" x14ac:dyDescent="0.4">
      <c r="R65" s="6"/>
      <c r="U65" s="451"/>
      <c r="V65" s="493"/>
      <c r="W65" s="493"/>
      <c r="X65" s="493"/>
      <c r="Y65" s="493"/>
      <c r="Z65" s="493"/>
      <c r="AA65" s="3"/>
      <c r="AB65" s="6"/>
    </row>
    <row r="66" spans="18:28" s="81" customFormat="1" ht="15" customHeight="1" x14ac:dyDescent="0.4">
      <c r="R66" s="6"/>
      <c r="U66" s="2"/>
      <c r="V66" s="2"/>
      <c r="W66" s="2"/>
      <c r="X66" s="2"/>
      <c r="Y66" s="2"/>
      <c r="Z66" s="2"/>
      <c r="AA66" s="3"/>
      <c r="AB66" s="6"/>
    </row>
  </sheetData>
  <mergeCells count="46">
    <mergeCell ref="A3:AC3"/>
    <mergeCell ref="A37:A53"/>
    <mergeCell ref="B8:B19"/>
    <mergeCell ref="A1:AC1"/>
    <mergeCell ref="A36:AC36"/>
    <mergeCell ref="U26:AA26"/>
    <mergeCell ref="A7:AC7"/>
    <mergeCell ref="B34:B35"/>
    <mergeCell ref="I5:I6"/>
    <mergeCell ref="A5:A6"/>
    <mergeCell ref="G5:G6"/>
    <mergeCell ref="AC34:AC35"/>
    <mergeCell ref="A8:A19"/>
    <mergeCell ref="E5:E6"/>
    <mergeCell ref="J34:J35"/>
    <mergeCell ref="D8:D19"/>
    <mergeCell ref="A30:AC30"/>
    <mergeCell ref="K34:AB34"/>
    <mergeCell ref="J5:J6"/>
    <mergeCell ref="A32:AC32"/>
    <mergeCell ref="A34:A35"/>
    <mergeCell ref="C34:C35"/>
    <mergeCell ref="AC5:AC6"/>
    <mergeCell ref="F5:F6"/>
    <mergeCell ref="B37:B53"/>
    <mergeCell ref="I34:I35"/>
    <mergeCell ref="B5:B6"/>
    <mergeCell ref="D37:D53"/>
    <mergeCell ref="D5:D6"/>
    <mergeCell ref="H5:H6"/>
    <mergeCell ref="U65:Z65"/>
    <mergeCell ref="K5:AB5"/>
    <mergeCell ref="C8:C19"/>
    <mergeCell ref="D34:D35"/>
    <mergeCell ref="F34:F35"/>
    <mergeCell ref="C37:C53"/>
    <mergeCell ref="C5:C6"/>
    <mergeCell ref="U63:Z63"/>
    <mergeCell ref="V62:Y62"/>
    <mergeCell ref="R61:AB61"/>
    <mergeCell ref="U58:AA58"/>
    <mergeCell ref="G34:G35"/>
    <mergeCell ref="H34:H35"/>
    <mergeCell ref="E34:E35"/>
    <mergeCell ref="A21:AC21"/>
    <mergeCell ref="A55:AC55"/>
  </mergeCells>
  <conditionalFormatting sqref="K12:AB12 E13 K14:AB14 K19:AB19 K51:AB51 K53:AB53">
    <cfRule type="cellIs" dxfId="3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/>
  <rowBreaks count="1" manualBreakCount="1">
    <brk id="29" max="16383" man="1"/>
  </rowBreak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C61"/>
  <sheetViews>
    <sheetView view="pageBreakPreview" topLeftCell="A11" zoomScale="60" zoomScaleNormal="100" workbookViewId="0">
      <selection activeCell="AC46" sqref="AC46"/>
    </sheetView>
  </sheetViews>
  <sheetFormatPr defaultRowHeight="12.75" x14ac:dyDescent="0.35"/>
  <cols>
    <col min="1" max="1" width="4.1328125" style="1" customWidth="1"/>
    <col min="2" max="2" width="12.796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19921875" style="1" bestFit="1" customWidth="1"/>
    <col min="7" max="7" width="6.46484375" style="1" customWidth="1"/>
    <col min="8" max="10" width="4.1992187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3125" style="1" customWidth="1"/>
    <col min="16" max="16" width="4.796875" style="1" customWidth="1"/>
    <col min="17" max="17" width="6.1328125" style="1" customWidth="1"/>
    <col min="18" max="18" width="5" style="1" customWidth="1"/>
    <col min="19" max="29" width="7.796875" style="1" customWidth="1"/>
  </cols>
  <sheetData>
    <row r="1" spans="1:55" s="5" customFormat="1" ht="21" customHeight="1" x14ac:dyDescent="0.35">
      <c r="A1" s="446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63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55" s="11" customFormat="1" ht="116.25" customHeight="1" thickBot="1" x14ac:dyDescent="0.35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55" s="13" customFormat="1" ht="13.5" customHeight="1" thickBot="1" x14ac:dyDescent="0.4">
      <c r="A7" s="456" t="s">
        <v>33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</row>
    <row r="8" spans="1:55" s="142" customFormat="1" ht="14" customHeight="1" x14ac:dyDescent="0.4">
      <c r="A8" s="485">
        <v>7</v>
      </c>
      <c r="B8" s="481" t="s">
        <v>151</v>
      </c>
      <c r="C8" s="481" t="s">
        <v>139</v>
      </c>
      <c r="D8" s="499">
        <v>0.5</v>
      </c>
      <c r="E8" s="317"/>
      <c r="F8" s="327"/>
      <c r="G8" s="268"/>
      <c r="H8" s="327"/>
      <c r="I8" s="327"/>
      <c r="J8" s="328"/>
      <c r="K8" s="292"/>
      <c r="L8" s="290"/>
      <c r="M8" s="290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84"/>
      <c r="Y8" s="184"/>
      <c r="Z8" s="184"/>
      <c r="AA8" s="60"/>
      <c r="AB8" s="258"/>
      <c r="AC8" s="143">
        <f>SUM(K8:AB8)</f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4" customHeight="1" x14ac:dyDescent="0.4">
      <c r="A9" s="474"/>
      <c r="B9" s="430"/>
      <c r="C9" s="430"/>
      <c r="D9" s="468"/>
      <c r="E9" s="317"/>
      <c r="F9" s="327"/>
      <c r="G9" s="268"/>
      <c r="H9" s="327"/>
      <c r="I9" s="327"/>
      <c r="J9" s="328"/>
      <c r="K9" s="292"/>
      <c r="L9" s="290"/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43">
        <f>SUM(K9:AB9)</f>
        <v>0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customHeight="1" thickBot="1" x14ac:dyDescent="0.45">
      <c r="A10" s="474"/>
      <c r="B10" s="430"/>
      <c r="C10" s="430"/>
      <c r="D10" s="468"/>
      <c r="E10" s="317"/>
      <c r="F10" s="327"/>
      <c r="G10" s="268"/>
      <c r="H10" s="327"/>
      <c r="I10" s="327"/>
      <c r="J10" s="328"/>
      <c r="K10" s="292">
        <v>76</v>
      </c>
      <c r="L10" s="290">
        <v>112</v>
      </c>
      <c r="M10" s="290">
        <v>24</v>
      </c>
      <c r="N10" s="192">
        <v>2</v>
      </c>
      <c r="O10" s="192">
        <v>1</v>
      </c>
      <c r="P10" s="192">
        <v>0</v>
      </c>
      <c r="Q10" s="192">
        <v>0</v>
      </c>
      <c r="R10" s="192">
        <v>0</v>
      </c>
      <c r="S10" s="192">
        <v>0</v>
      </c>
      <c r="T10" s="192">
        <v>0</v>
      </c>
      <c r="U10" s="192">
        <v>8</v>
      </c>
      <c r="V10" s="192">
        <v>0</v>
      </c>
      <c r="W10" s="192">
        <v>0</v>
      </c>
      <c r="X10" s="184">
        <v>0</v>
      </c>
      <c r="Y10" s="184">
        <v>0</v>
      </c>
      <c r="Z10" s="184"/>
      <c r="AA10" s="60"/>
      <c r="AB10" s="258"/>
      <c r="AC10" s="143">
        <f>SUM(K10:AB10)</f>
        <v>223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4" customHeight="1" x14ac:dyDescent="0.4">
      <c r="A11" s="474"/>
      <c r="B11" s="430"/>
      <c r="C11" s="430"/>
      <c r="D11" s="468"/>
      <c r="E11" s="318"/>
      <c r="F11" s="199"/>
      <c r="G11" s="244"/>
      <c r="H11" s="222"/>
      <c r="I11" s="186"/>
      <c r="J11" s="187"/>
      <c r="K11" s="188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29">
        <f>SUM(K11:AB11)</f>
        <v>0</v>
      </c>
    </row>
    <row r="12" spans="1:55" s="12" customFormat="1" ht="20.25" customHeight="1" thickBot="1" x14ac:dyDescent="0.4">
      <c r="A12" s="474"/>
      <c r="B12" s="430"/>
      <c r="C12" s="430"/>
      <c r="D12" s="468"/>
      <c r="E12" s="61" t="s">
        <v>86</v>
      </c>
      <c r="F12" s="62"/>
      <c r="G12" s="62"/>
      <c r="H12" s="62"/>
      <c r="I12" s="62"/>
      <c r="J12" s="147"/>
      <c r="K12" s="29">
        <f t="shared" ref="K12:Y12" si="0">SUM(K8:K11)</f>
        <v>76</v>
      </c>
      <c r="L12" s="29">
        <f t="shared" si="0"/>
        <v>112</v>
      </c>
      <c r="M12" s="29">
        <f t="shared" si="0"/>
        <v>24</v>
      </c>
      <c r="N12" s="29">
        <f t="shared" si="0"/>
        <v>2</v>
      </c>
      <c r="O12" s="29">
        <f t="shared" si="0"/>
        <v>1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8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/>
      <c r="AA12" s="29">
        <f>SUM(AA8:AA11)</f>
        <v>0</v>
      </c>
      <c r="AB12" s="29">
        <f>SUM(AB8:AB11)</f>
        <v>0</v>
      </c>
      <c r="AC12" s="149">
        <f>SUM(AC8:AC11)</f>
        <v>223</v>
      </c>
    </row>
    <row r="13" spans="1:55" s="13" customFormat="1" ht="13.5" customHeight="1" x14ac:dyDescent="0.4">
      <c r="A13" s="474"/>
      <c r="B13" s="430"/>
      <c r="C13" s="430"/>
      <c r="D13" s="468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74"/>
      <c r="B14" s="430"/>
      <c r="C14" s="430"/>
      <c r="D14" s="468"/>
      <c r="E14" s="97" t="s">
        <v>87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74"/>
      <c r="B15" s="430"/>
      <c r="C15" s="430"/>
      <c r="D15" s="468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74"/>
      <c r="B16" s="430"/>
      <c r="C16" s="430"/>
      <c r="D16" s="468"/>
      <c r="E16" s="25" t="s">
        <v>88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74"/>
      <c r="B17" s="430"/>
      <c r="C17" s="430"/>
      <c r="D17" s="468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74"/>
      <c r="B18" s="430"/>
      <c r="C18" s="430"/>
      <c r="D18" s="468"/>
      <c r="E18" s="25" t="s">
        <v>89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86"/>
      <c r="B19" s="454"/>
      <c r="C19" s="454"/>
      <c r="D19" s="465"/>
      <c r="E19" s="51" t="s">
        <v>90</v>
      </c>
      <c r="F19" s="52"/>
      <c r="G19" s="52"/>
      <c r="H19" s="52"/>
      <c r="I19" s="52"/>
      <c r="J19" s="53"/>
      <c r="K19" s="29">
        <f t="shared" ref="K19:AB19" si="1">SUM(K12,K14,K16,K18)</f>
        <v>76</v>
      </c>
      <c r="L19" s="29">
        <f t="shared" si="1"/>
        <v>112</v>
      </c>
      <c r="M19" s="29">
        <f t="shared" si="1"/>
        <v>24</v>
      </c>
      <c r="N19" s="29">
        <f t="shared" si="1"/>
        <v>2</v>
      </c>
      <c r="O19" s="29">
        <f t="shared" si="1"/>
        <v>1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8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223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4" customHeight="1" x14ac:dyDescent="0.4">
      <c r="A21" s="459" t="s">
        <v>61</v>
      </c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13"/>
      <c r="AE21" s="13"/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4" customHeight="1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4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62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63</v>
      </c>
      <c r="Z25" s="3"/>
      <c r="AA25" s="3"/>
      <c r="AB25" s="83"/>
      <c r="AC25" s="83"/>
      <c r="AD25" s="83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51" t="s">
        <v>91</v>
      </c>
      <c r="V26" s="493"/>
      <c r="W26" s="493"/>
      <c r="X26" s="493"/>
      <c r="Y26" s="493"/>
      <c r="Z26" s="493"/>
      <c r="AA26" s="493"/>
      <c r="AB26" s="2"/>
      <c r="AC26" s="2"/>
      <c r="AD26" s="84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4" customHeight="1" x14ac:dyDescent="0.4">
      <c r="R29" s="6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46" t="s">
        <v>0</v>
      </c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  <c r="AA30" s="490"/>
      <c r="AB30" s="490"/>
      <c r="AC30" s="490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63" t="s">
        <v>65</v>
      </c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  <c r="AA32" s="490"/>
      <c r="AB32" s="490"/>
      <c r="AC32" s="490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60" t="s">
        <v>2</v>
      </c>
      <c r="B34" s="452" t="s">
        <v>3</v>
      </c>
      <c r="C34" s="452" t="s">
        <v>4</v>
      </c>
      <c r="D34" s="453" t="s">
        <v>5</v>
      </c>
      <c r="E34" s="480" t="s">
        <v>66</v>
      </c>
      <c r="F34" s="455" t="s">
        <v>6</v>
      </c>
      <c r="G34" s="462" t="s">
        <v>67</v>
      </c>
      <c r="H34" s="466" t="s">
        <v>68</v>
      </c>
      <c r="I34" s="455" t="s">
        <v>8</v>
      </c>
      <c r="J34" s="464" t="s">
        <v>69</v>
      </c>
      <c r="K34" s="477" t="s">
        <v>9</v>
      </c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9"/>
      <c r="AC34" s="482" t="s">
        <v>29</v>
      </c>
    </row>
    <row r="35" spans="1:29" s="11" customFormat="1" ht="116.25" customHeight="1" thickBot="1" x14ac:dyDescent="0.35">
      <c r="A35" s="461"/>
      <c r="B35" s="431"/>
      <c r="C35" s="431"/>
      <c r="D35" s="454"/>
      <c r="E35" s="431"/>
      <c r="F35" s="431"/>
      <c r="G35" s="431"/>
      <c r="H35" s="454"/>
      <c r="I35" s="431"/>
      <c r="J35" s="465"/>
      <c r="K35" s="10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str">
        <f>R6</f>
        <v>комплексні кваліфікаційні екзамени</v>
      </c>
      <c r="S35" s="9" t="s">
        <v>18</v>
      </c>
      <c r="T35" s="9" t="s">
        <v>19</v>
      </c>
      <c r="U35" s="9" t="s">
        <v>20</v>
      </c>
      <c r="V35" s="9" t="s">
        <v>21</v>
      </c>
      <c r="W35" s="9" t="s">
        <v>22</v>
      </c>
      <c r="X35" s="9" t="s">
        <v>23</v>
      </c>
      <c r="Y35" s="9" t="s">
        <v>24</v>
      </c>
      <c r="Z35" s="9" t="s">
        <v>25</v>
      </c>
      <c r="AA35" s="9" t="s">
        <v>26</v>
      </c>
      <c r="AB35" s="9" t="s">
        <v>27</v>
      </c>
      <c r="AC35" s="450"/>
    </row>
    <row r="36" spans="1:29" s="13" customFormat="1" ht="13.5" customHeight="1" thickBot="1" x14ac:dyDescent="0.4">
      <c r="A36" s="456" t="s">
        <v>36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457"/>
      <c r="AB36" s="457"/>
      <c r="AC36" s="458"/>
    </row>
    <row r="37" spans="1:29" s="288" customFormat="1" ht="14" customHeight="1" x14ac:dyDescent="0.4">
      <c r="A37" s="501">
        <v>7</v>
      </c>
      <c r="B37" s="481" t="s">
        <v>151</v>
      </c>
      <c r="C37" s="496" t="s">
        <v>139</v>
      </c>
      <c r="D37" s="498">
        <v>0.5</v>
      </c>
      <c r="E37" s="360" t="s">
        <v>113</v>
      </c>
      <c r="F37" s="164" t="s">
        <v>74</v>
      </c>
      <c r="G37" s="268" t="s">
        <v>75</v>
      </c>
      <c r="H37" s="164"/>
      <c r="I37" s="164">
        <v>4</v>
      </c>
      <c r="J37" s="165">
        <v>3</v>
      </c>
      <c r="K37" s="167">
        <v>32</v>
      </c>
      <c r="L37" s="168">
        <v>32</v>
      </c>
      <c r="M37" s="168">
        <v>8</v>
      </c>
      <c r="N37" s="168">
        <v>1</v>
      </c>
      <c r="O37" s="363">
        <v>0.5</v>
      </c>
      <c r="P37" s="168"/>
      <c r="Q37" s="168"/>
      <c r="R37" s="168"/>
      <c r="S37" s="168"/>
      <c r="T37" s="168"/>
      <c r="U37" s="168">
        <v>1</v>
      </c>
      <c r="V37" s="168"/>
      <c r="W37" s="168"/>
      <c r="X37" s="168"/>
      <c r="Y37" s="168"/>
      <c r="Z37" s="168"/>
      <c r="AA37" s="168"/>
      <c r="AB37" s="191"/>
      <c r="AC37" s="170">
        <f>SUM(K37:AB37)</f>
        <v>74.5</v>
      </c>
    </row>
    <row r="38" spans="1:29" s="288" customFormat="1" ht="14" customHeight="1" x14ac:dyDescent="0.35">
      <c r="A38" s="474"/>
      <c r="B38" s="430"/>
      <c r="C38" s="468"/>
      <c r="D38" s="449"/>
      <c r="E38" s="319"/>
      <c r="F38" s="248"/>
      <c r="G38" s="244"/>
      <c r="H38" s="327"/>
      <c r="I38" s="181"/>
      <c r="J38" s="182"/>
      <c r="K38" s="178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80"/>
      <c r="AC38" s="132">
        <f>SUM(K38:AB38)</f>
        <v>0</v>
      </c>
    </row>
    <row r="39" spans="1:29" s="13" customFormat="1" ht="20.25" customHeight="1" thickBot="1" x14ac:dyDescent="0.4">
      <c r="A39" s="474"/>
      <c r="B39" s="430"/>
      <c r="C39" s="468"/>
      <c r="D39" s="449"/>
      <c r="E39" s="61"/>
      <c r="F39" s="62"/>
      <c r="G39" s="62"/>
      <c r="H39" s="62"/>
      <c r="I39" s="62"/>
      <c r="J39" s="361"/>
      <c r="K39" s="362">
        <f t="shared" ref="K39:AC39" si="2">SUM(K37:K38)</f>
        <v>32</v>
      </c>
      <c r="L39" s="362">
        <f t="shared" si="2"/>
        <v>32</v>
      </c>
      <c r="M39" s="362">
        <f t="shared" si="2"/>
        <v>8</v>
      </c>
      <c r="N39" s="362">
        <f t="shared" si="2"/>
        <v>1</v>
      </c>
      <c r="O39" s="362">
        <f t="shared" si="2"/>
        <v>0.5</v>
      </c>
      <c r="P39" s="362">
        <f t="shared" si="2"/>
        <v>0</v>
      </c>
      <c r="Q39" s="362">
        <f t="shared" si="2"/>
        <v>0</v>
      </c>
      <c r="R39" s="362">
        <f t="shared" si="2"/>
        <v>0</v>
      </c>
      <c r="S39" s="362">
        <f t="shared" si="2"/>
        <v>0</v>
      </c>
      <c r="T39" s="362">
        <f t="shared" si="2"/>
        <v>0</v>
      </c>
      <c r="U39" s="362">
        <f t="shared" si="2"/>
        <v>1</v>
      </c>
      <c r="V39" s="362">
        <f t="shared" si="2"/>
        <v>0</v>
      </c>
      <c r="W39" s="362">
        <f t="shared" si="2"/>
        <v>0</v>
      </c>
      <c r="X39" s="362">
        <f t="shared" si="2"/>
        <v>0</v>
      </c>
      <c r="Y39" s="362">
        <f t="shared" si="2"/>
        <v>0</v>
      </c>
      <c r="Z39" s="362">
        <f t="shared" si="2"/>
        <v>0</v>
      </c>
      <c r="AA39" s="362">
        <f t="shared" si="2"/>
        <v>0</v>
      </c>
      <c r="AB39" s="362">
        <f t="shared" si="2"/>
        <v>0</v>
      </c>
      <c r="AC39" s="132">
        <f t="shared" si="2"/>
        <v>74.5</v>
      </c>
    </row>
    <row r="40" spans="1:29" s="13" customFormat="1" ht="13.5" customHeight="1" x14ac:dyDescent="0.35">
      <c r="A40" s="474"/>
      <c r="B40" s="430"/>
      <c r="C40" s="468"/>
      <c r="D40" s="449"/>
      <c r="E40" s="19"/>
      <c r="F40" s="31"/>
      <c r="G40" s="42"/>
      <c r="H40" s="42"/>
      <c r="I40" s="42"/>
      <c r="J40" s="64"/>
      <c r="K40" s="4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68"/>
    </row>
    <row r="41" spans="1:29" s="13" customFormat="1" ht="13.5" customHeight="1" thickBot="1" x14ac:dyDescent="0.4">
      <c r="A41" s="474"/>
      <c r="B41" s="430"/>
      <c r="C41" s="468"/>
      <c r="D41" s="449"/>
      <c r="E41" s="25" t="s">
        <v>87</v>
      </c>
      <c r="F41" s="26"/>
      <c r="G41" s="26"/>
      <c r="H41" s="26"/>
      <c r="I41" s="26"/>
      <c r="J41" s="65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0"/>
    </row>
    <row r="42" spans="1:29" s="13" customFormat="1" ht="13.5" customHeight="1" x14ac:dyDescent="0.35">
      <c r="A42" s="474"/>
      <c r="B42" s="430"/>
      <c r="C42" s="468"/>
      <c r="D42" s="449"/>
      <c r="E42" s="47"/>
      <c r="F42" s="42"/>
      <c r="G42" s="42"/>
      <c r="H42" s="42"/>
      <c r="I42" s="42"/>
      <c r="J42" s="66"/>
      <c r="K42" s="67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68"/>
    </row>
    <row r="43" spans="1:29" s="13" customFormat="1" ht="13.5" customHeight="1" thickBot="1" x14ac:dyDescent="0.4">
      <c r="A43" s="474"/>
      <c r="B43" s="430"/>
      <c r="C43" s="468"/>
      <c r="D43" s="449"/>
      <c r="E43" s="71" t="s">
        <v>88</v>
      </c>
      <c r="F43" s="26"/>
      <c r="G43" s="26"/>
      <c r="H43" s="26"/>
      <c r="I43" s="26"/>
      <c r="J43" s="105"/>
      <c r="K43" s="96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30"/>
    </row>
    <row r="44" spans="1:29" s="13" customFormat="1" ht="13.5" customHeight="1" x14ac:dyDescent="0.35">
      <c r="A44" s="474"/>
      <c r="B44" s="430"/>
      <c r="C44" s="468"/>
      <c r="D44" s="449"/>
      <c r="E44" s="91"/>
      <c r="F44" s="89"/>
      <c r="G44" s="89"/>
      <c r="H44" s="89"/>
      <c r="I44" s="103"/>
      <c r="J44" s="90"/>
      <c r="K44" s="104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113"/>
      <c r="AC44" s="70"/>
    </row>
    <row r="45" spans="1:29" s="13" customFormat="1" ht="13.5" customHeight="1" thickBot="1" x14ac:dyDescent="0.4">
      <c r="A45" s="474"/>
      <c r="B45" s="430"/>
      <c r="C45" s="468"/>
      <c r="D45" s="449"/>
      <c r="E45" s="71" t="s">
        <v>89</v>
      </c>
      <c r="F45" s="26"/>
      <c r="G45" s="26"/>
      <c r="H45" s="26"/>
      <c r="I45" s="26"/>
      <c r="J45" s="6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110"/>
      <c r="AC45" s="72"/>
    </row>
    <row r="46" spans="1:29" s="13" customFormat="1" ht="13.5" customHeight="1" thickBot="1" x14ac:dyDescent="0.4">
      <c r="A46" s="474"/>
      <c r="B46" s="430"/>
      <c r="C46" s="468"/>
      <c r="D46" s="449"/>
      <c r="E46" s="51" t="s">
        <v>101</v>
      </c>
      <c r="F46" s="52"/>
      <c r="G46" s="52"/>
      <c r="H46" s="52"/>
      <c r="I46" s="52"/>
      <c r="J46" s="73"/>
      <c r="K46" s="29">
        <f>K39</f>
        <v>32</v>
      </c>
      <c r="L46" s="29">
        <f t="shared" ref="L46:AB46" si="3">SUM(L39,L41,L43,L45)</f>
        <v>32</v>
      </c>
      <c r="M46" s="29">
        <f t="shared" si="3"/>
        <v>8</v>
      </c>
      <c r="N46" s="29">
        <f t="shared" si="3"/>
        <v>1</v>
      </c>
      <c r="O46" s="29">
        <f t="shared" si="3"/>
        <v>0.5</v>
      </c>
      <c r="P46" s="29">
        <f t="shared" si="3"/>
        <v>0</v>
      </c>
      <c r="Q46" s="29">
        <f t="shared" si="3"/>
        <v>0</v>
      </c>
      <c r="R46" s="29">
        <f t="shared" si="3"/>
        <v>0</v>
      </c>
      <c r="S46" s="29">
        <f t="shared" si="3"/>
        <v>0</v>
      </c>
      <c r="T46" s="29">
        <f t="shared" si="3"/>
        <v>0</v>
      </c>
      <c r="U46" s="29">
        <f t="shared" si="3"/>
        <v>1</v>
      </c>
      <c r="V46" s="29">
        <f t="shared" si="3"/>
        <v>0</v>
      </c>
      <c r="W46" s="29">
        <f t="shared" si="3"/>
        <v>0</v>
      </c>
      <c r="X46" s="29">
        <f t="shared" si="3"/>
        <v>0</v>
      </c>
      <c r="Y46" s="29">
        <f t="shared" si="3"/>
        <v>0</v>
      </c>
      <c r="Z46" s="29">
        <f t="shared" si="3"/>
        <v>0</v>
      </c>
      <c r="AA46" s="29">
        <f t="shared" si="3"/>
        <v>0</v>
      </c>
      <c r="AB46" s="29">
        <f t="shared" si="3"/>
        <v>0</v>
      </c>
      <c r="AC46" s="133">
        <f>SUM(K46:AB46)</f>
        <v>74.5</v>
      </c>
    </row>
    <row r="47" spans="1:29" s="13" customFormat="1" ht="13.5" customHeight="1" thickBot="1" x14ac:dyDescent="0.4">
      <c r="A47" s="474"/>
      <c r="B47" s="430"/>
      <c r="C47" s="468"/>
      <c r="D47" s="449"/>
      <c r="E47" s="51"/>
      <c r="F47" s="52"/>
      <c r="G47" s="52"/>
      <c r="H47" s="52"/>
      <c r="I47" s="52"/>
      <c r="J47" s="73"/>
      <c r="K47" s="5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111"/>
      <c r="AC47" s="55"/>
    </row>
    <row r="48" spans="1:29" s="13" customFormat="1" ht="13.5" customHeight="1" thickBot="1" x14ac:dyDescent="0.4">
      <c r="A48" s="461"/>
      <c r="B48" s="454"/>
      <c r="C48" s="469"/>
      <c r="D48" s="471"/>
      <c r="E48" s="75" t="s">
        <v>102</v>
      </c>
      <c r="F48" s="76"/>
      <c r="G48" s="76"/>
      <c r="H48" s="76"/>
      <c r="I48" s="77"/>
      <c r="J48" s="78"/>
      <c r="K48" s="29">
        <f t="shared" ref="K48:AC48" si="4">SUM(K19,K46)</f>
        <v>108</v>
      </c>
      <c r="L48" s="29">
        <f t="shared" si="4"/>
        <v>144</v>
      </c>
      <c r="M48" s="29">
        <f t="shared" si="4"/>
        <v>32</v>
      </c>
      <c r="N48" s="29">
        <f t="shared" si="4"/>
        <v>3</v>
      </c>
      <c r="O48" s="29">
        <f t="shared" si="4"/>
        <v>1.5</v>
      </c>
      <c r="P48" s="29">
        <f t="shared" si="4"/>
        <v>0</v>
      </c>
      <c r="Q48" s="29">
        <f t="shared" si="4"/>
        <v>0</v>
      </c>
      <c r="R48" s="29">
        <f t="shared" si="4"/>
        <v>0</v>
      </c>
      <c r="S48" s="29">
        <f t="shared" si="4"/>
        <v>0</v>
      </c>
      <c r="T48" s="29">
        <f t="shared" si="4"/>
        <v>0</v>
      </c>
      <c r="U48" s="29">
        <f t="shared" si="4"/>
        <v>9</v>
      </c>
      <c r="V48" s="29">
        <f t="shared" si="4"/>
        <v>0</v>
      </c>
      <c r="W48" s="29">
        <f t="shared" si="4"/>
        <v>0</v>
      </c>
      <c r="X48" s="29">
        <f t="shared" si="4"/>
        <v>0</v>
      </c>
      <c r="Y48" s="29">
        <f t="shared" si="4"/>
        <v>0</v>
      </c>
      <c r="Z48" s="29">
        <f t="shared" si="4"/>
        <v>0</v>
      </c>
      <c r="AA48" s="29">
        <f t="shared" si="4"/>
        <v>0</v>
      </c>
      <c r="AB48" s="29">
        <f t="shared" si="4"/>
        <v>0</v>
      </c>
      <c r="AC48" s="55">
        <f t="shared" si="4"/>
        <v>297.5</v>
      </c>
    </row>
    <row r="50" spans="1:29" s="81" customFormat="1" ht="14" customHeight="1" x14ac:dyDescent="0.4">
      <c r="A50" s="459" t="s">
        <v>61</v>
      </c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  <c r="AA50" s="493"/>
      <c r="AB50" s="493"/>
      <c r="AC50" s="493"/>
    </row>
    <row r="51" spans="1:29" s="81" customFormat="1" ht="14" customHeight="1" x14ac:dyDescent="0.4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2" t="s">
        <v>62</v>
      </c>
      <c r="S51" s="80"/>
      <c r="U51" s="82"/>
      <c r="V51" s="82"/>
      <c r="W51" s="82"/>
      <c r="X51" s="82"/>
      <c r="Y51" s="82"/>
      <c r="Z51" s="82"/>
      <c r="AA51" s="82"/>
      <c r="AB51" s="82"/>
      <c r="AC51" s="80"/>
    </row>
    <row r="52" spans="1:29" s="81" customFormat="1" ht="14" customHeight="1" x14ac:dyDescent="0.4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3"/>
      <c r="U52" s="83"/>
      <c r="V52" s="83"/>
      <c r="W52" s="83"/>
      <c r="X52" s="83"/>
      <c r="Y52" s="3" t="s">
        <v>63</v>
      </c>
      <c r="Z52" s="3"/>
      <c r="AA52" s="3"/>
      <c r="AB52" s="83"/>
      <c r="AC52" s="80"/>
    </row>
    <row r="53" spans="1:29" s="81" customFormat="1" ht="14" customHeight="1" x14ac:dyDescent="0.4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4"/>
      <c r="U53" s="451" t="s">
        <v>91</v>
      </c>
      <c r="V53" s="493"/>
      <c r="W53" s="493"/>
      <c r="X53" s="493"/>
      <c r="Y53" s="493"/>
      <c r="Z53" s="493"/>
      <c r="AA53" s="493"/>
      <c r="AB53" s="2"/>
      <c r="AC53" s="80"/>
    </row>
    <row r="54" spans="1:29" s="81" customFormat="1" ht="3.75" customHeight="1" x14ac:dyDescent="0.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0"/>
    </row>
    <row r="55" spans="1:29" s="81" customFormat="1" ht="14" customHeight="1" x14ac:dyDescent="0.4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5"/>
      <c r="S55" s="85"/>
      <c r="T55" s="85"/>
      <c r="U55" s="85"/>
      <c r="V55" s="3"/>
      <c r="W55" s="3"/>
      <c r="X55" s="3"/>
      <c r="Y55" s="3"/>
      <c r="Z55" s="85"/>
      <c r="AA55" s="85"/>
      <c r="AB55" s="85"/>
      <c r="AC55" s="80"/>
    </row>
    <row r="56" spans="1:29" s="81" customFormat="1" ht="14" customHeight="1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476"/>
      <c r="S56" s="493"/>
      <c r="T56" s="493"/>
      <c r="U56" s="493"/>
      <c r="V56" s="493"/>
      <c r="W56" s="493"/>
      <c r="X56" s="493"/>
      <c r="Y56" s="493"/>
      <c r="Z56" s="493"/>
      <c r="AA56" s="493"/>
      <c r="AB56" s="493"/>
      <c r="AC56" s="80"/>
    </row>
    <row r="57" spans="1:29" s="81" customFormat="1" ht="14" customHeight="1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5"/>
      <c r="S57" s="85"/>
      <c r="T57" s="85"/>
      <c r="U57" s="85"/>
      <c r="V57" s="472"/>
      <c r="W57" s="493"/>
      <c r="X57" s="493"/>
      <c r="Y57" s="493"/>
      <c r="Z57" s="85"/>
      <c r="AA57" s="85"/>
      <c r="AB57" s="85"/>
      <c r="AC57" s="80"/>
    </row>
    <row r="58" spans="1:29" s="81" customFormat="1" ht="14" customHeight="1" x14ac:dyDescent="0.4">
      <c r="R58" s="6"/>
      <c r="U58" s="451"/>
      <c r="V58" s="493"/>
      <c r="W58" s="493"/>
      <c r="X58" s="493"/>
      <c r="Y58" s="493"/>
      <c r="Z58" s="493"/>
      <c r="AA58" s="3"/>
      <c r="AB58" s="6"/>
    </row>
    <row r="59" spans="1:29" s="81" customFormat="1" ht="14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5" customHeight="1" x14ac:dyDescent="0.4">
      <c r="R60" s="6"/>
      <c r="U60" s="451"/>
      <c r="V60" s="493"/>
      <c r="W60" s="493"/>
      <c r="X60" s="493"/>
      <c r="Y60" s="493"/>
      <c r="Z60" s="493"/>
      <c r="AA60" s="3"/>
      <c r="AB60" s="6"/>
    </row>
    <row r="61" spans="1:29" s="81" customFormat="1" ht="15" customHeight="1" x14ac:dyDescent="0.4">
      <c r="R61" s="6"/>
      <c r="U61" s="2"/>
      <c r="V61" s="2"/>
      <c r="W61" s="2"/>
      <c r="X61" s="2"/>
      <c r="Y61" s="2"/>
      <c r="Z61" s="2"/>
      <c r="AA61" s="3"/>
      <c r="AB61" s="6"/>
    </row>
  </sheetData>
  <mergeCells count="46">
    <mergeCell ref="C37:C48"/>
    <mergeCell ref="H34:H35"/>
    <mergeCell ref="AC5:AC6"/>
    <mergeCell ref="A1:AC1"/>
    <mergeCell ref="A36:AC36"/>
    <mergeCell ref="U26:AA26"/>
    <mergeCell ref="A3:AC3"/>
    <mergeCell ref="E5:E6"/>
    <mergeCell ref="J34:J35"/>
    <mergeCell ref="D8:D19"/>
    <mergeCell ref="A30:AC30"/>
    <mergeCell ref="F5:F6"/>
    <mergeCell ref="E34:E35"/>
    <mergeCell ref="G34:G35"/>
    <mergeCell ref="U58:Z58"/>
    <mergeCell ref="A7:AC7"/>
    <mergeCell ref="B34:B35"/>
    <mergeCell ref="I5:I6"/>
    <mergeCell ref="A5:A6"/>
    <mergeCell ref="G5:G6"/>
    <mergeCell ref="AC34:AC35"/>
    <mergeCell ref="B8:B19"/>
    <mergeCell ref="A21:AC21"/>
    <mergeCell ref="A50:AC50"/>
    <mergeCell ref="D34:D35"/>
    <mergeCell ref="F34:F35"/>
    <mergeCell ref="B37:B48"/>
    <mergeCell ref="D37:D48"/>
    <mergeCell ref="C5:C6"/>
    <mergeCell ref="V57:Y57"/>
    <mergeCell ref="U60:Z60"/>
    <mergeCell ref="I34:I35"/>
    <mergeCell ref="B5:B6"/>
    <mergeCell ref="D5:D6"/>
    <mergeCell ref="H5:H6"/>
    <mergeCell ref="K34:AB34"/>
    <mergeCell ref="J5:J6"/>
    <mergeCell ref="A32:AC32"/>
    <mergeCell ref="A34:A35"/>
    <mergeCell ref="R56:AB56"/>
    <mergeCell ref="C34:C35"/>
    <mergeCell ref="U53:AA53"/>
    <mergeCell ref="A8:A19"/>
    <mergeCell ref="K5:AB5"/>
    <mergeCell ref="A37:A48"/>
    <mergeCell ref="C8:C19"/>
  </mergeCells>
  <conditionalFormatting sqref="E37">
    <cfRule type="cellIs" dxfId="2" priority="1" stopIfTrue="1" operator="equal">
      <formula>0</formula>
    </cfRule>
  </conditionalFormatting>
  <conditionalFormatting sqref="K12:AB12 E13 K14:AB14 K19:AB19 K46:AB46 K48:AB48">
    <cfRule type="cellIs" dxfId="1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29" max="16383" man="1"/>
  </rowBreak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5"/>
    <pageSetUpPr fitToPage="1"/>
  </sheetPr>
  <dimension ref="A1:AI71"/>
  <sheetViews>
    <sheetView view="pageBreakPreview" topLeftCell="A23" zoomScale="70" zoomScaleNormal="75" zoomScaleSheetLayoutView="70" zoomScalePageLayoutView="80" workbookViewId="0">
      <selection activeCell="A59" sqref="A59"/>
    </sheetView>
  </sheetViews>
  <sheetFormatPr defaultRowHeight="12.75" x14ac:dyDescent="0.35"/>
  <cols>
    <col min="1" max="1" width="4.1328125" style="1" customWidth="1"/>
    <col min="2" max="2" width="13.8632812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86328125" style="1" customWidth="1"/>
    <col min="7" max="7" width="5.1328125" style="1" customWidth="1"/>
    <col min="8" max="8" width="4.53125" style="1" customWidth="1"/>
    <col min="9" max="9" width="4.796875" style="1" customWidth="1"/>
    <col min="10" max="10" width="4.19921875" style="1" bestFit="1" customWidth="1"/>
    <col min="11" max="11" width="4.53125" style="1" customWidth="1"/>
    <col min="12" max="12" width="4.796875" style="1" customWidth="1"/>
    <col min="13" max="13" width="4.53125" style="1" customWidth="1"/>
    <col min="14" max="15" width="4.796875" style="1" customWidth="1"/>
    <col min="16" max="17" width="4.53125" style="1" customWidth="1"/>
    <col min="18" max="18" width="5.796875" style="1" customWidth="1"/>
    <col min="19" max="19" width="5" style="1" customWidth="1"/>
    <col min="20" max="20" width="5.53125" style="1" customWidth="1"/>
    <col min="21" max="21" width="5.19921875" style="1" customWidth="1"/>
    <col min="22" max="22" width="5.86328125" style="1" customWidth="1"/>
    <col min="23" max="29" width="7.796875" style="1" customWidth="1"/>
  </cols>
  <sheetData>
    <row r="1" spans="1:35" s="5" customFormat="1" ht="21" customHeight="1" x14ac:dyDescent="0.35">
      <c r="A1" s="446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</row>
    <row r="2" spans="1:3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5" s="5" customFormat="1" ht="21" customHeight="1" x14ac:dyDescent="0.35">
      <c r="A3" s="463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</row>
    <row r="4" spans="1:3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5" ht="14.25" customHeight="1" x14ac:dyDescent="0.35">
      <c r="A5" s="460" t="s">
        <v>2</v>
      </c>
      <c r="B5" s="452" t="s">
        <v>3</v>
      </c>
      <c r="C5" s="452" t="s">
        <v>4</v>
      </c>
      <c r="D5" s="453" t="s">
        <v>5</v>
      </c>
      <c r="E5" s="480" t="s">
        <v>66</v>
      </c>
      <c r="F5" s="455" t="s">
        <v>6</v>
      </c>
      <c r="G5" s="462" t="s">
        <v>67</v>
      </c>
      <c r="H5" s="466" t="s">
        <v>68</v>
      </c>
      <c r="I5" s="455" t="s">
        <v>8</v>
      </c>
      <c r="J5" s="464" t="s">
        <v>69</v>
      </c>
      <c r="K5" s="477" t="s">
        <v>9</v>
      </c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9"/>
      <c r="AC5" s="482" t="s">
        <v>29</v>
      </c>
    </row>
    <row r="6" spans="1:35" s="11" customFormat="1" ht="116.25" customHeight="1" thickBot="1" x14ac:dyDescent="0.35">
      <c r="A6" s="461"/>
      <c r="B6" s="431"/>
      <c r="C6" s="431"/>
      <c r="D6" s="454"/>
      <c r="E6" s="431"/>
      <c r="F6" s="431"/>
      <c r="G6" s="431"/>
      <c r="H6" s="454"/>
      <c r="I6" s="431"/>
      <c r="J6" s="465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70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50"/>
    </row>
    <row r="7" spans="1:35" s="13" customFormat="1" ht="13.5" customHeight="1" thickBot="1" x14ac:dyDescent="0.4">
      <c r="A7" s="502" t="s">
        <v>33</v>
      </c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484"/>
      <c r="Y7" s="484"/>
      <c r="Z7" s="484"/>
      <c r="AA7" s="484"/>
      <c r="AB7" s="484"/>
      <c r="AC7" s="503"/>
    </row>
    <row r="8" spans="1:35" s="141" customFormat="1" ht="14.25" customHeight="1" thickBot="1" x14ac:dyDescent="0.45">
      <c r="A8" s="500">
        <v>8</v>
      </c>
      <c r="B8" s="475" t="s">
        <v>152</v>
      </c>
      <c r="C8" s="506" t="s">
        <v>117</v>
      </c>
      <c r="D8" s="505">
        <v>0.25</v>
      </c>
      <c r="E8" s="317" t="s">
        <v>107</v>
      </c>
      <c r="F8" s="327" t="s">
        <v>74</v>
      </c>
      <c r="G8" s="268"/>
      <c r="H8" s="327" t="s">
        <v>120</v>
      </c>
      <c r="I8" s="327">
        <v>1</v>
      </c>
      <c r="J8" s="328">
        <v>4</v>
      </c>
      <c r="K8" s="292"/>
      <c r="L8" s="290">
        <v>2</v>
      </c>
      <c r="M8" s="290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84"/>
      <c r="Y8" s="184"/>
      <c r="Z8" s="184"/>
      <c r="AA8" s="60"/>
      <c r="AB8" s="258"/>
      <c r="AC8" s="129">
        <f t="shared" ref="AC8:AC23" si="0">SUM(K8:AB8)</f>
        <v>2</v>
      </c>
      <c r="AD8" s="12"/>
      <c r="AE8" s="12"/>
      <c r="AF8" s="12"/>
      <c r="AG8" s="12"/>
      <c r="AH8" s="12"/>
      <c r="AI8" s="12"/>
    </row>
    <row r="9" spans="1:35" s="141" customFormat="1" ht="14.25" customHeight="1" thickBot="1" x14ac:dyDescent="0.45">
      <c r="A9" s="474"/>
      <c r="B9" s="430"/>
      <c r="C9" s="430"/>
      <c r="D9" s="468"/>
      <c r="E9" s="317" t="s">
        <v>107</v>
      </c>
      <c r="F9" s="327" t="s">
        <v>74</v>
      </c>
      <c r="G9" s="268"/>
      <c r="H9" s="327" t="s">
        <v>121</v>
      </c>
      <c r="I9" s="327">
        <v>1</v>
      </c>
      <c r="J9" s="328">
        <v>2</v>
      </c>
      <c r="K9" s="292"/>
      <c r="L9" s="290">
        <v>2</v>
      </c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70">
        <f t="shared" si="0"/>
        <v>2</v>
      </c>
      <c r="AD9" s="12"/>
      <c r="AE9" s="12"/>
      <c r="AF9" s="12"/>
      <c r="AG9" s="12"/>
      <c r="AH9" s="12"/>
      <c r="AI9" s="12"/>
    </row>
    <row r="10" spans="1:35" s="141" customFormat="1" ht="14.25" customHeight="1" thickBot="1" x14ac:dyDescent="0.45">
      <c r="A10" s="474"/>
      <c r="B10" s="430"/>
      <c r="C10" s="430"/>
      <c r="D10" s="468"/>
      <c r="E10" s="317" t="s">
        <v>107</v>
      </c>
      <c r="F10" s="327" t="s">
        <v>74</v>
      </c>
      <c r="G10" s="268"/>
      <c r="H10" s="327" t="s">
        <v>122</v>
      </c>
      <c r="I10" s="327">
        <v>1</v>
      </c>
      <c r="J10" s="328">
        <v>3</v>
      </c>
      <c r="K10" s="292"/>
      <c r="L10" s="290">
        <v>2</v>
      </c>
      <c r="M10" s="290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84"/>
      <c r="Y10" s="184"/>
      <c r="Z10" s="184"/>
      <c r="AA10" s="60"/>
      <c r="AB10" s="258"/>
      <c r="AC10" s="170">
        <f t="shared" si="0"/>
        <v>2</v>
      </c>
      <c r="AD10" s="12"/>
      <c r="AE10" s="12"/>
      <c r="AF10" s="12"/>
      <c r="AG10" s="12"/>
      <c r="AH10" s="12"/>
      <c r="AI10" s="12"/>
    </row>
    <row r="11" spans="1:35" s="141" customFormat="1" ht="14.25" customHeight="1" thickBot="1" x14ac:dyDescent="0.45">
      <c r="A11" s="474"/>
      <c r="B11" s="430"/>
      <c r="C11" s="430"/>
      <c r="D11" s="468"/>
      <c r="E11" s="317" t="s">
        <v>107</v>
      </c>
      <c r="F11" s="327" t="s">
        <v>74</v>
      </c>
      <c r="G11" s="268"/>
      <c r="H11" s="327" t="s">
        <v>123</v>
      </c>
      <c r="I11" s="327">
        <v>1</v>
      </c>
      <c r="J11" s="328">
        <v>3</v>
      </c>
      <c r="K11" s="292"/>
      <c r="L11" s="290">
        <v>2</v>
      </c>
      <c r="M11" s="290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84"/>
      <c r="Y11" s="184"/>
      <c r="Z11" s="184"/>
      <c r="AA11" s="60"/>
      <c r="AB11" s="258"/>
      <c r="AC11" s="170">
        <f t="shared" si="0"/>
        <v>2</v>
      </c>
      <c r="AD11" s="12"/>
      <c r="AE11" s="12"/>
      <c r="AF11" s="12"/>
      <c r="AG11" s="12"/>
      <c r="AH11" s="12"/>
      <c r="AI11" s="12"/>
    </row>
    <row r="12" spans="1:35" s="141" customFormat="1" ht="14.25" customHeight="1" thickBot="1" x14ac:dyDescent="0.45">
      <c r="A12" s="474"/>
      <c r="B12" s="430"/>
      <c r="C12" s="430"/>
      <c r="D12" s="468"/>
      <c r="E12" s="317" t="s">
        <v>107</v>
      </c>
      <c r="F12" s="327" t="s">
        <v>74</v>
      </c>
      <c r="G12" s="268"/>
      <c r="H12" s="327" t="s">
        <v>124</v>
      </c>
      <c r="I12" s="327">
        <v>1</v>
      </c>
      <c r="J12" s="328">
        <v>2</v>
      </c>
      <c r="K12" s="292"/>
      <c r="L12" s="290">
        <v>2</v>
      </c>
      <c r="M12" s="290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84"/>
      <c r="Y12" s="184"/>
      <c r="Z12" s="184"/>
      <c r="AA12" s="60"/>
      <c r="AB12" s="258"/>
      <c r="AC12" s="170">
        <f t="shared" si="0"/>
        <v>2</v>
      </c>
      <c r="AD12" s="12"/>
      <c r="AE12" s="12"/>
      <c r="AF12" s="12"/>
      <c r="AG12" s="12"/>
      <c r="AH12" s="12"/>
      <c r="AI12" s="12"/>
    </row>
    <row r="13" spans="1:35" s="141" customFormat="1" ht="14.25" customHeight="1" thickBot="1" x14ac:dyDescent="0.45">
      <c r="A13" s="474"/>
      <c r="B13" s="430"/>
      <c r="C13" s="430"/>
      <c r="D13" s="468"/>
      <c r="E13" s="317" t="s">
        <v>107</v>
      </c>
      <c r="F13" s="327" t="s">
        <v>74</v>
      </c>
      <c r="G13" s="268"/>
      <c r="H13" s="327" t="s">
        <v>125</v>
      </c>
      <c r="I13" s="327">
        <v>1</v>
      </c>
      <c r="J13" s="328">
        <v>2</v>
      </c>
      <c r="K13" s="292"/>
      <c r="L13" s="290">
        <v>2</v>
      </c>
      <c r="M13" s="290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84"/>
      <c r="Y13" s="184"/>
      <c r="Z13" s="184"/>
      <c r="AA13" s="60"/>
      <c r="AB13" s="258"/>
      <c r="AC13" s="170">
        <f t="shared" si="0"/>
        <v>2</v>
      </c>
      <c r="AD13" s="12"/>
      <c r="AE13" s="12"/>
      <c r="AF13" s="12"/>
      <c r="AG13" s="12"/>
      <c r="AH13" s="12"/>
      <c r="AI13" s="12"/>
    </row>
    <row r="14" spans="1:35" s="141" customFormat="1" ht="14.25" customHeight="1" thickBot="1" x14ac:dyDescent="0.45">
      <c r="A14" s="474"/>
      <c r="B14" s="430"/>
      <c r="C14" s="430"/>
      <c r="D14" s="468"/>
      <c r="E14" s="317" t="s">
        <v>107</v>
      </c>
      <c r="F14" s="327" t="s">
        <v>74</v>
      </c>
      <c r="G14" s="268"/>
      <c r="H14" s="327" t="s">
        <v>126</v>
      </c>
      <c r="I14" s="327">
        <v>1</v>
      </c>
      <c r="J14" s="328">
        <v>7</v>
      </c>
      <c r="K14" s="292"/>
      <c r="L14" s="290">
        <v>2</v>
      </c>
      <c r="M14" s="290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84"/>
      <c r="Y14" s="184"/>
      <c r="Z14" s="184"/>
      <c r="AA14" s="60"/>
      <c r="AB14" s="258"/>
      <c r="AC14" s="170">
        <f t="shared" si="0"/>
        <v>2</v>
      </c>
      <c r="AD14" s="12"/>
      <c r="AE14" s="12"/>
      <c r="AF14" s="12"/>
      <c r="AG14" s="12"/>
      <c r="AH14" s="12"/>
      <c r="AI14" s="12"/>
    </row>
    <row r="15" spans="1:35" s="141" customFormat="1" ht="14.25" customHeight="1" thickBot="1" x14ac:dyDescent="0.45">
      <c r="A15" s="474"/>
      <c r="B15" s="430"/>
      <c r="C15" s="430"/>
      <c r="D15" s="468"/>
      <c r="E15" s="317" t="s">
        <v>107</v>
      </c>
      <c r="F15" s="327" t="s">
        <v>74</v>
      </c>
      <c r="G15" s="268"/>
      <c r="H15" s="327" t="s">
        <v>127</v>
      </c>
      <c r="I15" s="327">
        <v>1</v>
      </c>
      <c r="J15" s="328">
        <v>5</v>
      </c>
      <c r="K15" s="292"/>
      <c r="L15" s="290">
        <v>2</v>
      </c>
      <c r="M15" s="290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84"/>
      <c r="Y15" s="184"/>
      <c r="Z15" s="184"/>
      <c r="AA15" s="60"/>
      <c r="AB15" s="258"/>
      <c r="AC15" s="170">
        <f t="shared" si="0"/>
        <v>2</v>
      </c>
      <c r="AD15" s="12"/>
      <c r="AE15" s="12"/>
      <c r="AF15" s="12"/>
      <c r="AG15" s="12"/>
      <c r="AH15" s="12"/>
      <c r="AI15" s="12"/>
    </row>
    <row r="16" spans="1:35" s="141" customFormat="1" ht="14.25" customHeight="1" thickBot="1" x14ac:dyDescent="0.45">
      <c r="A16" s="474"/>
      <c r="B16" s="430"/>
      <c r="C16" s="430"/>
      <c r="D16" s="468"/>
      <c r="E16" s="317" t="s">
        <v>107</v>
      </c>
      <c r="F16" s="327" t="s">
        <v>74</v>
      </c>
      <c r="G16" s="268"/>
      <c r="H16" s="327" t="s">
        <v>128</v>
      </c>
      <c r="I16" s="327">
        <v>1</v>
      </c>
      <c r="J16" s="328">
        <v>9</v>
      </c>
      <c r="K16" s="292"/>
      <c r="L16" s="290">
        <v>4</v>
      </c>
      <c r="M16" s="290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84"/>
      <c r="Y16" s="184"/>
      <c r="Z16" s="184"/>
      <c r="AA16" s="60"/>
      <c r="AB16" s="258"/>
      <c r="AC16" s="170">
        <f t="shared" si="0"/>
        <v>4</v>
      </c>
      <c r="AD16" s="12"/>
      <c r="AE16" s="12"/>
      <c r="AF16" s="12"/>
      <c r="AG16" s="12"/>
      <c r="AH16" s="12"/>
      <c r="AI16" s="12"/>
    </row>
    <row r="17" spans="1:35" s="141" customFormat="1" ht="14.25" customHeight="1" thickBot="1" x14ac:dyDescent="0.45">
      <c r="A17" s="474"/>
      <c r="B17" s="430"/>
      <c r="C17" s="430"/>
      <c r="D17" s="468"/>
      <c r="E17" s="317" t="s">
        <v>107</v>
      </c>
      <c r="F17" s="327" t="s">
        <v>74</v>
      </c>
      <c r="G17" s="268"/>
      <c r="H17" s="327" t="s">
        <v>129</v>
      </c>
      <c r="I17" s="327">
        <v>1</v>
      </c>
      <c r="J17" s="328">
        <v>3</v>
      </c>
      <c r="K17" s="292"/>
      <c r="L17" s="290">
        <v>4</v>
      </c>
      <c r="M17" s="290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84"/>
      <c r="Y17" s="184"/>
      <c r="Z17" s="184"/>
      <c r="AA17" s="60"/>
      <c r="AB17" s="258"/>
      <c r="AC17" s="170">
        <f t="shared" si="0"/>
        <v>4</v>
      </c>
      <c r="AD17" s="12"/>
      <c r="AE17" s="12"/>
      <c r="AF17" s="12"/>
      <c r="AG17" s="12"/>
      <c r="AH17" s="12"/>
      <c r="AI17" s="12"/>
    </row>
    <row r="18" spans="1:35" s="141" customFormat="1" ht="14.25" customHeight="1" thickBot="1" x14ac:dyDescent="0.45">
      <c r="A18" s="474"/>
      <c r="B18" s="430"/>
      <c r="C18" s="430"/>
      <c r="D18" s="468"/>
      <c r="E18" s="317" t="s">
        <v>107</v>
      </c>
      <c r="F18" s="327" t="s">
        <v>74</v>
      </c>
      <c r="G18" s="268"/>
      <c r="H18" s="327" t="s">
        <v>130</v>
      </c>
      <c r="I18" s="327">
        <v>1</v>
      </c>
      <c r="J18" s="328">
        <v>3</v>
      </c>
      <c r="K18" s="292"/>
      <c r="L18" s="290">
        <v>4</v>
      </c>
      <c r="M18" s="290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84"/>
      <c r="Y18" s="184"/>
      <c r="Z18" s="184"/>
      <c r="AA18" s="60"/>
      <c r="AB18" s="258"/>
      <c r="AC18" s="170">
        <f t="shared" si="0"/>
        <v>4</v>
      </c>
      <c r="AD18" s="12"/>
      <c r="AE18" s="12"/>
      <c r="AF18" s="12"/>
      <c r="AG18" s="12"/>
      <c r="AH18" s="12"/>
      <c r="AI18" s="12"/>
    </row>
    <row r="19" spans="1:35" s="141" customFormat="1" ht="14.25" customHeight="1" thickBot="1" x14ac:dyDescent="0.45">
      <c r="A19" s="474"/>
      <c r="B19" s="430"/>
      <c r="C19" s="430"/>
      <c r="D19" s="468"/>
      <c r="E19" s="317" t="s">
        <v>107</v>
      </c>
      <c r="F19" s="327" t="s">
        <v>74</v>
      </c>
      <c r="G19" s="268"/>
      <c r="H19" s="327" t="s">
        <v>131</v>
      </c>
      <c r="I19" s="327">
        <v>1</v>
      </c>
      <c r="J19" s="328">
        <v>4</v>
      </c>
      <c r="K19" s="292"/>
      <c r="L19" s="290">
        <v>4</v>
      </c>
      <c r="M19" s="290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84"/>
      <c r="Y19" s="184"/>
      <c r="Z19" s="184"/>
      <c r="AA19" s="60"/>
      <c r="AB19" s="258"/>
      <c r="AC19" s="129">
        <f t="shared" si="0"/>
        <v>4</v>
      </c>
      <c r="AD19" s="12"/>
      <c r="AE19" s="12"/>
      <c r="AF19" s="12"/>
      <c r="AG19" s="12"/>
      <c r="AH19" s="12"/>
      <c r="AI19" s="12"/>
    </row>
    <row r="20" spans="1:35" s="141" customFormat="1" ht="33" customHeight="1" thickBot="1" x14ac:dyDescent="0.45">
      <c r="A20" s="474"/>
      <c r="B20" s="430"/>
      <c r="C20" s="430"/>
      <c r="D20" s="468"/>
      <c r="E20" s="316" t="s">
        <v>79</v>
      </c>
      <c r="F20" s="331" t="s">
        <v>74</v>
      </c>
      <c r="G20" s="245"/>
      <c r="H20" s="249" t="s">
        <v>75</v>
      </c>
      <c r="I20" s="181" t="s">
        <v>76</v>
      </c>
      <c r="J20" s="182">
        <v>1</v>
      </c>
      <c r="K20" s="178">
        <v>16</v>
      </c>
      <c r="L20" s="179">
        <v>14</v>
      </c>
      <c r="M20" s="179"/>
      <c r="N20" s="179"/>
      <c r="O20" s="356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256"/>
      <c r="AC20" s="129">
        <f t="shared" si="0"/>
        <v>30</v>
      </c>
      <c r="AD20" s="12"/>
      <c r="AE20" s="12"/>
      <c r="AF20" s="12"/>
      <c r="AG20" s="12"/>
      <c r="AH20" s="12"/>
      <c r="AI20" s="12"/>
    </row>
    <row r="21" spans="1:35" s="141" customFormat="1" ht="14.25" customHeight="1" thickBot="1" x14ac:dyDescent="0.45">
      <c r="A21" s="474"/>
      <c r="B21" s="430"/>
      <c r="C21" s="430"/>
      <c r="D21" s="468"/>
      <c r="E21" s="326" t="s">
        <v>80</v>
      </c>
      <c r="F21" s="331" t="s">
        <v>74</v>
      </c>
      <c r="G21" s="244"/>
      <c r="H21" s="249" t="s">
        <v>81</v>
      </c>
      <c r="I21" s="181" t="s">
        <v>82</v>
      </c>
      <c r="J21" s="182">
        <v>5</v>
      </c>
      <c r="K21" s="178">
        <v>16</v>
      </c>
      <c r="L21" s="179">
        <v>16</v>
      </c>
      <c r="M21" s="179"/>
      <c r="N21" s="179"/>
      <c r="O21" s="356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256"/>
      <c r="AC21" s="129">
        <f t="shared" si="0"/>
        <v>32</v>
      </c>
      <c r="AD21" s="12"/>
      <c r="AE21" s="12"/>
      <c r="AF21" s="12"/>
      <c r="AG21" s="12"/>
      <c r="AH21" s="12"/>
      <c r="AI21" s="12"/>
    </row>
    <row r="22" spans="1:35" s="142" customFormat="1" ht="27.75" customHeight="1" x14ac:dyDescent="0.4">
      <c r="A22" s="474"/>
      <c r="B22" s="430"/>
      <c r="C22" s="430"/>
      <c r="D22" s="468"/>
      <c r="E22" s="330" t="s">
        <v>83</v>
      </c>
      <c r="F22" s="332" t="s">
        <v>74</v>
      </c>
      <c r="G22" s="244"/>
      <c r="H22" s="222" t="s">
        <v>75</v>
      </c>
      <c r="I22" s="186" t="s">
        <v>84</v>
      </c>
      <c r="J22" s="187" t="s">
        <v>85</v>
      </c>
      <c r="K22" s="106">
        <v>16</v>
      </c>
      <c r="L22" s="101">
        <v>16</v>
      </c>
      <c r="M22" s="101">
        <v>8</v>
      </c>
      <c r="N22" s="179"/>
      <c r="O22" s="356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27"/>
      <c r="AC22" s="129">
        <f t="shared" si="0"/>
        <v>40</v>
      </c>
      <c r="AD22" s="13"/>
      <c r="AE22" s="13"/>
      <c r="AF22" s="13"/>
      <c r="AG22" s="13"/>
      <c r="AH22" s="13"/>
      <c r="AI22" s="13"/>
    </row>
    <row r="23" spans="1:35" s="13" customFormat="1" ht="22.5" customHeight="1" thickBot="1" x14ac:dyDescent="0.45">
      <c r="A23" s="474"/>
      <c r="B23" s="430"/>
      <c r="C23" s="430"/>
      <c r="D23" s="468"/>
      <c r="E23" s="322"/>
      <c r="F23" s="270"/>
      <c r="G23" s="271"/>
      <c r="H23" s="272"/>
      <c r="I23" s="273"/>
      <c r="J23" s="274"/>
      <c r="K23" s="188"/>
      <c r="L23" s="189"/>
      <c r="M23" s="189"/>
      <c r="N23" s="189"/>
      <c r="O23" s="189"/>
      <c r="P23" s="189"/>
      <c r="Q23" s="189"/>
      <c r="R23" s="189"/>
      <c r="S23" s="189"/>
      <c r="T23" s="260"/>
      <c r="U23" s="260"/>
      <c r="V23" s="260"/>
      <c r="W23" s="102"/>
      <c r="X23" s="102"/>
      <c r="Y23" s="102"/>
      <c r="Z23" s="102"/>
      <c r="AA23" s="102"/>
      <c r="AB23" s="128"/>
      <c r="AC23" s="143">
        <f t="shared" si="0"/>
        <v>0</v>
      </c>
    </row>
    <row r="24" spans="1:35" s="13" customFormat="1" ht="21.75" customHeight="1" thickBot="1" x14ac:dyDescent="0.4">
      <c r="A24" s="474"/>
      <c r="B24" s="430"/>
      <c r="C24" s="430"/>
      <c r="D24" s="468"/>
      <c r="E24" s="210" t="s">
        <v>86</v>
      </c>
      <c r="F24" s="208"/>
      <c r="G24" s="208"/>
      <c r="H24" s="208"/>
      <c r="I24" s="208"/>
      <c r="J24" s="209"/>
      <c r="K24" s="151">
        <f t="shared" ref="K24:AC24" si="1">SUM(K8:K23)</f>
        <v>48</v>
      </c>
      <c r="L24" s="151">
        <f t="shared" si="1"/>
        <v>78</v>
      </c>
      <c r="M24" s="151">
        <f t="shared" si="1"/>
        <v>8</v>
      </c>
      <c r="N24" s="151">
        <f t="shared" si="1"/>
        <v>0</v>
      </c>
      <c r="O24" s="151">
        <f t="shared" si="1"/>
        <v>0</v>
      </c>
      <c r="P24" s="151">
        <f t="shared" si="1"/>
        <v>0</v>
      </c>
      <c r="Q24" s="151">
        <f t="shared" si="1"/>
        <v>0</v>
      </c>
      <c r="R24" s="151">
        <f t="shared" si="1"/>
        <v>0</v>
      </c>
      <c r="S24" s="151">
        <f t="shared" si="1"/>
        <v>0</v>
      </c>
      <c r="T24" s="151">
        <f t="shared" si="1"/>
        <v>0</v>
      </c>
      <c r="U24" s="151">
        <f t="shared" si="1"/>
        <v>0</v>
      </c>
      <c r="V24" s="151">
        <f t="shared" si="1"/>
        <v>0</v>
      </c>
      <c r="W24" s="151">
        <f t="shared" si="1"/>
        <v>0</v>
      </c>
      <c r="X24" s="151">
        <f t="shared" si="1"/>
        <v>0</v>
      </c>
      <c r="Y24" s="151">
        <f t="shared" si="1"/>
        <v>0</v>
      </c>
      <c r="Z24" s="151">
        <f t="shared" si="1"/>
        <v>0</v>
      </c>
      <c r="AA24" s="151">
        <f t="shared" si="1"/>
        <v>0</v>
      </c>
      <c r="AB24" s="151">
        <f t="shared" si="1"/>
        <v>0</v>
      </c>
      <c r="AC24" s="133">
        <f t="shared" si="1"/>
        <v>134</v>
      </c>
    </row>
    <row r="25" spans="1:35" s="13" customFormat="1" ht="13.5" customHeight="1" x14ac:dyDescent="0.4">
      <c r="A25" s="474"/>
      <c r="B25" s="430"/>
      <c r="C25" s="430"/>
      <c r="D25" s="468"/>
      <c r="E25" s="160"/>
      <c r="F25" s="14"/>
      <c r="G25" s="14"/>
      <c r="H25" s="14"/>
      <c r="I25" s="14"/>
      <c r="J25" s="15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14"/>
      <c r="AC25" s="24"/>
    </row>
    <row r="26" spans="1:35" s="13" customFormat="1" ht="13.5" customHeight="1" thickBot="1" x14ac:dyDescent="0.4">
      <c r="A26" s="474"/>
      <c r="B26" s="430"/>
      <c r="C26" s="430"/>
      <c r="D26" s="468"/>
      <c r="E26" s="172" t="s">
        <v>87</v>
      </c>
      <c r="F26" s="92"/>
      <c r="G26" s="92"/>
      <c r="H26" s="92"/>
      <c r="I26" s="92"/>
      <c r="J26" s="2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41"/>
    </row>
    <row r="27" spans="1:35" s="13" customFormat="1" ht="13.5" customHeight="1" x14ac:dyDescent="0.35">
      <c r="A27" s="474"/>
      <c r="B27" s="430"/>
      <c r="C27" s="430"/>
      <c r="D27" s="468"/>
      <c r="E27" s="173"/>
      <c r="F27" s="14"/>
      <c r="G27" s="14"/>
      <c r="H27" s="14"/>
      <c r="I27" s="14"/>
      <c r="J27" s="38"/>
      <c r="K27" s="3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14"/>
      <c r="AC27" s="18"/>
    </row>
    <row r="28" spans="1:35" s="13" customFormat="1" ht="13.5" customHeight="1" thickBot="1" x14ac:dyDescent="0.4">
      <c r="A28" s="474"/>
      <c r="B28" s="430"/>
      <c r="C28" s="430"/>
      <c r="D28" s="468"/>
      <c r="E28" s="71" t="s">
        <v>88</v>
      </c>
      <c r="F28" s="26"/>
      <c r="G28" s="26"/>
      <c r="H28" s="26"/>
      <c r="I28" s="26"/>
      <c r="J28" s="105"/>
      <c r="K28" s="9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</row>
    <row r="29" spans="1:35" s="13" customFormat="1" ht="13.5" customHeight="1" x14ac:dyDescent="0.35">
      <c r="A29" s="474"/>
      <c r="B29" s="430"/>
      <c r="C29" s="430"/>
      <c r="D29" s="468"/>
      <c r="E29" s="174"/>
      <c r="F29" s="89"/>
      <c r="G29" s="89"/>
      <c r="H29" s="89"/>
      <c r="I29" s="103"/>
      <c r="J29" s="90"/>
      <c r="K29" s="104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46"/>
    </row>
    <row r="30" spans="1:35" s="13" customFormat="1" ht="13.5" customHeight="1" thickBot="1" x14ac:dyDescent="0.4">
      <c r="A30" s="474"/>
      <c r="B30" s="430"/>
      <c r="C30" s="430"/>
      <c r="D30" s="468"/>
      <c r="E30" s="71" t="s">
        <v>89</v>
      </c>
      <c r="F30" s="26"/>
      <c r="G30" s="26"/>
      <c r="H30" s="26"/>
      <c r="I30" s="26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</row>
    <row r="31" spans="1:35" s="13" customFormat="1" ht="13.5" customHeight="1" thickBot="1" x14ac:dyDescent="0.4">
      <c r="A31" s="486"/>
      <c r="B31" s="454"/>
      <c r="C31" s="431"/>
      <c r="D31" s="465"/>
      <c r="E31" s="175" t="s">
        <v>90</v>
      </c>
      <c r="F31" s="52"/>
      <c r="G31" s="52"/>
      <c r="H31" s="52"/>
      <c r="I31" s="52"/>
      <c r="J31" s="53"/>
      <c r="K31" s="29">
        <f t="shared" ref="K31:AB31" si="2">SUM(K24,K26,K28,K30)</f>
        <v>48</v>
      </c>
      <c r="L31" s="29">
        <f t="shared" si="2"/>
        <v>78</v>
      </c>
      <c r="M31" s="29">
        <f t="shared" si="2"/>
        <v>8</v>
      </c>
      <c r="N31" s="29">
        <f t="shared" si="2"/>
        <v>0</v>
      </c>
      <c r="O31" s="29">
        <f t="shared" si="2"/>
        <v>0</v>
      </c>
      <c r="P31" s="29">
        <f t="shared" si="2"/>
        <v>0</v>
      </c>
      <c r="Q31" s="29">
        <f t="shared" si="2"/>
        <v>0</v>
      </c>
      <c r="R31" s="29">
        <f t="shared" si="2"/>
        <v>0</v>
      </c>
      <c r="S31" s="29">
        <f t="shared" si="2"/>
        <v>0</v>
      </c>
      <c r="T31" s="29">
        <f t="shared" si="2"/>
        <v>0</v>
      </c>
      <c r="U31" s="29">
        <f t="shared" si="2"/>
        <v>0</v>
      </c>
      <c r="V31" s="29">
        <f t="shared" si="2"/>
        <v>0</v>
      </c>
      <c r="W31" s="29">
        <f t="shared" si="2"/>
        <v>0</v>
      </c>
      <c r="X31" s="29">
        <f t="shared" si="2"/>
        <v>0</v>
      </c>
      <c r="Y31" s="29">
        <f t="shared" si="2"/>
        <v>0</v>
      </c>
      <c r="Z31" s="29">
        <f t="shared" si="2"/>
        <v>0</v>
      </c>
      <c r="AA31" s="29">
        <f t="shared" si="2"/>
        <v>0</v>
      </c>
      <c r="AB31" s="29">
        <f t="shared" si="2"/>
        <v>0</v>
      </c>
      <c r="AC31" s="55">
        <f>SUM(K31:AB31)</f>
        <v>134</v>
      </c>
    </row>
    <row r="32" spans="1:35" s="13" customFormat="1" ht="13.5" customHeight="1" x14ac:dyDescent="0.35">
      <c r="A32" s="483"/>
      <c r="B32" s="484"/>
      <c r="C32" s="484"/>
      <c r="D32" s="484"/>
      <c r="E32" s="484"/>
      <c r="F32" s="484"/>
      <c r="G32" s="484"/>
      <c r="H32" s="484"/>
      <c r="I32" s="484"/>
      <c r="J32" s="484"/>
      <c r="K32" s="484"/>
      <c r="L32" s="484"/>
      <c r="M32" s="484"/>
      <c r="N32" s="484"/>
      <c r="O32" s="484"/>
      <c r="P32" s="484"/>
      <c r="Q32" s="484"/>
      <c r="R32" s="484"/>
      <c r="S32" s="484"/>
      <c r="T32" s="484"/>
      <c r="U32" s="484"/>
      <c r="V32" s="484"/>
      <c r="W32" s="484"/>
      <c r="X32" s="484"/>
      <c r="Y32" s="484"/>
      <c r="Z32" s="484"/>
      <c r="AA32" s="484"/>
      <c r="AB32" s="484"/>
      <c r="AC32" s="484"/>
    </row>
    <row r="33" spans="1:31" s="81" customFormat="1" ht="14" customHeight="1" x14ac:dyDescent="0.4">
      <c r="A33" s="459" t="s">
        <v>61</v>
      </c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  <c r="AA33" s="493"/>
      <c r="AB33" s="493"/>
      <c r="AC33" s="493"/>
      <c r="AD33" s="13"/>
      <c r="AE33" s="13"/>
    </row>
    <row r="34" spans="1:31" s="81" customFormat="1" ht="14" customHeight="1" x14ac:dyDescent="0.4">
      <c r="A34" s="80"/>
      <c r="B34" s="80"/>
      <c r="C34" s="459"/>
      <c r="D34" s="493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3"/>
      <c r="AB34" s="493"/>
      <c r="AC34" s="493"/>
      <c r="AD34" s="493"/>
      <c r="AE34" s="493"/>
    </row>
    <row r="35" spans="1:31" s="81" customFormat="1" ht="14" customHeight="1" x14ac:dyDescent="0.4">
      <c r="A35" s="80"/>
      <c r="B35" s="80"/>
      <c r="C35" s="459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3"/>
      <c r="AB35" s="493"/>
      <c r="AC35" s="493"/>
      <c r="AD35" s="493"/>
      <c r="AE35" s="493"/>
    </row>
    <row r="36" spans="1:31" s="81" customFormat="1" ht="14" customHeight="1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2" t="s">
        <v>62</v>
      </c>
      <c r="S36" s="80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0"/>
    </row>
    <row r="37" spans="1:31" s="81" customFormat="1" ht="15" hidden="1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3"/>
      <c r="U37" s="83"/>
      <c r="V37" s="83"/>
      <c r="W37" s="83"/>
      <c r="X37" s="83"/>
      <c r="Y37" s="3" t="s">
        <v>63</v>
      </c>
      <c r="Z37" s="3"/>
      <c r="AA37" s="3"/>
      <c r="AB37" s="83"/>
      <c r="AC37" s="83"/>
      <c r="AD37" s="83"/>
      <c r="AE37" s="80"/>
    </row>
    <row r="38" spans="1:31" s="81" customFormat="1" ht="14" customHeight="1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4"/>
      <c r="U38" s="84"/>
      <c r="V38" s="451" t="s">
        <v>91</v>
      </c>
      <c r="W38" s="493"/>
      <c r="X38" s="493"/>
      <c r="Y38" s="493"/>
      <c r="Z38" s="493"/>
      <c r="AA38" s="493"/>
      <c r="AB38" s="493"/>
      <c r="AC38" s="2"/>
      <c r="AD38" s="84"/>
      <c r="AE38" s="80"/>
    </row>
    <row r="39" spans="1:31" s="81" customFormat="1" ht="14" customHeight="1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476"/>
      <c r="S39" s="493"/>
      <c r="T39" s="493"/>
      <c r="U39" s="493"/>
      <c r="V39" s="493"/>
      <c r="W39" s="493"/>
      <c r="X39" s="493"/>
      <c r="Y39" s="493"/>
      <c r="Z39" s="493"/>
      <c r="AA39" s="493"/>
      <c r="AB39" s="493"/>
      <c r="AC39" s="80"/>
    </row>
    <row r="40" spans="1:31" s="5" customFormat="1" ht="21" customHeight="1" x14ac:dyDescent="0.35">
      <c r="A40" s="446" t="s">
        <v>0</v>
      </c>
      <c r="B40" s="490"/>
      <c r="C40" s="490"/>
      <c r="D40" s="490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  <c r="Z40" s="490"/>
      <c r="AA40" s="490"/>
      <c r="AB40" s="490"/>
      <c r="AC40" s="490"/>
    </row>
    <row r="41" spans="1:31" s="5" customFormat="1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31" s="5" customFormat="1" ht="21" customHeight="1" x14ac:dyDescent="0.35">
      <c r="A42" s="463" t="s">
        <v>65</v>
      </c>
      <c r="B42" s="490"/>
      <c r="C42" s="490"/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  <c r="Z42" s="490"/>
      <c r="AA42" s="490"/>
      <c r="AB42" s="490"/>
      <c r="AC42" s="490"/>
    </row>
    <row r="43" spans="1:31" s="81" customFormat="1" ht="14.25" customHeight="1" thickBot="1" x14ac:dyDescent="0.4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0"/>
    </row>
    <row r="44" spans="1:31" ht="14.25" customHeight="1" x14ac:dyDescent="0.35">
      <c r="A44" s="460" t="s">
        <v>2</v>
      </c>
      <c r="B44" s="452" t="s">
        <v>3</v>
      </c>
      <c r="C44" s="452" t="s">
        <v>4</v>
      </c>
      <c r="D44" s="453" t="s">
        <v>5</v>
      </c>
      <c r="E44" s="480" t="s">
        <v>66</v>
      </c>
      <c r="F44" s="455" t="s">
        <v>6</v>
      </c>
      <c r="G44" s="462" t="s">
        <v>67</v>
      </c>
      <c r="H44" s="466" t="s">
        <v>68</v>
      </c>
      <c r="I44" s="455" t="s">
        <v>8</v>
      </c>
      <c r="J44" s="464" t="s">
        <v>69</v>
      </c>
      <c r="K44" s="477" t="s">
        <v>9</v>
      </c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  <c r="W44" s="478"/>
      <c r="X44" s="478"/>
      <c r="Y44" s="478"/>
      <c r="Z44" s="478"/>
      <c r="AA44" s="478"/>
      <c r="AB44" s="479"/>
      <c r="AC44" s="482" t="s">
        <v>29</v>
      </c>
    </row>
    <row r="45" spans="1:31" s="11" customFormat="1" ht="116.25" customHeight="1" thickBot="1" x14ac:dyDescent="0.35">
      <c r="A45" s="461"/>
      <c r="B45" s="431"/>
      <c r="C45" s="431"/>
      <c r="D45" s="454"/>
      <c r="E45" s="431"/>
      <c r="F45" s="431"/>
      <c r="G45" s="431"/>
      <c r="H45" s="454"/>
      <c r="I45" s="431"/>
      <c r="J45" s="465"/>
      <c r="K45" s="10" t="s">
        <v>10</v>
      </c>
      <c r="L45" s="9" t="s">
        <v>11</v>
      </c>
      <c r="M45" s="9" t="s">
        <v>12</v>
      </c>
      <c r="N45" s="9" t="s">
        <v>13</v>
      </c>
      <c r="O45" s="9" t="s">
        <v>14</v>
      </c>
      <c r="P45" s="9" t="s">
        <v>15</v>
      </c>
      <c r="Q45" s="9" t="s">
        <v>16</v>
      </c>
      <c r="R45" s="9" t="s">
        <v>70</v>
      </c>
      <c r="S45" s="9" t="s">
        <v>18</v>
      </c>
      <c r="T45" s="9" t="s">
        <v>19</v>
      </c>
      <c r="U45" s="9" t="s">
        <v>20</v>
      </c>
      <c r="V45" s="9" t="s">
        <v>21</v>
      </c>
      <c r="W45" s="9" t="s">
        <v>22</v>
      </c>
      <c r="X45" s="9" t="s">
        <v>23</v>
      </c>
      <c r="Y45" s="9" t="s">
        <v>24</v>
      </c>
      <c r="Z45" s="9" t="s">
        <v>25</v>
      </c>
      <c r="AA45" s="9" t="s">
        <v>26</v>
      </c>
      <c r="AB45" s="9" t="s">
        <v>27</v>
      </c>
      <c r="AC45" s="450"/>
    </row>
    <row r="46" spans="1:31" s="13" customFormat="1" ht="13.5" customHeight="1" thickBot="1" x14ac:dyDescent="0.4">
      <c r="A46" s="456" t="s">
        <v>36</v>
      </c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457"/>
      <c r="AA46" s="457"/>
      <c r="AB46" s="457"/>
      <c r="AC46" s="458"/>
    </row>
    <row r="47" spans="1:31" s="13" customFormat="1" ht="28.25" customHeight="1" thickBot="1" x14ac:dyDescent="0.45">
      <c r="A47" s="501">
        <v>8</v>
      </c>
      <c r="B47" s="481" t="s">
        <v>152</v>
      </c>
      <c r="C47" s="475" t="s">
        <v>117</v>
      </c>
      <c r="D47" s="507">
        <v>0.25</v>
      </c>
      <c r="E47" s="316" t="s">
        <v>153</v>
      </c>
      <c r="F47" s="327" t="s">
        <v>74</v>
      </c>
      <c r="G47" s="268"/>
      <c r="H47" s="327" t="s">
        <v>78</v>
      </c>
      <c r="I47" s="327">
        <v>4</v>
      </c>
      <c r="J47" s="328">
        <v>4</v>
      </c>
      <c r="K47" s="292"/>
      <c r="L47" s="290"/>
      <c r="M47" s="290"/>
      <c r="N47" s="192"/>
      <c r="O47" s="192"/>
      <c r="P47" s="192"/>
      <c r="Q47" s="192"/>
      <c r="R47" s="192"/>
      <c r="S47" s="192"/>
      <c r="T47" s="192">
        <v>16</v>
      </c>
      <c r="U47" s="192"/>
      <c r="V47" s="192"/>
      <c r="W47" s="192"/>
      <c r="X47" s="184"/>
      <c r="Y47" s="184"/>
      <c r="Z47" s="184"/>
      <c r="AA47" s="60"/>
      <c r="AB47" s="258"/>
      <c r="AC47" s="129">
        <f>SUM(K47:AB47)</f>
        <v>16</v>
      </c>
    </row>
    <row r="48" spans="1:31" s="13" customFormat="1" ht="31.5" customHeight="1" x14ac:dyDescent="0.4">
      <c r="A48" s="474"/>
      <c r="B48" s="430"/>
      <c r="C48" s="430"/>
      <c r="D48" s="468"/>
      <c r="E48" s="330"/>
      <c r="F48" s="332"/>
      <c r="G48" s="244"/>
      <c r="H48" s="222"/>
      <c r="I48" s="186"/>
      <c r="J48" s="187"/>
      <c r="K48" s="106"/>
      <c r="L48" s="101"/>
      <c r="M48" s="101"/>
      <c r="N48" s="179"/>
      <c r="O48" s="356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27"/>
      <c r="AC48" s="129">
        <f>SUM(K48:AB48)</f>
        <v>0</v>
      </c>
    </row>
    <row r="49" spans="1:31" s="13" customFormat="1" ht="30.75" customHeight="1" thickBot="1" x14ac:dyDescent="0.4">
      <c r="A49" s="474"/>
      <c r="B49" s="430"/>
      <c r="C49" s="430"/>
      <c r="D49" s="468"/>
      <c r="E49" s="240" t="s">
        <v>86</v>
      </c>
      <c r="F49" s="333"/>
      <c r="G49" s="62"/>
      <c r="H49" s="62"/>
      <c r="I49" s="62"/>
      <c r="J49" s="63"/>
      <c r="K49" s="28">
        <f t="shared" ref="K49:AC49" si="3">SUM(K47:K48)</f>
        <v>0</v>
      </c>
      <c r="L49" s="29">
        <f t="shared" si="3"/>
        <v>0</v>
      </c>
      <c r="M49" s="29">
        <f t="shared" si="3"/>
        <v>0</v>
      </c>
      <c r="N49" s="29">
        <f t="shared" si="3"/>
        <v>0</v>
      </c>
      <c r="O49" s="29">
        <f t="shared" si="3"/>
        <v>0</v>
      </c>
      <c r="P49" s="29">
        <f t="shared" si="3"/>
        <v>0</v>
      </c>
      <c r="Q49" s="29">
        <f t="shared" si="3"/>
        <v>0</v>
      </c>
      <c r="R49" s="29">
        <f t="shared" si="3"/>
        <v>0</v>
      </c>
      <c r="S49" s="29">
        <f t="shared" si="3"/>
        <v>0</v>
      </c>
      <c r="T49" s="29">
        <f t="shared" si="3"/>
        <v>16</v>
      </c>
      <c r="U49" s="29">
        <f t="shared" si="3"/>
        <v>0</v>
      </c>
      <c r="V49" s="29">
        <f t="shared" si="3"/>
        <v>0</v>
      </c>
      <c r="W49" s="29">
        <f t="shared" si="3"/>
        <v>0</v>
      </c>
      <c r="X49" s="29">
        <f t="shared" si="3"/>
        <v>0</v>
      </c>
      <c r="Y49" s="29">
        <f t="shared" si="3"/>
        <v>0</v>
      </c>
      <c r="Z49" s="29">
        <f t="shared" si="3"/>
        <v>0</v>
      </c>
      <c r="AA49" s="29">
        <f t="shared" si="3"/>
        <v>0</v>
      </c>
      <c r="AB49" s="29">
        <f t="shared" si="3"/>
        <v>0</v>
      </c>
      <c r="AC49" s="149">
        <f t="shared" si="3"/>
        <v>16</v>
      </c>
    </row>
    <row r="50" spans="1:31" s="13" customFormat="1" ht="13.5" customHeight="1" x14ac:dyDescent="0.35">
      <c r="A50" s="474"/>
      <c r="B50" s="430"/>
      <c r="C50" s="430"/>
      <c r="D50" s="468"/>
      <c r="E50" s="19"/>
      <c r="F50" s="31"/>
      <c r="G50" s="42"/>
      <c r="H50" s="42"/>
      <c r="I50" s="42"/>
      <c r="J50" s="64"/>
      <c r="K50" s="44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68"/>
    </row>
    <row r="51" spans="1:31" s="13" customFormat="1" ht="13.5" customHeight="1" thickBot="1" x14ac:dyDescent="0.4">
      <c r="A51" s="474"/>
      <c r="B51" s="430"/>
      <c r="C51" s="430"/>
      <c r="D51" s="468"/>
      <c r="E51" s="25" t="s">
        <v>87</v>
      </c>
      <c r="F51" s="26"/>
      <c r="G51" s="26"/>
      <c r="H51" s="26"/>
      <c r="I51" s="26"/>
      <c r="J51" s="65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30"/>
    </row>
    <row r="52" spans="1:31" s="13" customFormat="1" ht="13.5" customHeight="1" x14ac:dyDescent="0.35">
      <c r="A52" s="474"/>
      <c r="B52" s="430"/>
      <c r="C52" s="430"/>
      <c r="D52" s="468"/>
      <c r="E52" s="47"/>
      <c r="F52" s="42"/>
      <c r="G52" s="42"/>
      <c r="H52" s="42"/>
      <c r="I52" s="42"/>
      <c r="J52" s="66"/>
      <c r="K52" s="67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68"/>
    </row>
    <row r="53" spans="1:31" s="13" customFormat="1" ht="13.5" customHeight="1" thickBot="1" x14ac:dyDescent="0.4">
      <c r="A53" s="474"/>
      <c r="B53" s="430"/>
      <c r="C53" s="430"/>
      <c r="D53" s="468"/>
      <c r="E53" s="71" t="s">
        <v>88</v>
      </c>
      <c r="F53" s="26"/>
      <c r="G53" s="26"/>
      <c r="H53" s="26"/>
      <c r="I53" s="26"/>
      <c r="J53" s="105"/>
      <c r="K53" s="96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110"/>
      <c r="AC53" s="30"/>
    </row>
    <row r="54" spans="1:31" s="13" customFormat="1" ht="13.5" customHeight="1" x14ac:dyDescent="0.35">
      <c r="A54" s="474"/>
      <c r="B54" s="430"/>
      <c r="C54" s="430"/>
      <c r="D54" s="468"/>
      <c r="E54" s="91"/>
      <c r="F54" s="89"/>
      <c r="G54" s="89"/>
      <c r="H54" s="89"/>
      <c r="I54" s="103"/>
      <c r="J54" s="90"/>
      <c r="K54" s="104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109"/>
      <c r="AC54" s="46"/>
    </row>
    <row r="55" spans="1:31" s="13" customFormat="1" ht="13.5" customHeight="1" thickBot="1" x14ac:dyDescent="0.4">
      <c r="A55" s="474"/>
      <c r="B55" s="430"/>
      <c r="C55" s="430"/>
      <c r="D55" s="468"/>
      <c r="E55" s="71" t="s">
        <v>89</v>
      </c>
      <c r="F55" s="26"/>
      <c r="G55" s="26"/>
      <c r="H55" s="26"/>
      <c r="I55" s="26"/>
      <c r="J55" s="6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110"/>
      <c r="AC55" s="30"/>
    </row>
    <row r="56" spans="1:31" s="13" customFormat="1" ht="13.5" customHeight="1" thickBot="1" x14ac:dyDescent="0.4">
      <c r="A56" s="474"/>
      <c r="B56" s="430"/>
      <c r="C56" s="430"/>
      <c r="D56" s="468"/>
      <c r="E56" s="51" t="s">
        <v>101</v>
      </c>
      <c r="F56" s="52"/>
      <c r="G56" s="52"/>
      <c r="H56" s="52"/>
      <c r="I56" s="52"/>
      <c r="J56" s="73"/>
      <c r="K56" s="29">
        <f t="shared" ref="K56:AB56" si="4">SUM(K49,K51,K53,K55)</f>
        <v>0</v>
      </c>
      <c r="L56" s="29">
        <f t="shared" si="4"/>
        <v>0</v>
      </c>
      <c r="M56" s="29">
        <f t="shared" si="4"/>
        <v>0</v>
      </c>
      <c r="N56" s="29">
        <f t="shared" si="4"/>
        <v>0</v>
      </c>
      <c r="O56" s="29">
        <f t="shared" si="4"/>
        <v>0</v>
      </c>
      <c r="P56" s="29">
        <f t="shared" si="4"/>
        <v>0</v>
      </c>
      <c r="Q56" s="29">
        <f t="shared" si="4"/>
        <v>0</v>
      </c>
      <c r="R56" s="29">
        <f t="shared" si="4"/>
        <v>0</v>
      </c>
      <c r="S56" s="29">
        <f t="shared" si="4"/>
        <v>0</v>
      </c>
      <c r="T56" s="29">
        <f t="shared" si="4"/>
        <v>16</v>
      </c>
      <c r="U56" s="29">
        <f t="shared" si="4"/>
        <v>0</v>
      </c>
      <c r="V56" s="29">
        <f t="shared" si="4"/>
        <v>0</v>
      </c>
      <c r="W56" s="29">
        <f t="shared" si="4"/>
        <v>0</v>
      </c>
      <c r="X56" s="29">
        <f t="shared" si="4"/>
        <v>0</v>
      </c>
      <c r="Y56" s="29">
        <f t="shared" si="4"/>
        <v>0</v>
      </c>
      <c r="Z56" s="29">
        <f t="shared" si="4"/>
        <v>0</v>
      </c>
      <c r="AA56" s="29">
        <f t="shared" si="4"/>
        <v>0</v>
      </c>
      <c r="AB56" s="29">
        <f t="shared" si="4"/>
        <v>0</v>
      </c>
      <c r="AC56" s="55">
        <f>SUM(K56:AB56)</f>
        <v>16</v>
      </c>
    </row>
    <row r="57" spans="1:31" s="13" customFormat="1" ht="13.5" customHeight="1" thickBot="1" x14ac:dyDescent="0.4">
      <c r="A57" s="474"/>
      <c r="B57" s="430"/>
      <c r="C57" s="430"/>
      <c r="D57" s="468"/>
      <c r="E57" s="51"/>
      <c r="F57" s="52"/>
      <c r="G57" s="52"/>
      <c r="H57" s="52"/>
      <c r="I57" s="52"/>
      <c r="J57" s="7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55"/>
    </row>
    <row r="58" spans="1:31" s="13" customFormat="1" ht="13.5" customHeight="1" thickBot="1" x14ac:dyDescent="0.4">
      <c r="A58" s="461"/>
      <c r="B58" s="454"/>
      <c r="C58" s="454"/>
      <c r="D58" s="469"/>
      <c r="E58" s="75" t="s">
        <v>102</v>
      </c>
      <c r="F58" s="76"/>
      <c r="G58" s="76"/>
      <c r="H58" s="76"/>
      <c r="I58" s="77"/>
      <c r="J58" s="78"/>
      <c r="K58" s="29">
        <f t="shared" ref="K58:AC58" si="5">SUM(K31,K56)</f>
        <v>48</v>
      </c>
      <c r="L58" s="29">
        <f t="shared" si="5"/>
        <v>78</v>
      </c>
      <c r="M58" s="29">
        <f t="shared" si="5"/>
        <v>8</v>
      </c>
      <c r="N58" s="29">
        <f t="shared" si="5"/>
        <v>0</v>
      </c>
      <c r="O58" s="29">
        <f t="shared" si="5"/>
        <v>0</v>
      </c>
      <c r="P58" s="29">
        <f t="shared" si="5"/>
        <v>0</v>
      </c>
      <c r="Q58" s="29">
        <f t="shared" si="5"/>
        <v>0</v>
      </c>
      <c r="R58" s="29">
        <f t="shared" si="5"/>
        <v>0</v>
      </c>
      <c r="S58" s="29">
        <f t="shared" si="5"/>
        <v>0</v>
      </c>
      <c r="T58" s="29">
        <f t="shared" si="5"/>
        <v>16</v>
      </c>
      <c r="U58" s="29">
        <f t="shared" si="5"/>
        <v>0</v>
      </c>
      <c r="V58" s="29">
        <f t="shared" si="5"/>
        <v>0</v>
      </c>
      <c r="W58" s="29">
        <f t="shared" si="5"/>
        <v>0</v>
      </c>
      <c r="X58" s="29">
        <f t="shared" si="5"/>
        <v>0</v>
      </c>
      <c r="Y58" s="29">
        <f t="shared" si="5"/>
        <v>0</v>
      </c>
      <c r="Z58" s="29">
        <f t="shared" si="5"/>
        <v>0</v>
      </c>
      <c r="AA58" s="29">
        <f t="shared" si="5"/>
        <v>0</v>
      </c>
      <c r="AB58" s="29">
        <f t="shared" si="5"/>
        <v>0</v>
      </c>
      <c r="AC58" s="55">
        <f t="shared" si="5"/>
        <v>150</v>
      </c>
    </row>
    <row r="60" spans="1:31" s="81" customFormat="1" ht="14" customHeight="1" x14ac:dyDescent="0.4">
      <c r="A60" s="459" t="s">
        <v>61</v>
      </c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  <c r="AA60" s="493"/>
      <c r="AB60" s="493"/>
      <c r="AC60" s="493"/>
      <c r="AD60" s="13"/>
      <c r="AE60" s="13"/>
    </row>
    <row r="61" spans="1:31" s="81" customFormat="1" ht="14" customHeight="1" x14ac:dyDescent="0.4">
      <c r="A61" s="80"/>
      <c r="B61" s="80"/>
      <c r="C61" s="459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493"/>
      <c r="AD61" s="493"/>
      <c r="AE61" s="493"/>
    </row>
    <row r="62" spans="1:31" s="81" customFormat="1" ht="14" customHeight="1" x14ac:dyDescent="0.4">
      <c r="A62" s="80"/>
      <c r="B62" s="80"/>
      <c r="C62" s="459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</row>
    <row r="63" spans="1:31" s="81" customFormat="1" ht="14" customHeight="1" x14ac:dyDescent="0.4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2" t="s">
        <v>62</v>
      </c>
      <c r="S63" s="80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0"/>
    </row>
    <row r="64" spans="1:31" s="81" customFormat="1" ht="15" hidden="1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3"/>
      <c r="U64" s="83"/>
      <c r="V64" s="83"/>
      <c r="W64" s="83"/>
      <c r="X64" s="83"/>
      <c r="Y64" s="3" t="s">
        <v>63</v>
      </c>
      <c r="Z64" s="3"/>
      <c r="AA64" s="3"/>
      <c r="AB64" s="83"/>
      <c r="AC64" s="83"/>
      <c r="AD64" s="83"/>
      <c r="AE64" s="80"/>
    </row>
    <row r="65" spans="1:31" s="81" customFormat="1" ht="14" customHeight="1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4"/>
      <c r="U65" s="84"/>
      <c r="V65" s="451" t="s">
        <v>91</v>
      </c>
      <c r="W65" s="493"/>
      <c r="X65" s="493"/>
      <c r="Y65" s="493"/>
      <c r="Z65" s="493"/>
      <c r="AA65" s="493"/>
      <c r="AB65" s="493"/>
      <c r="AC65" s="2"/>
      <c r="AD65" s="84"/>
      <c r="AE65" s="80"/>
    </row>
    <row r="66" spans="1:31" s="81" customFormat="1" ht="14" customHeight="1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476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80"/>
    </row>
    <row r="67" spans="1:31" s="81" customFormat="1" ht="14" customHeight="1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5"/>
      <c r="S67" s="85"/>
      <c r="T67" s="85"/>
      <c r="U67" s="85"/>
      <c r="V67" s="472"/>
      <c r="W67" s="493"/>
      <c r="X67" s="493"/>
      <c r="Y67" s="493"/>
      <c r="Z67" s="85"/>
      <c r="AA67" s="85"/>
      <c r="AB67" s="85"/>
      <c r="AC67" s="80"/>
    </row>
    <row r="68" spans="1:31" s="81" customFormat="1" ht="14" customHeight="1" x14ac:dyDescent="0.4">
      <c r="R68" s="6"/>
      <c r="U68" s="451"/>
      <c r="V68" s="493"/>
      <c r="W68" s="493"/>
      <c r="X68" s="493"/>
      <c r="Y68" s="493"/>
      <c r="Z68" s="493"/>
      <c r="AA68" s="3"/>
      <c r="AB68" s="6"/>
    </row>
    <row r="69" spans="1:31" s="81" customFormat="1" ht="14" customHeight="1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0"/>
    </row>
    <row r="70" spans="1:31" s="81" customFormat="1" ht="15" customHeight="1" x14ac:dyDescent="0.4">
      <c r="R70" s="6"/>
      <c r="U70" s="451"/>
      <c r="V70" s="493"/>
      <c r="W70" s="493"/>
      <c r="X70" s="493"/>
      <c r="Y70" s="493"/>
      <c r="Z70" s="493"/>
      <c r="AA70" s="3"/>
      <c r="AB70" s="6"/>
    </row>
    <row r="71" spans="1:31" s="81" customFormat="1" ht="15" customHeight="1" x14ac:dyDescent="0.4">
      <c r="R71" s="6"/>
      <c r="U71" s="2"/>
      <c r="V71" s="2"/>
      <c r="W71" s="2"/>
      <c r="X71" s="2"/>
      <c r="Y71" s="2"/>
      <c r="Z71" s="2"/>
      <c r="AA71" s="3"/>
      <c r="AB71" s="6"/>
    </row>
  </sheetData>
  <mergeCells count="52">
    <mergeCell ref="J44:J45"/>
    <mergeCell ref="A40:AC40"/>
    <mergeCell ref="V38:AB38"/>
    <mergeCell ref="C44:C45"/>
    <mergeCell ref="A32:AC32"/>
    <mergeCell ref="C61:AE61"/>
    <mergeCell ref="D47:D58"/>
    <mergeCell ref="AC5:AC6"/>
    <mergeCell ref="E44:E45"/>
    <mergeCell ref="A60:AC60"/>
    <mergeCell ref="K5:AB5"/>
    <mergeCell ref="A47:A58"/>
    <mergeCell ref="B8:B31"/>
    <mergeCell ref="K44:AB44"/>
    <mergeCell ref="F5:F6"/>
    <mergeCell ref="C34:AE34"/>
    <mergeCell ref="F44:F45"/>
    <mergeCell ref="R39:AB39"/>
    <mergeCell ref="E5:E6"/>
    <mergeCell ref="H44:H45"/>
    <mergeCell ref="U68:Z68"/>
    <mergeCell ref="A1:AC1"/>
    <mergeCell ref="V65:AB65"/>
    <mergeCell ref="B47:B58"/>
    <mergeCell ref="A8:A31"/>
    <mergeCell ref="C35:AE35"/>
    <mergeCell ref="A7:AC7"/>
    <mergeCell ref="C8:C31"/>
    <mergeCell ref="V67:Y67"/>
    <mergeCell ref="I5:I6"/>
    <mergeCell ref="B44:B45"/>
    <mergeCell ref="A5:A6"/>
    <mergeCell ref="G5:G6"/>
    <mergeCell ref="AC44:AC45"/>
    <mergeCell ref="A46:AC46"/>
    <mergeCell ref="C62:AE62"/>
    <mergeCell ref="U70:Z70"/>
    <mergeCell ref="D44:D45"/>
    <mergeCell ref="C5:C6"/>
    <mergeCell ref="A3:AC3"/>
    <mergeCell ref="D8:D31"/>
    <mergeCell ref="B5:B6"/>
    <mergeCell ref="R66:AB66"/>
    <mergeCell ref="A44:A45"/>
    <mergeCell ref="G44:G45"/>
    <mergeCell ref="D5:D6"/>
    <mergeCell ref="A33:AC33"/>
    <mergeCell ref="I44:I45"/>
    <mergeCell ref="A42:AC42"/>
    <mergeCell ref="H5:H6"/>
    <mergeCell ref="C47:C58"/>
    <mergeCell ref="J5:J6"/>
  </mergeCells>
  <conditionalFormatting sqref="K24:AB24 E25 K26:AB26 K31:AB31 K49:AB49 K56:AB58">
    <cfRule type="cellIs" dxfId="0" priority="23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72" fitToHeight="0" orientation="landscape" r:id="rId1"/>
  <rowBreaks count="1" manualBreakCount="1">
    <brk id="39" max="16383" man="1"/>
  </rowBreak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101</vt:i4>
      </vt:variant>
      <vt:variant>
        <vt:lpstr>Named Ranges</vt:lpstr>
      </vt:variant>
      <vt:variant>
        <vt:i4>8</vt:i4>
      </vt:variant>
    </vt:vector>
  </HeadingPairs>
  <TitlesOfParts>
    <vt:vector size="109" baseType="lpstr">
      <vt:lpstr>Загальна</vt:lpstr>
      <vt:lpstr>Скалозуб</vt:lpstr>
      <vt:lpstr>Рябцев</vt:lpstr>
      <vt:lpstr>Соколовський</vt:lpstr>
      <vt:lpstr>Савчук</vt:lpstr>
      <vt:lpstr>Орлянский</vt:lpstr>
      <vt:lpstr>Сєтов</vt:lpstr>
      <vt:lpstr>Кушнерьов</vt:lpstr>
      <vt:lpstr>Лягушин</vt:lpstr>
      <vt:lpstr>Person</vt:lpstr>
      <vt:lpstr>Vacancy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01</vt:lpstr>
      <vt:lpstr>11</vt:lpstr>
      <vt:lpstr>21</vt:lpstr>
      <vt:lpstr>31</vt:lpstr>
      <vt:lpstr>41</vt:lpstr>
      <vt:lpstr>51</vt:lpstr>
      <vt:lpstr>61</vt:lpstr>
      <vt:lpstr>71</vt:lpstr>
      <vt:lpstr>81</vt:lpstr>
      <vt:lpstr>02</vt:lpstr>
      <vt:lpstr>12</vt:lpstr>
      <vt:lpstr>22</vt:lpstr>
      <vt:lpstr>32</vt:lpstr>
      <vt:lpstr>42</vt:lpstr>
      <vt:lpstr>52</vt:lpstr>
      <vt:lpstr>62</vt:lpstr>
      <vt:lpstr>72</vt:lpstr>
      <vt:lpstr>82</vt:lpstr>
      <vt:lpstr>03</vt:lpstr>
      <vt:lpstr>13</vt:lpstr>
      <vt:lpstr>23</vt:lpstr>
      <vt:lpstr>33</vt:lpstr>
      <vt:lpstr>43</vt:lpstr>
      <vt:lpstr>53</vt:lpstr>
      <vt:lpstr>63</vt:lpstr>
      <vt:lpstr>73</vt:lpstr>
      <vt:lpstr>83</vt:lpstr>
      <vt:lpstr>04</vt:lpstr>
      <vt:lpstr>14</vt:lpstr>
      <vt:lpstr>24</vt:lpstr>
      <vt:lpstr>34</vt:lpstr>
      <vt:lpstr>44</vt:lpstr>
      <vt:lpstr>54</vt:lpstr>
      <vt:lpstr>64</vt:lpstr>
      <vt:lpstr>74</vt:lpstr>
      <vt:lpstr>84</vt:lpstr>
      <vt:lpstr>05</vt:lpstr>
      <vt:lpstr>15</vt:lpstr>
      <vt:lpstr>25</vt:lpstr>
      <vt:lpstr>35</vt:lpstr>
      <vt:lpstr>45</vt:lpstr>
      <vt:lpstr>55</vt:lpstr>
      <vt:lpstr>65</vt:lpstr>
      <vt:lpstr>75</vt:lpstr>
      <vt:lpstr>85</vt:lpstr>
      <vt:lpstr>06</vt:lpstr>
      <vt:lpstr>16</vt:lpstr>
      <vt:lpstr>26</vt:lpstr>
      <vt:lpstr>36</vt:lpstr>
      <vt:lpstr>46</vt:lpstr>
      <vt:lpstr>56</vt:lpstr>
      <vt:lpstr>66</vt:lpstr>
      <vt:lpstr>76</vt:lpstr>
      <vt:lpstr>86</vt:lpstr>
      <vt:lpstr>07</vt:lpstr>
      <vt:lpstr>17</vt:lpstr>
      <vt:lpstr>27</vt:lpstr>
      <vt:lpstr>37</vt:lpstr>
      <vt:lpstr>47</vt:lpstr>
      <vt:lpstr>57</vt:lpstr>
      <vt:lpstr>67</vt:lpstr>
      <vt:lpstr>77</vt:lpstr>
      <vt:lpstr>87</vt:lpstr>
      <vt:lpstr>08</vt:lpstr>
      <vt:lpstr>18</vt:lpstr>
      <vt:lpstr>28</vt:lpstr>
      <vt:lpstr>38</vt:lpstr>
      <vt:lpstr>48</vt:lpstr>
      <vt:lpstr>58</vt:lpstr>
      <vt:lpstr>68</vt:lpstr>
      <vt:lpstr>78</vt:lpstr>
      <vt:lpstr>88</vt:lpstr>
      <vt:lpstr>09</vt:lpstr>
      <vt:lpstr>19</vt:lpstr>
      <vt:lpstr>29</vt:lpstr>
      <vt:lpstr>39</vt:lpstr>
      <vt:lpstr>49</vt:lpstr>
      <vt:lpstr>59</vt:lpstr>
      <vt:lpstr>69</vt:lpstr>
      <vt:lpstr>79</vt:lpstr>
      <vt:lpstr>89</vt:lpstr>
      <vt:lpstr>Кушнерьов!Print_Area</vt:lpstr>
      <vt:lpstr>Лягушин!Print_Area</vt:lpstr>
      <vt:lpstr>Орлянский!Print_Area</vt:lpstr>
      <vt:lpstr>Рябцев!Print_Area</vt:lpstr>
      <vt:lpstr>Савчук!Print_Area</vt:lpstr>
      <vt:lpstr>Сєтов!Print_Area</vt:lpstr>
      <vt:lpstr>Соколовський!Print_Area</vt:lpstr>
      <vt:lpstr>Загальна!Print_Titles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2025-01-15T07:21:41Z</cp:lastPrinted>
  <dcterms:created xsi:type="dcterms:W3CDTF">1996-10-08T23:32:33Z</dcterms:created>
  <dcterms:modified xsi:type="dcterms:W3CDTF">2025-10-08T12:19:51Z</dcterms:modified>
</cp:coreProperties>
</file>