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4CA3E8CE-0D55-4918-9E38-EAF59B5F9E02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8" r:id="rId1"/>
    <sheet name="Форма 3 24-25" sheetId="11" r:id="rId2"/>
    <sheet name="Лист1" sheetId="10" state="hidden" r:id="rId3"/>
  </sheets>
  <definedNames>
    <definedName name="_xlnm._FilterDatabase" localSheetId="1" hidden="1">'Форма 3 24-25'!$A$1:$AC$125</definedName>
    <definedName name="_xlnm.Print_Titles" localSheetId="0">Загальна!$4:$5</definedName>
    <definedName name="_xlnm.Print_Titles" localSheetId="1">'Форма 3 24-25'!$3:$5</definedName>
    <definedName name="_xlnm.Print_Area" localSheetId="2">Лист1!$A$1:$AC$258</definedName>
    <definedName name="_xlnm.Print_Area" localSheetId="1">'Форма 3 24-25'!$A$1:$AC$125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11" l="1"/>
  <c r="O46" i="11"/>
  <c r="D27" i="8" l="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AC70" i="11"/>
  <c r="AC69" i="11"/>
  <c r="AC68" i="11"/>
  <c r="AC67" i="11"/>
  <c r="AC66" i="11"/>
  <c r="AC65" i="11"/>
  <c r="AC38" i="11"/>
  <c r="AC39" i="11"/>
  <c r="AC40" i="11"/>
  <c r="AC41" i="11"/>
  <c r="AC42" i="11"/>
  <c r="AC43" i="11"/>
  <c r="K44" i="11"/>
  <c r="K47" i="11" s="1"/>
  <c r="L44" i="11"/>
  <c r="M44" i="11"/>
  <c r="N44" i="11"/>
  <c r="O44" i="11"/>
  <c r="O47" i="11" s="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5" i="11"/>
  <c r="K46" i="11"/>
  <c r="L46" i="11"/>
  <c r="M46" i="11"/>
  <c r="N46" i="11"/>
  <c r="Q46" i="11"/>
  <c r="Q47" i="11" s="1"/>
  <c r="R46" i="11"/>
  <c r="S46" i="11"/>
  <c r="T46" i="11"/>
  <c r="T47" i="11" s="1"/>
  <c r="U46" i="11"/>
  <c r="U47" i="11" s="1"/>
  <c r="V46" i="11"/>
  <c r="W46" i="11"/>
  <c r="X46" i="11"/>
  <c r="X47" i="11" s="1"/>
  <c r="Y46" i="11"/>
  <c r="Y47" i="11" s="1"/>
  <c r="Z46" i="11"/>
  <c r="AA46" i="11"/>
  <c r="AB46" i="11"/>
  <c r="AB47" i="11" s="1"/>
  <c r="AC46" i="11"/>
  <c r="L47" i="11"/>
  <c r="M47" i="11"/>
  <c r="N47" i="11"/>
  <c r="P47" i="11"/>
  <c r="R47" i="11"/>
  <c r="S47" i="11"/>
  <c r="V47" i="11"/>
  <c r="W47" i="11"/>
  <c r="Z47" i="11"/>
  <c r="AA47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AC18" i="11"/>
  <c r="AB17" i="11"/>
  <c r="AA17" i="11"/>
  <c r="Z17" i="11"/>
  <c r="Y17" i="11"/>
  <c r="Y22" i="11" s="1"/>
  <c r="X17" i="11"/>
  <c r="W17" i="11"/>
  <c r="V17" i="11"/>
  <c r="U17" i="11"/>
  <c r="U22" i="11" s="1"/>
  <c r="T17" i="11"/>
  <c r="S17" i="11"/>
  <c r="R17" i="11"/>
  <c r="Q17" i="11"/>
  <c r="Q22" i="11" s="1"/>
  <c r="P17" i="11"/>
  <c r="O17" i="11"/>
  <c r="N17" i="11"/>
  <c r="M17" i="11"/>
  <c r="M22" i="11" s="1"/>
  <c r="L17" i="11"/>
  <c r="K17" i="11"/>
  <c r="AC16" i="11"/>
  <c r="AC17" i="11" l="1"/>
  <c r="N22" i="11"/>
  <c r="R22" i="11"/>
  <c r="V22" i="11"/>
  <c r="Z22" i="11"/>
  <c r="K22" i="11"/>
  <c r="O22" i="11"/>
  <c r="S22" i="11"/>
  <c r="W22" i="11"/>
  <c r="AA22" i="11"/>
  <c r="AC44" i="11"/>
  <c r="AC47" i="11" s="1"/>
  <c r="L22" i="11"/>
  <c r="P22" i="11"/>
  <c r="T22" i="11"/>
  <c r="X22" i="11"/>
  <c r="AB22" i="11"/>
  <c r="AC14" i="11"/>
  <c r="AC27" i="11"/>
  <c r="AB122" i="11" l="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AC12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AC73" i="11"/>
  <c r="AC71" i="11"/>
  <c r="AC64" i="11"/>
  <c r="K72" i="11"/>
  <c r="L72" i="11"/>
  <c r="M72" i="11"/>
  <c r="M75" i="11" s="1"/>
  <c r="M86" i="11" s="1"/>
  <c r="N72" i="11"/>
  <c r="N75" i="11" s="1"/>
  <c r="N86" i="11" s="1"/>
  <c r="O72" i="11"/>
  <c r="P72" i="11"/>
  <c r="Q72" i="11"/>
  <c r="Q75" i="11" s="1"/>
  <c r="Q86" i="11" s="1"/>
  <c r="R72" i="11"/>
  <c r="R75" i="11" s="1"/>
  <c r="R86" i="11" s="1"/>
  <c r="S72" i="11"/>
  <c r="T72" i="11"/>
  <c r="U72" i="11"/>
  <c r="U75" i="11" s="1"/>
  <c r="U86" i="11" s="1"/>
  <c r="V72" i="11"/>
  <c r="V75" i="11" s="1"/>
  <c r="V86" i="11" s="1"/>
  <c r="W72" i="11"/>
  <c r="X72" i="11"/>
  <c r="Y72" i="11"/>
  <c r="Y75" i="11" s="1"/>
  <c r="Y86" i="11" s="1"/>
  <c r="Z72" i="11"/>
  <c r="Z75" i="11" s="1"/>
  <c r="Z86" i="11" s="1"/>
  <c r="AA72" i="11"/>
  <c r="AB72" i="11"/>
  <c r="K74" i="11"/>
  <c r="AC74" i="11" s="1"/>
  <c r="L74" i="11"/>
  <c r="M74" i="11"/>
  <c r="N74" i="11"/>
  <c r="O74" i="11"/>
  <c r="O75" i="11" s="1"/>
  <c r="P74" i="11"/>
  <c r="Q74" i="11"/>
  <c r="R74" i="11"/>
  <c r="S74" i="11"/>
  <c r="S75" i="11" s="1"/>
  <c r="T74" i="11"/>
  <c r="U74" i="11"/>
  <c r="V74" i="11"/>
  <c r="W74" i="11"/>
  <c r="W75" i="11" s="1"/>
  <c r="X74" i="11"/>
  <c r="Y74" i="11"/>
  <c r="Z74" i="11"/>
  <c r="AA74" i="11"/>
  <c r="AA75" i="11" s="1"/>
  <c r="AB74" i="11"/>
  <c r="L75" i="11"/>
  <c r="P75" i="11"/>
  <c r="T75" i="11"/>
  <c r="X75" i="11"/>
  <c r="AB75" i="11"/>
  <c r="AC77" i="11"/>
  <c r="AC78" i="11"/>
  <c r="AC79" i="11"/>
  <c r="AC80" i="11"/>
  <c r="AC81" i="11"/>
  <c r="K82" i="11"/>
  <c r="AC82" i="11" s="1"/>
  <c r="AC85" i="11" s="1"/>
  <c r="L82" i="11"/>
  <c r="L85" i="11" s="1"/>
  <c r="M82" i="11"/>
  <c r="N82" i="11"/>
  <c r="N85" i="11" s="1"/>
  <c r="O82" i="11"/>
  <c r="O85" i="11" s="1"/>
  <c r="P82" i="11"/>
  <c r="P85" i="11" s="1"/>
  <c r="Q82" i="11"/>
  <c r="R82" i="11"/>
  <c r="R85" i="11" s="1"/>
  <c r="S82" i="11"/>
  <c r="S85" i="11" s="1"/>
  <c r="T82" i="11"/>
  <c r="T85" i="11" s="1"/>
  <c r="U82" i="11"/>
  <c r="V82" i="11"/>
  <c r="V85" i="11" s="1"/>
  <c r="W82" i="11"/>
  <c r="W85" i="11" s="1"/>
  <c r="X82" i="11"/>
  <c r="X85" i="11" s="1"/>
  <c r="Y82" i="11"/>
  <c r="Z82" i="11"/>
  <c r="Z85" i="11" s="1"/>
  <c r="AA82" i="11"/>
  <c r="AA85" i="11" s="1"/>
  <c r="AB82" i="11"/>
  <c r="AB85" i="11" s="1"/>
  <c r="AC83" i="11"/>
  <c r="K84" i="11"/>
  <c r="AC84" i="11" s="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M85" i="11"/>
  <c r="Q85" i="11"/>
  <c r="U85" i="11"/>
  <c r="Y85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AC59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AC33" i="11"/>
  <c r="AC119" i="11"/>
  <c r="AC118" i="11"/>
  <c r="AC109" i="11"/>
  <c r="AC100" i="11"/>
  <c r="AC49" i="11"/>
  <c r="AC50" i="11"/>
  <c r="AC51" i="11"/>
  <c r="AC52" i="11"/>
  <c r="AC53" i="11"/>
  <c r="AC54" i="11"/>
  <c r="AC55" i="11"/>
  <c r="AC56" i="11"/>
  <c r="K57" i="11"/>
  <c r="K61" i="11" s="1"/>
  <c r="L57" i="11"/>
  <c r="L61" i="11" s="1"/>
  <c r="M57" i="11"/>
  <c r="M61" i="11" s="1"/>
  <c r="N57" i="11"/>
  <c r="O57" i="11"/>
  <c r="O61" i="11" s="1"/>
  <c r="P57" i="11"/>
  <c r="P61" i="11" s="1"/>
  <c r="Q57" i="11"/>
  <c r="Q61" i="11" s="1"/>
  <c r="R57" i="11"/>
  <c r="S57" i="11"/>
  <c r="S61" i="11" s="1"/>
  <c r="T57" i="11"/>
  <c r="T61" i="11" s="1"/>
  <c r="U57" i="11"/>
  <c r="U61" i="11" s="1"/>
  <c r="V57" i="11"/>
  <c r="W57" i="11"/>
  <c r="W61" i="11" s="1"/>
  <c r="X57" i="11"/>
  <c r="X61" i="11" s="1"/>
  <c r="Y57" i="11"/>
  <c r="Y61" i="11" s="1"/>
  <c r="Z57" i="11"/>
  <c r="AA57" i="11"/>
  <c r="AA61" i="11" s="1"/>
  <c r="AB57" i="11"/>
  <c r="AB61" i="11" s="1"/>
  <c r="AC57" i="11"/>
  <c r="AC58" i="11"/>
  <c r="N61" i="11"/>
  <c r="R61" i="11"/>
  <c r="V61" i="11"/>
  <c r="Z61" i="11"/>
  <c r="X86" i="11" l="1"/>
  <c r="T86" i="11"/>
  <c r="AA86" i="11"/>
  <c r="W86" i="11"/>
  <c r="S86" i="11"/>
  <c r="O86" i="11"/>
  <c r="P86" i="11"/>
  <c r="AB86" i="11"/>
  <c r="L86" i="11"/>
  <c r="AC72" i="11"/>
  <c r="AC75" i="11" s="1"/>
  <c r="AC86" i="11" s="1"/>
  <c r="K75" i="11"/>
  <c r="K86" i="11" s="1"/>
  <c r="K85" i="11"/>
  <c r="AC60" i="11"/>
  <c r="AC61" i="11" s="1"/>
  <c r="AC32" i="11"/>
  <c r="AC19" i="11"/>
  <c r="AC21" i="11" l="1"/>
  <c r="AC22" i="11" s="1"/>
  <c r="AC15" i="11" l="1"/>
  <c r="AC13" i="11"/>
  <c r="AC12" i="11"/>
  <c r="AC11" i="11"/>
  <c r="AC10" i="11"/>
  <c r="AC9" i="11"/>
  <c r="AC8" i="11"/>
  <c r="AC7" i="11"/>
  <c r="AB120" i="11" l="1"/>
  <c r="AB123" i="11" s="1"/>
  <c r="Z25" i="8" s="1"/>
  <c r="AA120" i="11"/>
  <c r="Z120" i="11"/>
  <c r="Y120" i="11"/>
  <c r="X120" i="11"/>
  <c r="X123" i="11" s="1"/>
  <c r="V25" i="8" s="1"/>
  <c r="W120" i="11"/>
  <c r="V120" i="11"/>
  <c r="U120" i="11"/>
  <c r="T120" i="11"/>
  <c r="T123" i="11" s="1"/>
  <c r="R25" i="8" s="1"/>
  <c r="S120" i="11"/>
  <c r="R120" i="11"/>
  <c r="Q120" i="11"/>
  <c r="P120" i="11"/>
  <c r="P123" i="11" s="1"/>
  <c r="N25" i="8" s="1"/>
  <c r="O120" i="11"/>
  <c r="N120" i="11"/>
  <c r="M120" i="11"/>
  <c r="L120" i="11"/>
  <c r="L123" i="11" s="1"/>
  <c r="J25" i="8" s="1"/>
  <c r="K120" i="11"/>
  <c r="AC117" i="11"/>
  <c r="AC116" i="11"/>
  <c r="AC115" i="11"/>
  <c r="AB112" i="11"/>
  <c r="AB113" i="11" s="1"/>
  <c r="Z24" i="8" s="1"/>
  <c r="Z26" i="8" s="1"/>
  <c r="AA112" i="11"/>
  <c r="AA113" i="11" s="1"/>
  <c r="Z112" i="11"/>
  <c r="Z113" i="11" s="1"/>
  <c r="X24" i="8" s="1"/>
  <c r="Y112" i="11"/>
  <c r="X112" i="11"/>
  <c r="W112" i="11"/>
  <c r="W113" i="11" s="1"/>
  <c r="V112" i="11"/>
  <c r="V113" i="11" s="1"/>
  <c r="T24" i="8" s="1"/>
  <c r="U112" i="11"/>
  <c r="T112" i="11"/>
  <c r="S112" i="11"/>
  <c r="S113" i="11" s="1"/>
  <c r="R112" i="11"/>
  <c r="R113" i="11" s="1"/>
  <c r="Q112" i="11"/>
  <c r="P112" i="11"/>
  <c r="O112" i="11"/>
  <c r="O113" i="11" s="1"/>
  <c r="N112" i="11"/>
  <c r="N113" i="11" s="1"/>
  <c r="M112" i="11"/>
  <c r="L112" i="11"/>
  <c r="K112" i="11"/>
  <c r="AC111" i="11"/>
  <c r="Y113" i="11"/>
  <c r="X113" i="11"/>
  <c r="V24" i="8" s="1"/>
  <c r="V26" i="8" s="1"/>
  <c r="U113" i="11"/>
  <c r="T113" i="11"/>
  <c r="Q113" i="11"/>
  <c r="P113" i="11"/>
  <c r="M113" i="11"/>
  <c r="L113" i="11"/>
  <c r="AC108" i="11"/>
  <c r="AC107" i="11"/>
  <c r="AC106" i="11"/>
  <c r="AC105" i="11"/>
  <c r="AC101" i="11"/>
  <c r="AB99" i="11"/>
  <c r="AB102" i="11" s="1"/>
  <c r="Z22" i="8" s="1"/>
  <c r="AA99" i="11"/>
  <c r="AA102" i="11" s="1"/>
  <c r="Y22" i="8" s="1"/>
  <c r="Z99" i="11"/>
  <c r="Z102" i="11" s="1"/>
  <c r="X22" i="8" s="1"/>
  <c r="Y99" i="11"/>
  <c r="Y102" i="11" s="1"/>
  <c r="W22" i="8" s="1"/>
  <c r="X99" i="11"/>
  <c r="X102" i="11" s="1"/>
  <c r="V22" i="8" s="1"/>
  <c r="W99" i="11"/>
  <c r="W102" i="11" s="1"/>
  <c r="U22" i="8" s="1"/>
  <c r="V99" i="11"/>
  <c r="V102" i="11" s="1"/>
  <c r="T22" i="8" s="1"/>
  <c r="U99" i="11"/>
  <c r="U102" i="11" s="1"/>
  <c r="S22" i="8" s="1"/>
  <c r="T99" i="11"/>
  <c r="T102" i="11" s="1"/>
  <c r="R22" i="8" s="1"/>
  <c r="S99" i="11"/>
  <c r="S102" i="11" s="1"/>
  <c r="Q22" i="8" s="1"/>
  <c r="R99" i="11"/>
  <c r="R102" i="11" s="1"/>
  <c r="P22" i="8" s="1"/>
  <c r="Q99" i="11"/>
  <c r="Q102" i="11" s="1"/>
  <c r="O22" i="8" s="1"/>
  <c r="P99" i="11"/>
  <c r="P102" i="11" s="1"/>
  <c r="N22" i="8" s="1"/>
  <c r="O99" i="11"/>
  <c r="O102" i="11" s="1"/>
  <c r="M22" i="8" s="1"/>
  <c r="N99" i="11"/>
  <c r="N102" i="11" s="1"/>
  <c r="L22" i="8" s="1"/>
  <c r="M99" i="11"/>
  <c r="M102" i="11" s="1"/>
  <c r="K22" i="8" s="1"/>
  <c r="L99" i="11"/>
  <c r="L102" i="11" s="1"/>
  <c r="J22" i="8" s="1"/>
  <c r="K99" i="11"/>
  <c r="K102" i="11" s="1"/>
  <c r="I22" i="8" s="1"/>
  <c r="AC98" i="11"/>
  <c r="AC97" i="11"/>
  <c r="AC96" i="11"/>
  <c r="AB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AC93" i="11" s="1"/>
  <c r="AC92" i="11"/>
  <c r="AB91" i="11"/>
  <c r="AB94" i="11" s="1"/>
  <c r="AA91" i="11"/>
  <c r="AA94" i="11" s="1"/>
  <c r="Z91" i="11"/>
  <c r="Z94" i="11" s="1"/>
  <c r="Y91" i="11"/>
  <c r="X91" i="11"/>
  <c r="W91" i="11"/>
  <c r="V91" i="11"/>
  <c r="V94" i="11" s="1"/>
  <c r="U91" i="11"/>
  <c r="T91" i="11"/>
  <c r="S91" i="11"/>
  <c r="R91" i="11"/>
  <c r="R94" i="11" s="1"/>
  <c r="Q91" i="11"/>
  <c r="P91" i="11"/>
  <c r="O91" i="11"/>
  <c r="N91" i="11"/>
  <c r="N94" i="11" s="1"/>
  <c r="M91" i="11"/>
  <c r="L91" i="11"/>
  <c r="K91" i="11"/>
  <c r="AC90" i="11"/>
  <c r="AC89" i="11"/>
  <c r="AC88" i="11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Z13" i="8"/>
  <c r="Y13" i="8"/>
  <c r="X13" i="8"/>
  <c r="X19" i="8" s="1"/>
  <c r="W13" i="8"/>
  <c r="W19" i="8" s="1"/>
  <c r="V13" i="8"/>
  <c r="U13" i="8"/>
  <c r="T13" i="8"/>
  <c r="T19" i="8" s="1"/>
  <c r="S13" i="8"/>
  <c r="S19" i="8" s="1"/>
  <c r="R13" i="8"/>
  <c r="Q13" i="8"/>
  <c r="P13" i="8"/>
  <c r="P19" i="8" s="1"/>
  <c r="O13" i="8"/>
  <c r="O19" i="8" s="1"/>
  <c r="N13" i="8"/>
  <c r="M13" i="8"/>
  <c r="L13" i="8"/>
  <c r="L19" i="8" s="1"/>
  <c r="K13" i="8"/>
  <c r="K19" i="8" s="1"/>
  <c r="J13" i="8"/>
  <c r="Y62" i="11"/>
  <c r="U62" i="11"/>
  <c r="Q62" i="11"/>
  <c r="M62" i="11"/>
  <c r="AC34" i="11"/>
  <c r="AC31" i="11"/>
  <c r="AB30" i="11"/>
  <c r="AB35" i="11" s="1"/>
  <c r="AA30" i="11"/>
  <c r="AA35" i="11" s="1"/>
  <c r="Z30" i="11"/>
  <c r="Z35" i="11" s="1"/>
  <c r="Y30" i="11"/>
  <c r="Y35" i="11" s="1"/>
  <c r="X30" i="11"/>
  <c r="X35" i="11" s="1"/>
  <c r="W30" i="11"/>
  <c r="W35" i="11" s="1"/>
  <c r="V30" i="11"/>
  <c r="V35" i="11" s="1"/>
  <c r="U30" i="11"/>
  <c r="U35" i="11" s="1"/>
  <c r="T30" i="11"/>
  <c r="T35" i="11" s="1"/>
  <c r="S30" i="11"/>
  <c r="S35" i="11" s="1"/>
  <c r="R30" i="11"/>
  <c r="R35" i="11" s="1"/>
  <c r="Q30" i="11"/>
  <c r="Q35" i="11" s="1"/>
  <c r="P30" i="11"/>
  <c r="P35" i="11" s="1"/>
  <c r="O30" i="11"/>
  <c r="O35" i="11" s="1"/>
  <c r="N30" i="11"/>
  <c r="N35" i="11" s="1"/>
  <c r="M30" i="11"/>
  <c r="M35" i="11" s="1"/>
  <c r="L30" i="11"/>
  <c r="L35" i="11" s="1"/>
  <c r="K30" i="11"/>
  <c r="K35" i="11" s="1"/>
  <c r="AC29" i="11"/>
  <c r="AC28" i="11"/>
  <c r="AC26" i="11"/>
  <c r="AC25" i="11"/>
  <c r="AC24" i="11"/>
  <c r="AC20" i="11"/>
  <c r="Z6" i="8"/>
  <c r="Y6" i="8"/>
  <c r="X6" i="8"/>
  <c r="W6" i="8"/>
  <c r="V6" i="8"/>
  <c r="U6" i="8"/>
  <c r="T6" i="8"/>
  <c r="R6" i="8"/>
  <c r="P6" i="8"/>
  <c r="N6" i="8"/>
  <c r="L6" i="8"/>
  <c r="J6" i="8"/>
  <c r="N127" i="11" l="1"/>
  <c r="Z127" i="11"/>
  <c r="S94" i="11"/>
  <c r="S127" i="11" s="1"/>
  <c r="AC112" i="11"/>
  <c r="R127" i="11"/>
  <c r="K94" i="11"/>
  <c r="W94" i="11"/>
  <c r="W127" i="11" s="1"/>
  <c r="M19" i="8"/>
  <c r="U19" i="8"/>
  <c r="L94" i="11"/>
  <c r="L127" i="11" s="1"/>
  <c r="P94" i="11"/>
  <c r="P127" i="11" s="1"/>
  <c r="T94" i="11"/>
  <c r="T127" i="11" s="1"/>
  <c r="X94" i="11"/>
  <c r="X127" i="11" s="1"/>
  <c r="AB127" i="11"/>
  <c r="K113" i="11"/>
  <c r="K127" i="11" s="1"/>
  <c r="AC120" i="11"/>
  <c r="V127" i="11"/>
  <c r="O94" i="11"/>
  <c r="O127" i="11" s="1"/>
  <c r="AA127" i="11"/>
  <c r="Q19" i="8"/>
  <c r="Y19" i="8"/>
  <c r="J19" i="8"/>
  <c r="N19" i="8"/>
  <c r="R19" i="8"/>
  <c r="V19" i="8"/>
  <c r="Z19" i="8"/>
  <c r="M94" i="11"/>
  <c r="M127" i="11" s="1"/>
  <c r="Q94" i="11"/>
  <c r="Q127" i="11" s="1"/>
  <c r="U94" i="11"/>
  <c r="U127" i="11" s="1"/>
  <c r="Y94" i="11"/>
  <c r="Y127" i="11" s="1"/>
  <c r="J7" i="8"/>
  <c r="L128" i="11"/>
  <c r="N7" i="8"/>
  <c r="P128" i="11"/>
  <c r="R7" i="8"/>
  <c r="T128" i="11"/>
  <c r="V7" i="8"/>
  <c r="X128" i="11"/>
  <c r="Z7" i="8"/>
  <c r="AB128" i="11"/>
  <c r="I21" i="8"/>
  <c r="M12" i="8"/>
  <c r="O62" i="11"/>
  <c r="Q12" i="8"/>
  <c r="S62" i="11"/>
  <c r="U12" i="8"/>
  <c r="W62" i="11"/>
  <c r="Y12" i="8"/>
  <c r="AA62" i="11"/>
  <c r="K6" i="8"/>
  <c r="M6" i="8"/>
  <c r="O6" i="8"/>
  <c r="Q6" i="8"/>
  <c r="S6" i="8"/>
  <c r="I7" i="8"/>
  <c r="K7" i="8"/>
  <c r="L7" i="8"/>
  <c r="M7" i="8"/>
  <c r="O7" i="8"/>
  <c r="P7" i="8"/>
  <c r="Q7" i="8"/>
  <c r="S7" i="8"/>
  <c r="T7" i="8"/>
  <c r="U7" i="8"/>
  <c r="W7" i="8"/>
  <c r="X7" i="8"/>
  <c r="Y7" i="8"/>
  <c r="AC62" i="11"/>
  <c r="K12" i="8"/>
  <c r="O12" i="8"/>
  <c r="S12" i="8"/>
  <c r="W12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L103" i="11"/>
  <c r="J21" i="8"/>
  <c r="M103" i="11"/>
  <c r="N103" i="11"/>
  <c r="L21" i="8"/>
  <c r="O103" i="11"/>
  <c r="M21" i="8"/>
  <c r="P103" i="11"/>
  <c r="R103" i="11"/>
  <c r="P21" i="8"/>
  <c r="S103" i="11"/>
  <c r="Q21" i="8"/>
  <c r="T103" i="11"/>
  <c r="S21" i="8"/>
  <c r="U103" i="11"/>
  <c r="V103" i="11"/>
  <c r="T21" i="8"/>
  <c r="W103" i="11"/>
  <c r="U21" i="8"/>
  <c r="X103" i="11"/>
  <c r="V21" i="8"/>
  <c r="W21" i="8"/>
  <c r="Y103" i="11"/>
  <c r="Z103" i="11"/>
  <c r="X21" i="8"/>
  <c r="AA103" i="11"/>
  <c r="Y21" i="8"/>
  <c r="AB103" i="11"/>
  <c r="Z21" i="8"/>
  <c r="I24" i="8"/>
  <c r="L124" i="11"/>
  <c r="J24" i="8"/>
  <c r="J26" i="8" s="1"/>
  <c r="K24" i="8"/>
  <c r="L24" i="8"/>
  <c r="M24" i="8"/>
  <c r="P124" i="11"/>
  <c r="N24" i="8"/>
  <c r="N26" i="8" s="1"/>
  <c r="O24" i="8"/>
  <c r="P24" i="8"/>
  <c r="Q24" i="8"/>
  <c r="T124" i="11"/>
  <c r="R24" i="8"/>
  <c r="R26" i="8" s="1"/>
  <c r="S24" i="8"/>
  <c r="U24" i="8"/>
  <c r="W24" i="8"/>
  <c r="Y24" i="8"/>
  <c r="M123" i="11"/>
  <c r="M128" i="11" s="1"/>
  <c r="N123" i="11"/>
  <c r="N128" i="11" s="1"/>
  <c r="O123" i="11"/>
  <c r="O128" i="11" s="1"/>
  <c r="Q123" i="11"/>
  <c r="Q128" i="11" s="1"/>
  <c r="R123" i="11"/>
  <c r="R128" i="11" s="1"/>
  <c r="S123" i="11"/>
  <c r="S128" i="11" s="1"/>
  <c r="U123" i="11"/>
  <c r="U128" i="11" s="1"/>
  <c r="V123" i="11"/>
  <c r="V128" i="11" s="1"/>
  <c r="W123" i="11"/>
  <c r="W128" i="11" s="1"/>
  <c r="Y123" i="11"/>
  <c r="Y128" i="11" s="1"/>
  <c r="Z123" i="11"/>
  <c r="Z128" i="11" s="1"/>
  <c r="AA123" i="11"/>
  <c r="AA128" i="11" s="1"/>
  <c r="L36" i="11"/>
  <c r="N36" i="11"/>
  <c r="P36" i="11"/>
  <c r="R36" i="11"/>
  <c r="T36" i="11"/>
  <c r="V36" i="11"/>
  <c r="X36" i="11"/>
  <c r="Z36" i="11"/>
  <c r="AB36" i="11"/>
  <c r="AC30" i="11"/>
  <c r="AC35" i="11" s="1"/>
  <c r="AC36" i="11" s="1"/>
  <c r="K36" i="11"/>
  <c r="O36" i="11"/>
  <c r="S36" i="11"/>
  <c r="W36" i="11"/>
  <c r="AA36" i="11"/>
  <c r="AC110" i="11"/>
  <c r="M36" i="11"/>
  <c r="Q36" i="11"/>
  <c r="U36" i="11"/>
  <c r="Y36" i="11"/>
  <c r="L62" i="11"/>
  <c r="N62" i="11"/>
  <c r="P62" i="11"/>
  <c r="R62" i="11"/>
  <c r="T62" i="11"/>
  <c r="V62" i="11"/>
  <c r="X62" i="11"/>
  <c r="Z62" i="11"/>
  <c r="AB62" i="11"/>
  <c r="AC94" i="11"/>
  <c r="AC99" i="11"/>
  <c r="AC102" i="11" s="1"/>
  <c r="K103" i="11"/>
  <c r="AC91" i="11"/>
  <c r="V124" i="11"/>
  <c r="X124" i="11"/>
  <c r="Z124" i="11"/>
  <c r="AB124" i="11"/>
  <c r="AC113" i="11" l="1"/>
  <c r="K21" i="8"/>
  <c r="Q103" i="11"/>
  <c r="O21" i="8"/>
  <c r="R21" i="8"/>
  <c r="N21" i="8"/>
  <c r="AB129" i="11"/>
  <c r="Z129" i="11"/>
  <c r="X129" i="11"/>
  <c r="V129" i="11"/>
  <c r="T129" i="11"/>
  <c r="P129" i="11"/>
  <c r="L129" i="11"/>
  <c r="W18" i="8"/>
  <c r="S18" i="8"/>
  <c r="O18" i="8"/>
  <c r="K18" i="8"/>
  <c r="Y18" i="8"/>
  <c r="U18" i="8"/>
  <c r="Q18" i="8"/>
  <c r="M18" i="8"/>
  <c r="I12" i="8"/>
  <c r="I18" i="8" s="1"/>
  <c r="AC103" i="11"/>
  <c r="Z12" i="8"/>
  <c r="Z18" i="8" s="1"/>
  <c r="X12" i="8"/>
  <c r="X18" i="8" s="1"/>
  <c r="V12" i="8"/>
  <c r="V18" i="8" s="1"/>
  <c r="T12" i="8"/>
  <c r="T18" i="8" s="1"/>
  <c r="R12" i="8"/>
  <c r="R18" i="8" s="1"/>
  <c r="P12" i="8"/>
  <c r="P18" i="8" s="1"/>
  <c r="N12" i="8"/>
  <c r="N18" i="8" s="1"/>
  <c r="L12" i="8"/>
  <c r="L18" i="8" s="1"/>
  <c r="J12" i="8"/>
  <c r="J18" i="8" s="1"/>
  <c r="Y25" i="8"/>
  <c r="AA124" i="11"/>
  <c r="AA129" i="11" s="1"/>
  <c r="X25" i="8"/>
  <c r="X26" i="8" s="1"/>
  <c r="W25" i="8"/>
  <c r="Y124" i="11"/>
  <c r="Y129" i="11" s="1"/>
  <c r="U25" i="8"/>
  <c r="U26" i="8" s="1"/>
  <c r="W124" i="11"/>
  <c r="W129" i="11" s="1"/>
  <c r="T25" i="8"/>
  <c r="T26" i="8" s="1"/>
  <c r="S25" i="8"/>
  <c r="S26" i="8" s="1"/>
  <c r="U124" i="11"/>
  <c r="U129" i="11" s="1"/>
  <c r="Q25" i="8"/>
  <c r="Q26" i="8" s="1"/>
  <c r="S124" i="11"/>
  <c r="S129" i="11" s="1"/>
  <c r="P25" i="8"/>
  <c r="P26" i="8" s="1"/>
  <c r="R124" i="11"/>
  <c r="R129" i="11" s="1"/>
  <c r="O25" i="8"/>
  <c r="O26" i="8" s="1"/>
  <c r="Q124" i="11"/>
  <c r="Q129" i="11" s="1"/>
  <c r="M25" i="8"/>
  <c r="M26" i="8" s="1"/>
  <c r="O124" i="11"/>
  <c r="O129" i="11" s="1"/>
  <c r="L25" i="8"/>
  <c r="L26" i="8" s="1"/>
  <c r="N124" i="11"/>
  <c r="N129" i="11" s="1"/>
  <c r="K25" i="8"/>
  <c r="K26" i="8" s="1"/>
  <c r="M124" i="11"/>
  <c r="M129" i="11" s="1"/>
  <c r="Y26" i="8"/>
  <c r="W26" i="8"/>
  <c r="I6" i="8"/>
  <c r="AC127" i="11"/>
  <c r="Z14" i="8" l="1"/>
  <c r="V14" i="8"/>
  <c r="R14" i="8"/>
  <c r="N14" i="8"/>
  <c r="J14" i="8"/>
  <c r="X14" i="8"/>
  <c r="T14" i="8"/>
  <c r="P14" i="8"/>
  <c r="L14" i="8"/>
  <c r="Y14" i="8"/>
  <c r="W14" i="8"/>
  <c r="U14" i="8"/>
  <c r="S14" i="8"/>
  <c r="Q14" i="8"/>
  <c r="O14" i="8"/>
  <c r="M14" i="8"/>
  <c r="K14" i="8"/>
  <c r="AB12" i="8" l="1"/>
  <c r="AC236" i="10" l="1"/>
  <c r="AC237" i="10"/>
  <c r="AC238" i="10"/>
  <c r="AC241" i="10"/>
  <c r="AC244" i="10"/>
  <c r="AC245" i="10"/>
  <c r="AC246" i="10"/>
  <c r="AC247" i="10"/>
  <c r="AC248" i="10"/>
  <c r="AC249" i="10"/>
  <c r="AC250" i="10"/>
  <c r="AC251" i="10"/>
  <c r="AC252" i="10"/>
  <c r="AC253" i="10"/>
  <c r="AC255" i="10"/>
  <c r="AC256" i="10" s="1"/>
  <c r="AC214" i="10"/>
  <c r="AC215" i="10"/>
  <c r="AC216" i="10"/>
  <c r="AC217" i="10"/>
  <c r="AC219" i="10"/>
  <c r="AC220" i="10"/>
  <c r="AC221" i="10"/>
  <c r="AC225" i="10"/>
  <c r="AC226" i="10"/>
  <c r="AC228" i="10"/>
  <c r="AC229" i="10"/>
  <c r="AC230" i="10"/>
  <c r="AC231" i="10"/>
  <c r="AC194" i="10"/>
  <c r="AC195" i="10"/>
  <c r="AC196" i="10"/>
  <c r="AC197" i="10"/>
  <c r="AC199" i="10"/>
  <c r="AC200" i="10"/>
  <c r="AC204" i="10"/>
  <c r="AC205" i="10"/>
  <c r="AC206" i="10"/>
  <c r="AC208" i="10"/>
  <c r="AC209" i="10"/>
  <c r="AC177" i="10"/>
  <c r="AC178" i="10"/>
  <c r="AC180" i="10"/>
  <c r="AC181" i="10" s="1"/>
  <c r="AC184" i="10"/>
  <c r="AC185" i="10"/>
  <c r="AC186" i="10"/>
  <c r="AC187" i="10"/>
  <c r="AC189" i="10"/>
  <c r="AC190" i="10" s="1"/>
  <c r="AC147" i="10"/>
  <c r="AC148" i="10"/>
  <c r="AC149" i="10"/>
  <c r="AC150" i="10"/>
  <c r="AC151" i="10"/>
  <c r="AC152" i="10"/>
  <c r="AC155" i="10"/>
  <c r="AC171" i="10"/>
  <c r="AC172" i="10"/>
  <c r="AC158" i="10"/>
  <c r="AC159" i="10"/>
  <c r="AC160" i="10"/>
  <c r="AC161" i="10"/>
  <c r="AC163" i="10"/>
  <c r="AC164" i="10"/>
  <c r="AC165" i="10"/>
  <c r="AC166" i="10"/>
  <c r="AC167" i="10"/>
  <c r="AC168" i="10"/>
  <c r="AC169" i="10"/>
  <c r="AC116" i="10"/>
  <c r="AC117" i="10"/>
  <c r="AC118" i="10"/>
  <c r="AC119" i="10"/>
  <c r="AC121" i="10"/>
  <c r="AC122" i="10"/>
  <c r="AC123" i="10"/>
  <c r="AC124" i="10"/>
  <c r="AC125" i="10"/>
  <c r="AC126" i="10"/>
  <c r="AC140" i="10"/>
  <c r="AC141" i="10"/>
  <c r="AC130" i="10"/>
  <c r="AC131" i="10"/>
  <c r="AC132" i="10"/>
  <c r="AC133" i="10"/>
  <c r="AC134" i="10"/>
  <c r="AC135" i="10"/>
  <c r="AC136" i="10"/>
  <c r="AC137" i="10"/>
  <c r="AC138" i="10"/>
  <c r="AC93" i="10"/>
  <c r="AC94" i="10"/>
  <c r="AC95" i="10"/>
  <c r="AC96" i="10"/>
  <c r="AC97" i="10"/>
  <c r="AC99" i="10"/>
  <c r="AC100" i="10"/>
  <c r="AC101" i="10"/>
  <c r="AC105" i="10"/>
  <c r="AC106" i="10"/>
  <c r="AC107" i="10"/>
  <c r="AC108" i="10"/>
  <c r="AC109" i="10"/>
  <c r="AC111" i="10"/>
  <c r="AC112" i="10" s="1"/>
  <c r="AC88" i="10"/>
  <c r="AC89" i="10" s="1"/>
  <c r="AC83" i="10"/>
  <c r="AC84" i="10"/>
  <c r="AC85" i="10"/>
  <c r="AC76" i="10"/>
  <c r="AC77" i="10"/>
  <c r="AC78" i="10"/>
  <c r="AC79" i="10"/>
  <c r="AC55" i="10"/>
  <c r="AC56" i="10"/>
  <c r="AC57" i="10"/>
  <c r="AC58" i="10"/>
  <c r="AC60" i="10"/>
  <c r="AC61" i="10" s="1"/>
  <c r="AC64" i="10"/>
  <c r="AC65" i="10"/>
  <c r="AC66" i="10"/>
  <c r="AC70" i="10"/>
  <c r="AC71" i="10"/>
  <c r="AC36" i="10"/>
  <c r="AC37" i="10"/>
  <c r="AC38" i="10"/>
  <c r="AC51" i="10"/>
  <c r="AC42" i="10"/>
  <c r="AC43" i="10"/>
  <c r="AC44" i="10"/>
  <c r="AC45" i="10"/>
  <c r="AC46" i="10"/>
  <c r="AC47" i="10"/>
  <c r="AC48" i="10"/>
  <c r="AC8" i="10"/>
  <c r="AC9" i="10"/>
  <c r="AC10" i="10"/>
  <c r="AC11" i="10"/>
  <c r="AC13" i="10"/>
  <c r="AC14" i="10" s="1"/>
  <c r="AC17" i="10"/>
  <c r="AC18" i="10"/>
  <c r="AC19" i="10"/>
  <c r="AC20" i="10"/>
  <c r="AC21" i="10"/>
  <c r="AC22" i="10"/>
  <c r="AC23" i="10"/>
  <c r="AC24" i="10"/>
  <c r="AC25" i="10"/>
  <c r="AC26" i="10"/>
  <c r="AC27" i="10"/>
  <c r="AC267" i="10"/>
  <c r="AC268" i="10"/>
  <c r="AC269" i="10"/>
  <c r="AC262" i="10"/>
  <c r="AC263" i="10"/>
  <c r="AB270" i="10"/>
  <c r="AB271" i="10" s="1"/>
  <c r="AB264" i="10"/>
  <c r="AB265" i="10" s="1"/>
  <c r="AA270" i="10"/>
  <c r="AA271" i="10" s="1"/>
  <c r="AA264" i="10"/>
  <c r="AA265" i="10" s="1"/>
  <c r="Z270" i="10"/>
  <c r="Z271" i="10" s="1"/>
  <c r="Z264" i="10"/>
  <c r="Z265" i="10" s="1"/>
  <c r="Z272" i="10" s="1"/>
  <c r="Y270" i="10"/>
  <c r="Y271" i="10" s="1"/>
  <c r="Y264" i="10"/>
  <c r="Y265" i="10" s="1"/>
  <c r="X270" i="10"/>
  <c r="X271" i="10" s="1"/>
  <c r="X264" i="10"/>
  <c r="X265" i="10" s="1"/>
  <c r="W270" i="10"/>
  <c r="W271" i="10" s="1"/>
  <c r="W264" i="10"/>
  <c r="W265" i="10" s="1"/>
  <c r="V270" i="10"/>
  <c r="V271" i="10" s="1"/>
  <c r="V264" i="10"/>
  <c r="V265" i="10" s="1"/>
  <c r="U270" i="10"/>
  <c r="U271" i="10" s="1"/>
  <c r="U264" i="10"/>
  <c r="U265" i="10" s="1"/>
  <c r="T270" i="10"/>
  <c r="T271" i="10" s="1"/>
  <c r="T264" i="10"/>
  <c r="T265" i="10" s="1"/>
  <c r="S270" i="10"/>
  <c r="S271" i="10" s="1"/>
  <c r="S264" i="10"/>
  <c r="S265" i="10" s="1"/>
  <c r="R270" i="10"/>
  <c r="R271" i="10" s="1"/>
  <c r="R264" i="10"/>
  <c r="R265" i="10" s="1"/>
  <c r="Q270" i="10"/>
  <c r="Q271" i="10" s="1"/>
  <c r="Q264" i="10"/>
  <c r="Q265" i="10" s="1"/>
  <c r="P270" i="10"/>
  <c r="P271" i="10" s="1"/>
  <c r="P264" i="10"/>
  <c r="P265" i="10" s="1"/>
  <c r="O270" i="10"/>
  <c r="O271" i="10" s="1"/>
  <c r="O264" i="10"/>
  <c r="O265" i="10" s="1"/>
  <c r="N270" i="10"/>
  <c r="N271" i="10" s="1"/>
  <c r="N264" i="10"/>
  <c r="N265" i="10" s="1"/>
  <c r="M270" i="10"/>
  <c r="M271" i="10" s="1"/>
  <c r="M264" i="10"/>
  <c r="M265" i="10" s="1"/>
  <c r="L270" i="10"/>
  <c r="L271" i="10" s="1"/>
  <c r="L264" i="10"/>
  <c r="L265" i="10" s="1"/>
  <c r="K270" i="10"/>
  <c r="K271" i="10" s="1"/>
  <c r="K264" i="10"/>
  <c r="K265" i="10" s="1"/>
  <c r="AB239" i="10"/>
  <c r="AB241" i="10"/>
  <c r="AB254" i="10"/>
  <c r="AB256" i="10"/>
  <c r="AA239" i="10"/>
  <c r="AA241" i="10"/>
  <c r="AA254" i="10"/>
  <c r="AA256" i="10"/>
  <c r="Z239" i="10"/>
  <c r="Z241" i="10"/>
  <c r="Z254" i="10"/>
  <c r="Z256" i="10"/>
  <c r="Y239" i="10"/>
  <c r="Y241" i="10"/>
  <c r="Y254" i="10"/>
  <c r="Y256" i="10"/>
  <c r="X239" i="10"/>
  <c r="X241" i="10"/>
  <c r="X254" i="10"/>
  <c r="X256" i="10"/>
  <c r="W239" i="10"/>
  <c r="W241" i="10"/>
  <c r="W254" i="10"/>
  <c r="W256" i="10"/>
  <c r="V239" i="10"/>
  <c r="V241" i="10"/>
  <c r="V254" i="10"/>
  <c r="V256" i="10"/>
  <c r="U239" i="10"/>
  <c r="U241" i="10"/>
  <c r="U254" i="10"/>
  <c r="U256" i="10"/>
  <c r="T239" i="10"/>
  <c r="T241" i="10"/>
  <c r="T254" i="10"/>
  <c r="T256" i="10"/>
  <c r="S239" i="10"/>
  <c r="S241" i="10"/>
  <c r="S254" i="10"/>
  <c r="S256" i="10"/>
  <c r="R239" i="10"/>
  <c r="R241" i="10"/>
  <c r="R254" i="10"/>
  <c r="R256" i="10"/>
  <c r="Q239" i="10"/>
  <c r="Q241" i="10"/>
  <c r="Q254" i="10"/>
  <c r="Q256" i="10"/>
  <c r="P239" i="10"/>
  <c r="P241" i="10"/>
  <c r="P254" i="10"/>
  <c r="P256" i="10"/>
  <c r="O239" i="10"/>
  <c r="O241" i="10"/>
  <c r="O254" i="10"/>
  <c r="O256" i="10"/>
  <c r="N239" i="10"/>
  <c r="N241" i="10"/>
  <c r="N254" i="10"/>
  <c r="N256" i="10"/>
  <c r="M239" i="10"/>
  <c r="M241" i="10"/>
  <c r="M254" i="10"/>
  <c r="M256" i="10"/>
  <c r="L239" i="10"/>
  <c r="L241" i="10"/>
  <c r="L254" i="10"/>
  <c r="L256" i="10"/>
  <c r="K239" i="10"/>
  <c r="K241" i="10"/>
  <c r="K254" i="10"/>
  <c r="K256" i="10"/>
  <c r="AB218" i="10"/>
  <c r="AB222" i="10"/>
  <c r="AB227" i="10"/>
  <c r="AB232" i="10"/>
  <c r="AA218" i="10"/>
  <c r="AA222" i="10"/>
  <c r="AA227" i="10"/>
  <c r="AA232" i="10"/>
  <c r="Z218" i="10"/>
  <c r="Z222" i="10"/>
  <c r="Z227" i="10"/>
  <c r="Z232" i="10"/>
  <c r="Y218" i="10"/>
  <c r="Y222" i="10"/>
  <c r="Y227" i="10"/>
  <c r="Y232" i="10"/>
  <c r="X218" i="10"/>
  <c r="X222" i="10"/>
  <c r="X223" i="10" s="1"/>
  <c r="X227" i="10"/>
  <c r="X232" i="10"/>
  <c r="W218" i="10"/>
  <c r="W222" i="10"/>
  <c r="W227" i="10"/>
  <c r="W232" i="10"/>
  <c r="V218" i="10"/>
  <c r="V222" i="10"/>
  <c r="V227" i="10"/>
  <c r="V232" i="10"/>
  <c r="U218" i="10"/>
  <c r="U222" i="10"/>
  <c r="U227" i="10"/>
  <c r="U232" i="10"/>
  <c r="T218" i="10"/>
  <c r="T222" i="10"/>
  <c r="T227" i="10"/>
  <c r="T232" i="10"/>
  <c r="S218" i="10"/>
  <c r="S222" i="10"/>
  <c r="S227" i="10"/>
  <c r="S232" i="10"/>
  <c r="R218" i="10"/>
  <c r="R222" i="10"/>
  <c r="R227" i="10"/>
  <c r="R232" i="10"/>
  <c r="Q218" i="10"/>
  <c r="Q222" i="10"/>
  <c r="Q227" i="10"/>
  <c r="Q232" i="10"/>
  <c r="P218" i="10"/>
  <c r="P222" i="10"/>
  <c r="P227" i="10"/>
  <c r="P232" i="10"/>
  <c r="O218" i="10"/>
  <c r="O222" i="10"/>
  <c r="O227" i="10"/>
  <c r="O232" i="10"/>
  <c r="N218" i="10"/>
  <c r="N222" i="10"/>
  <c r="N227" i="10"/>
  <c r="N232" i="10"/>
  <c r="M218" i="10"/>
  <c r="M222" i="10"/>
  <c r="M227" i="10"/>
  <c r="M232" i="10"/>
  <c r="L218" i="10"/>
  <c r="L222" i="10"/>
  <c r="L227" i="10"/>
  <c r="L232" i="10"/>
  <c r="K218" i="10"/>
  <c r="K222" i="10"/>
  <c r="K227" i="10"/>
  <c r="K232" i="10"/>
  <c r="AB198" i="10"/>
  <c r="AB201" i="10"/>
  <c r="AB207" i="10"/>
  <c r="AB210" i="10"/>
  <c r="AA198" i="10"/>
  <c r="AA201" i="10"/>
  <c r="AA207" i="10"/>
  <c r="AA210" i="10"/>
  <c r="Z198" i="10"/>
  <c r="Z201" i="10"/>
  <c r="Z207" i="10"/>
  <c r="Z210" i="10"/>
  <c r="Y198" i="10"/>
  <c r="Y201" i="10"/>
  <c r="Y207" i="10"/>
  <c r="Y210" i="10"/>
  <c r="X198" i="10"/>
  <c r="X201" i="10"/>
  <c r="X207" i="10"/>
  <c r="X210" i="10"/>
  <c r="W198" i="10"/>
  <c r="W201" i="10"/>
  <c r="W207" i="10"/>
  <c r="W210" i="10"/>
  <c r="V198" i="10"/>
  <c r="V201" i="10"/>
  <c r="V207" i="10"/>
  <c r="V210" i="10"/>
  <c r="U198" i="10"/>
  <c r="U201" i="10"/>
  <c r="U207" i="10"/>
  <c r="U210" i="10"/>
  <c r="T198" i="10"/>
  <c r="T201" i="10"/>
  <c r="T207" i="10"/>
  <c r="T210" i="10"/>
  <c r="S198" i="10"/>
  <c r="S201" i="10"/>
  <c r="S207" i="10"/>
  <c r="S210" i="10"/>
  <c r="R198" i="10"/>
  <c r="R201" i="10"/>
  <c r="R207" i="10"/>
  <c r="R210" i="10"/>
  <c r="Q198" i="10"/>
  <c r="Q201" i="10"/>
  <c r="Q207" i="10"/>
  <c r="Q210" i="10"/>
  <c r="P198" i="10"/>
  <c r="P201" i="10"/>
  <c r="P202" i="10" s="1"/>
  <c r="P207" i="10"/>
  <c r="P210" i="10"/>
  <c r="O198" i="10"/>
  <c r="O201" i="10"/>
  <c r="O207" i="10"/>
  <c r="O210" i="10"/>
  <c r="N198" i="10"/>
  <c r="N201" i="10"/>
  <c r="N207" i="10"/>
  <c r="N210" i="10"/>
  <c r="M198" i="10"/>
  <c r="M201" i="10"/>
  <c r="M207" i="10"/>
  <c r="M210" i="10"/>
  <c r="L198" i="10"/>
  <c r="L201" i="10"/>
  <c r="L207" i="10"/>
  <c r="L210" i="10"/>
  <c r="K198" i="10"/>
  <c r="K201" i="10"/>
  <c r="K207" i="10"/>
  <c r="K210" i="10"/>
  <c r="AB179" i="10"/>
  <c r="AB181" i="10"/>
  <c r="AB188" i="10"/>
  <c r="AB190" i="10"/>
  <c r="AA179" i="10"/>
  <c r="AA181" i="10"/>
  <c r="AA182" i="10" s="1"/>
  <c r="AA188" i="10"/>
  <c r="AA190" i="10"/>
  <c r="Z179" i="10"/>
  <c r="Z181" i="10"/>
  <c r="Z188" i="10"/>
  <c r="Z190" i="10"/>
  <c r="Y179" i="10"/>
  <c r="Y181" i="10"/>
  <c r="Y188" i="10"/>
  <c r="Y190" i="10"/>
  <c r="X179" i="10"/>
  <c r="X181" i="10"/>
  <c r="X188" i="10"/>
  <c r="X190" i="10"/>
  <c r="W179" i="10"/>
  <c r="W181" i="10"/>
  <c r="W188" i="10"/>
  <c r="W190" i="10"/>
  <c r="V179" i="10"/>
  <c r="V181" i="10"/>
  <c r="V188" i="10"/>
  <c r="V190" i="10"/>
  <c r="U179" i="10"/>
  <c r="U181" i="10"/>
  <c r="U182" i="10" s="1"/>
  <c r="U188" i="10"/>
  <c r="U190" i="10"/>
  <c r="T179" i="10"/>
  <c r="T181" i="10"/>
  <c r="T188" i="10"/>
  <c r="T190" i="10"/>
  <c r="S179" i="10"/>
  <c r="S181" i="10"/>
  <c r="S188" i="10"/>
  <c r="S190" i="10"/>
  <c r="R179" i="10"/>
  <c r="R181" i="10"/>
  <c r="R188" i="10"/>
  <c r="R190" i="10"/>
  <c r="Q179" i="10"/>
  <c r="Q181" i="10"/>
  <c r="Q188" i="10"/>
  <c r="Q190" i="10"/>
  <c r="P179" i="10"/>
  <c r="P181" i="10"/>
  <c r="P188" i="10"/>
  <c r="P190" i="10"/>
  <c r="O179" i="10"/>
  <c r="O181" i="10"/>
  <c r="O182" i="10" s="1"/>
  <c r="O188" i="10"/>
  <c r="O190" i="10"/>
  <c r="N179" i="10"/>
  <c r="N181" i="10"/>
  <c r="N188" i="10"/>
  <c r="N190" i="10"/>
  <c r="M179" i="10"/>
  <c r="M181" i="10"/>
  <c r="M182" i="10" s="1"/>
  <c r="M188" i="10"/>
  <c r="M190" i="10"/>
  <c r="L179" i="10"/>
  <c r="L181" i="10"/>
  <c r="L188" i="10"/>
  <c r="L190" i="10"/>
  <c r="K179" i="10"/>
  <c r="K181" i="10"/>
  <c r="K182" i="10" s="1"/>
  <c r="K188" i="10"/>
  <c r="K190" i="10"/>
  <c r="AB153" i="10"/>
  <c r="AB155" i="10"/>
  <c r="AB170" i="10"/>
  <c r="AB174" i="10" s="1"/>
  <c r="AA153" i="10"/>
  <c r="AA155" i="10"/>
  <c r="AA170" i="10"/>
  <c r="AA174" i="10" s="1"/>
  <c r="Z153" i="10"/>
  <c r="Z155" i="10"/>
  <c r="Z170" i="10"/>
  <c r="Z174" i="10" s="1"/>
  <c r="Y153" i="10"/>
  <c r="Y155" i="10"/>
  <c r="Y170" i="10"/>
  <c r="Y174" i="10" s="1"/>
  <c r="X153" i="10"/>
  <c r="X155" i="10"/>
  <c r="X170" i="10"/>
  <c r="X174" i="10" s="1"/>
  <c r="W153" i="10"/>
  <c r="W155" i="10"/>
  <c r="W170" i="10"/>
  <c r="W174" i="10" s="1"/>
  <c r="V153" i="10"/>
  <c r="V155" i="10"/>
  <c r="V170" i="10"/>
  <c r="V174" i="10" s="1"/>
  <c r="U153" i="10"/>
  <c r="U155" i="10"/>
  <c r="U170" i="10"/>
  <c r="U174" i="10" s="1"/>
  <c r="T153" i="10"/>
  <c r="T155" i="10"/>
  <c r="T170" i="10"/>
  <c r="T174" i="10" s="1"/>
  <c r="S153" i="10"/>
  <c r="S155" i="10"/>
  <c r="S170" i="10"/>
  <c r="S174" i="10" s="1"/>
  <c r="R153" i="10"/>
  <c r="R155" i="10"/>
  <c r="R170" i="10"/>
  <c r="R174" i="10" s="1"/>
  <c r="Q153" i="10"/>
  <c r="Q155" i="10"/>
  <c r="Q173" i="10"/>
  <c r="Q170" i="10"/>
  <c r="P153" i="10"/>
  <c r="P155" i="10"/>
  <c r="P170" i="10"/>
  <c r="P174" i="10" s="1"/>
  <c r="O153" i="10"/>
  <c r="O155" i="10"/>
  <c r="O170" i="10"/>
  <c r="O174" i="10" s="1"/>
  <c r="N153" i="10"/>
  <c r="N155" i="10"/>
  <c r="N170" i="10"/>
  <c r="N174" i="10" s="1"/>
  <c r="M153" i="10"/>
  <c r="M155" i="10"/>
  <c r="M170" i="10"/>
  <c r="M174" i="10" s="1"/>
  <c r="L153" i="10"/>
  <c r="L155" i="10"/>
  <c r="L170" i="10"/>
  <c r="L174" i="10" s="1"/>
  <c r="K153" i="10"/>
  <c r="K155" i="10"/>
  <c r="K156" i="10" s="1"/>
  <c r="K170" i="10"/>
  <c r="K174" i="10" s="1"/>
  <c r="AC162" i="10"/>
  <c r="AB120" i="10"/>
  <c r="AB127" i="10"/>
  <c r="AB139" i="10"/>
  <c r="AB143" i="10"/>
  <c r="AA120" i="10"/>
  <c r="AA127" i="10"/>
  <c r="AA128" i="10" s="1"/>
  <c r="AA139" i="10"/>
  <c r="AA143" i="10"/>
  <c r="Z120" i="10"/>
  <c r="Z127" i="10"/>
  <c r="Z139" i="10"/>
  <c r="Z143" i="10"/>
  <c r="Y120" i="10"/>
  <c r="Y127" i="10"/>
  <c r="Y128" i="10" s="1"/>
  <c r="Y139" i="10"/>
  <c r="Y143" i="10"/>
  <c r="X120" i="10"/>
  <c r="X127" i="10"/>
  <c r="X139" i="10"/>
  <c r="X143" i="10"/>
  <c r="W120" i="10"/>
  <c r="W127" i="10"/>
  <c r="W139" i="10"/>
  <c r="W143" i="10"/>
  <c r="V120" i="10"/>
  <c r="V127" i="10"/>
  <c r="V139" i="10"/>
  <c r="V143" i="10"/>
  <c r="U120" i="10"/>
  <c r="U127" i="10"/>
  <c r="U139" i="10"/>
  <c r="U143" i="10"/>
  <c r="T120" i="10"/>
  <c r="T127" i="10"/>
  <c r="T139" i="10"/>
  <c r="T143" i="10"/>
  <c r="S120" i="10"/>
  <c r="S127" i="10"/>
  <c r="S139" i="10"/>
  <c r="S143" i="10"/>
  <c r="R120" i="10"/>
  <c r="R127" i="10"/>
  <c r="R139" i="10"/>
  <c r="R143" i="10"/>
  <c r="Q120" i="10"/>
  <c r="Q127" i="10"/>
  <c r="Q139" i="10"/>
  <c r="Q143" i="10"/>
  <c r="P120" i="10"/>
  <c r="P127" i="10"/>
  <c r="P139" i="10"/>
  <c r="P143" i="10"/>
  <c r="O120" i="10"/>
  <c r="O127" i="10"/>
  <c r="O139" i="10"/>
  <c r="O143" i="10"/>
  <c r="N120" i="10"/>
  <c r="N127" i="10"/>
  <c r="N139" i="10"/>
  <c r="N143" i="10"/>
  <c r="M120" i="10"/>
  <c r="M127" i="10"/>
  <c r="M128" i="10" s="1"/>
  <c r="M139" i="10"/>
  <c r="M143" i="10"/>
  <c r="L120" i="10"/>
  <c r="L127" i="10"/>
  <c r="L128" i="10" s="1"/>
  <c r="L139" i="10"/>
  <c r="L143" i="10"/>
  <c r="K120" i="10"/>
  <c r="K127" i="10"/>
  <c r="K128" i="10" s="1"/>
  <c r="K139" i="10"/>
  <c r="K143" i="10"/>
  <c r="AB98" i="10"/>
  <c r="AB102" i="10"/>
  <c r="AB110" i="10"/>
  <c r="AB112" i="10"/>
  <c r="AA98" i="10"/>
  <c r="AA102" i="10"/>
  <c r="AA110" i="10"/>
  <c r="AA112" i="10"/>
  <c r="Z98" i="10"/>
  <c r="Z102" i="10"/>
  <c r="Z110" i="10"/>
  <c r="Z112" i="10"/>
  <c r="Y98" i="10"/>
  <c r="Y102" i="10"/>
  <c r="Y110" i="10"/>
  <c r="Y112" i="10"/>
  <c r="X98" i="10"/>
  <c r="X102" i="10"/>
  <c r="X110" i="10"/>
  <c r="X112" i="10"/>
  <c r="W98" i="10"/>
  <c r="W102" i="10"/>
  <c r="W110" i="10"/>
  <c r="W112" i="10"/>
  <c r="V98" i="10"/>
  <c r="V102" i="10"/>
  <c r="V110" i="10"/>
  <c r="V112" i="10"/>
  <c r="U98" i="10"/>
  <c r="U102" i="10"/>
  <c r="U110" i="10"/>
  <c r="U112" i="10"/>
  <c r="T98" i="10"/>
  <c r="T102" i="10"/>
  <c r="T110" i="10"/>
  <c r="T112" i="10"/>
  <c r="S98" i="10"/>
  <c r="S102" i="10"/>
  <c r="S110" i="10"/>
  <c r="S112" i="10"/>
  <c r="R98" i="10"/>
  <c r="R102" i="10"/>
  <c r="R110" i="10"/>
  <c r="R112" i="10"/>
  <c r="Q98" i="10"/>
  <c r="Q102" i="10"/>
  <c r="Q110" i="10"/>
  <c r="Q112" i="10"/>
  <c r="P98" i="10"/>
  <c r="P102" i="10"/>
  <c r="P110" i="10"/>
  <c r="P112" i="10"/>
  <c r="O98" i="10"/>
  <c r="O102" i="10"/>
  <c r="O110" i="10"/>
  <c r="O112" i="10"/>
  <c r="N98" i="10"/>
  <c r="N102" i="10"/>
  <c r="N110" i="10"/>
  <c r="N112" i="10"/>
  <c r="M98" i="10"/>
  <c r="M102" i="10"/>
  <c r="M110" i="10"/>
  <c r="M112" i="10"/>
  <c r="L98" i="10"/>
  <c r="L102" i="10"/>
  <c r="L110" i="10"/>
  <c r="L112" i="10"/>
  <c r="K98" i="10"/>
  <c r="K102" i="10"/>
  <c r="K110" i="10"/>
  <c r="K112" i="10"/>
  <c r="AB80" i="10"/>
  <c r="AB81" i="10" s="1"/>
  <c r="AB87" i="10"/>
  <c r="AB90" i="10" s="1"/>
  <c r="AA80" i="10"/>
  <c r="AA81" i="10" s="1"/>
  <c r="AA87" i="10"/>
  <c r="AA90" i="10" s="1"/>
  <c r="Z80" i="10"/>
  <c r="Z81" i="10" s="1"/>
  <c r="Z87" i="10"/>
  <c r="Z90" i="10" s="1"/>
  <c r="Y80" i="10"/>
  <c r="Y81" i="10" s="1"/>
  <c r="Y87" i="10"/>
  <c r="Y90" i="10" s="1"/>
  <c r="X80" i="10"/>
  <c r="X81" i="10" s="1"/>
  <c r="X87" i="10"/>
  <c r="X90" i="10" s="1"/>
  <c r="W80" i="10"/>
  <c r="W81" i="10" s="1"/>
  <c r="W87" i="10"/>
  <c r="W90" i="10" s="1"/>
  <c r="V80" i="10"/>
  <c r="V81" i="10" s="1"/>
  <c r="V87" i="10"/>
  <c r="V90" i="10" s="1"/>
  <c r="U80" i="10"/>
  <c r="U81" i="10" s="1"/>
  <c r="U87" i="10"/>
  <c r="U90" i="10" s="1"/>
  <c r="T80" i="10"/>
  <c r="T81" i="10" s="1"/>
  <c r="T87" i="10"/>
  <c r="T90" i="10" s="1"/>
  <c r="S80" i="10"/>
  <c r="S81" i="10" s="1"/>
  <c r="S87" i="10"/>
  <c r="S90" i="10" s="1"/>
  <c r="R80" i="10"/>
  <c r="R81" i="10" s="1"/>
  <c r="R87" i="10"/>
  <c r="R90" i="10" s="1"/>
  <c r="Q80" i="10"/>
  <c r="Q81" i="10" s="1"/>
  <c r="Q87" i="10"/>
  <c r="Q90" i="10" s="1"/>
  <c r="P80" i="10"/>
  <c r="P81" i="10" s="1"/>
  <c r="P87" i="10"/>
  <c r="P90" i="10" s="1"/>
  <c r="O80" i="10"/>
  <c r="O81" i="10" s="1"/>
  <c r="O87" i="10"/>
  <c r="O90" i="10" s="1"/>
  <c r="N80" i="10"/>
  <c r="N81" i="10" s="1"/>
  <c r="N87" i="10"/>
  <c r="N90" i="10" s="1"/>
  <c r="M80" i="10"/>
  <c r="M81" i="10" s="1"/>
  <c r="M87" i="10"/>
  <c r="M90" i="10" s="1"/>
  <c r="L80" i="10"/>
  <c r="L81" i="10" s="1"/>
  <c r="L87" i="10"/>
  <c r="L90" i="10" s="1"/>
  <c r="K80" i="10"/>
  <c r="K81" i="10" s="1"/>
  <c r="K87" i="10"/>
  <c r="K90" i="10" s="1"/>
  <c r="AB59" i="10"/>
  <c r="AB61" i="10"/>
  <c r="AB67" i="10"/>
  <c r="AB72" i="10"/>
  <c r="AA59" i="10"/>
  <c r="AA61" i="10"/>
  <c r="AA62" i="10" s="1"/>
  <c r="AA67" i="10"/>
  <c r="AA72" i="10"/>
  <c r="Z59" i="10"/>
  <c r="Z61" i="10"/>
  <c r="Z67" i="10"/>
  <c r="Z72" i="10"/>
  <c r="Y59" i="10"/>
  <c r="Y61" i="10"/>
  <c r="Y67" i="10"/>
  <c r="Y72" i="10"/>
  <c r="X59" i="10"/>
  <c r="X61" i="10"/>
  <c r="X67" i="10"/>
  <c r="X72" i="10"/>
  <c r="W59" i="10"/>
  <c r="W61" i="10"/>
  <c r="W67" i="10"/>
  <c r="W72" i="10"/>
  <c r="V59" i="10"/>
  <c r="V61" i="10"/>
  <c r="V67" i="10"/>
  <c r="V72" i="10"/>
  <c r="U59" i="10"/>
  <c r="U61" i="10"/>
  <c r="U67" i="10"/>
  <c r="U72" i="10"/>
  <c r="T59" i="10"/>
  <c r="T61" i="10"/>
  <c r="T67" i="10"/>
  <c r="T72" i="10"/>
  <c r="S59" i="10"/>
  <c r="S61" i="10"/>
  <c r="S67" i="10"/>
  <c r="S72" i="10"/>
  <c r="R59" i="10"/>
  <c r="R61" i="10"/>
  <c r="R67" i="10"/>
  <c r="R72" i="10"/>
  <c r="Q59" i="10"/>
  <c r="Q61" i="10"/>
  <c r="Q67" i="10"/>
  <c r="Q72" i="10"/>
  <c r="P59" i="10"/>
  <c r="P61" i="10"/>
  <c r="P67" i="10"/>
  <c r="P72" i="10"/>
  <c r="O59" i="10"/>
  <c r="O61" i="10"/>
  <c r="O67" i="10"/>
  <c r="O72" i="10"/>
  <c r="N59" i="10"/>
  <c r="N61" i="10"/>
  <c r="N67" i="10"/>
  <c r="N72" i="10"/>
  <c r="M59" i="10"/>
  <c r="M61" i="10"/>
  <c r="M67" i="10"/>
  <c r="M72" i="10"/>
  <c r="L59" i="10"/>
  <c r="L61" i="10"/>
  <c r="L67" i="10"/>
  <c r="L72" i="10"/>
  <c r="K59" i="10"/>
  <c r="K61" i="10"/>
  <c r="K67" i="10"/>
  <c r="K72" i="10"/>
  <c r="AC68" i="10"/>
  <c r="AB39" i="10"/>
  <c r="AB40" i="10" s="1"/>
  <c r="AB49" i="10"/>
  <c r="AB52" i="10" s="1"/>
  <c r="AA39" i="10"/>
  <c r="AA40" i="10" s="1"/>
  <c r="AA49" i="10"/>
  <c r="AA52" i="10" s="1"/>
  <c r="Z39" i="10"/>
  <c r="Z40" i="10" s="1"/>
  <c r="Z49" i="10"/>
  <c r="Z52" i="10" s="1"/>
  <c r="Y39" i="10"/>
  <c r="Y40" i="10" s="1"/>
  <c r="Y49" i="10"/>
  <c r="Y52" i="10" s="1"/>
  <c r="X39" i="10"/>
  <c r="X40" i="10" s="1"/>
  <c r="X49" i="10"/>
  <c r="X52" i="10" s="1"/>
  <c r="W39" i="10"/>
  <c r="W40" i="10" s="1"/>
  <c r="W49" i="10"/>
  <c r="W52" i="10" s="1"/>
  <c r="V39" i="10"/>
  <c r="V40" i="10" s="1"/>
  <c r="V49" i="10"/>
  <c r="V52" i="10" s="1"/>
  <c r="U39" i="10"/>
  <c r="U40" i="10" s="1"/>
  <c r="U49" i="10"/>
  <c r="U52" i="10" s="1"/>
  <c r="T39" i="10"/>
  <c r="T40" i="10" s="1"/>
  <c r="T49" i="10"/>
  <c r="T52" i="10" s="1"/>
  <c r="S39" i="10"/>
  <c r="S40" i="10" s="1"/>
  <c r="S49" i="10"/>
  <c r="S52" i="10" s="1"/>
  <c r="R39" i="10"/>
  <c r="R40" i="10" s="1"/>
  <c r="R49" i="10"/>
  <c r="R52" i="10" s="1"/>
  <c r="Q39" i="10"/>
  <c r="Q40" i="10" s="1"/>
  <c r="Q49" i="10"/>
  <c r="Q51" i="10"/>
  <c r="P39" i="10"/>
  <c r="P40" i="10" s="1"/>
  <c r="P49" i="10"/>
  <c r="P52" i="10" s="1"/>
  <c r="O39" i="10"/>
  <c r="O40" i="10" s="1"/>
  <c r="O49" i="10"/>
  <c r="O52" i="10" s="1"/>
  <c r="N39" i="10"/>
  <c r="N40" i="10" s="1"/>
  <c r="N49" i="10"/>
  <c r="N52" i="10" s="1"/>
  <c r="M39" i="10"/>
  <c r="M40" i="10" s="1"/>
  <c r="M49" i="10"/>
  <c r="M52" i="10" s="1"/>
  <c r="L39" i="10"/>
  <c r="L40" i="10" s="1"/>
  <c r="L49" i="10"/>
  <c r="L52" i="10" s="1"/>
  <c r="K39" i="10"/>
  <c r="K40" i="10" s="1"/>
  <c r="K49" i="10"/>
  <c r="K52" i="10" s="1"/>
  <c r="AB12" i="10"/>
  <c r="AB14" i="10"/>
  <c r="AB30" i="10"/>
  <c r="AB33" i="10" s="1"/>
  <c r="AA12" i="10"/>
  <c r="AA14" i="10"/>
  <c r="AA30" i="10"/>
  <c r="AA33" i="10" s="1"/>
  <c r="Z12" i="10"/>
  <c r="Z14" i="10"/>
  <c r="Z30" i="10"/>
  <c r="Z33" i="10" s="1"/>
  <c r="Y12" i="10"/>
  <c r="Y14" i="10"/>
  <c r="Y30" i="10"/>
  <c r="Y33" i="10" s="1"/>
  <c r="X12" i="10"/>
  <c r="X14" i="10"/>
  <c r="X30" i="10"/>
  <c r="X33" i="10" s="1"/>
  <c r="W12" i="10"/>
  <c r="W14" i="10"/>
  <c r="W30" i="10"/>
  <c r="W33" i="10" s="1"/>
  <c r="V12" i="10"/>
  <c r="V14" i="10"/>
  <c r="V30" i="10"/>
  <c r="V33" i="10" s="1"/>
  <c r="U12" i="10"/>
  <c r="U14" i="10"/>
  <c r="U30" i="10"/>
  <c r="U33" i="10" s="1"/>
  <c r="T12" i="10"/>
  <c r="T14" i="10"/>
  <c r="T30" i="10"/>
  <c r="T33" i="10" s="1"/>
  <c r="S12" i="10"/>
  <c r="S14" i="10"/>
  <c r="S30" i="10"/>
  <c r="S33" i="10" s="1"/>
  <c r="R12" i="10"/>
  <c r="R14" i="10"/>
  <c r="R30" i="10"/>
  <c r="R33" i="10" s="1"/>
  <c r="Q12" i="10"/>
  <c r="Q14" i="10"/>
  <c r="Q30" i="10"/>
  <c r="Q33" i="10" s="1"/>
  <c r="P12" i="10"/>
  <c r="P14" i="10"/>
  <c r="P30" i="10"/>
  <c r="P33" i="10" s="1"/>
  <c r="O12" i="10"/>
  <c r="O14" i="10"/>
  <c r="O30" i="10"/>
  <c r="O33" i="10" s="1"/>
  <c r="N12" i="10"/>
  <c r="N14" i="10"/>
  <c r="N30" i="10"/>
  <c r="N33" i="10" s="1"/>
  <c r="M12" i="10"/>
  <c r="M14" i="10"/>
  <c r="M30" i="10"/>
  <c r="M33" i="10" s="1"/>
  <c r="L12" i="10"/>
  <c r="L14" i="10"/>
  <c r="L30" i="10"/>
  <c r="L33" i="10" s="1"/>
  <c r="K12" i="10"/>
  <c r="K14" i="10"/>
  <c r="K30" i="10"/>
  <c r="K33" i="10" s="1"/>
  <c r="AC31" i="10"/>
  <c r="AC32" i="10" s="1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AC29" i="10"/>
  <c r="AC28" i="10"/>
  <c r="O156" i="10" l="1"/>
  <c r="W15" i="10"/>
  <c r="K62" i="10"/>
  <c r="K74" i="10" s="1"/>
  <c r="O62" i="10"/>
  <c r="S62" i="10"/>
  <c r="Y62" i="10"/>
  <c r="Z62" i="10"/>
  <c r="W113" i="10"/>
  <c r="Z113" i="10"/>
  <c r="AA113" i="10"/>
  <c r="L144" i="10"/>
  <c r="L145" i="10" s="1"/>
  <c r="U144" i="10"/>
  <c r="W144" i="10"/>
  <c r="Y144" i="10"/>
  <c r="R156" i="10"/>
  <c r="L191" i="10"/>
  <c r="N191" i="10"/>
  <c r="Y211" i="10"/>
  <c r="K175" i="10"/>
  <c r="O257" i="10"/>
  <c r="S257" i="10"/>
  <c r="AC207" i="10"/>
  <c r="L103" i="10"/>
  <c r="Q103" i="10"/>
  <c r="Q114" i="10" s="1"/>
  <c r="R103" i="10"/>
  <c r="U103" i="10"/>
  <c r="L233" i="10"/>
  <c r="U233" i="10"/>
  <c r="U234" i="10" s="1"/>
  <c r="T257" i="10"/>
  <c r="AC173" i="10"/>
  <c r="Z202" i="10"/>
  <c r="K91" i="10"/>
  <c r="M91" i="10"/>
  <c r="R191" i="10"/>
  <c r="X191" i="10"/>
  <c r="Z191" i="10"/>
  <c r="O211" i="10"/>
  <c r="P211" i="10"/>
  <c r="Y257" i="10"/>
  <c r="AB257" i="10"/>
  <c r="X103" i="10"/>
  <c r="S128" i="10"/>
  <c r="S156" i="10"/>
  <c r="S175" i="10" s="1"/>
  <c r="W156" i="10"/>
  <c r="W175" i="10" s="1"/>
  <c r="AA156" i="10"/>
  <c r="AA175" i="10" s="1"/>
  <c r="Q202" i="10"/>
  <c r="W202" i="10"/>
  <c r="AA202" i="10"/>
  <c r="AC143" i="10"/>
  <c r="Y15" i="10"/>
  <c r="AB62" i="10"/>
  <c r="S113" i="10"/>
  <c r="W242" i="10"/>
  <c r="AB242" i="10"/>
  <c r="X272" i="10"/>
  <c r="X15" i="10"/>
  <c r="X34" i="10" s="1"/>
  <c r="K73" i="10"/>
  <c r="L73" i="10"/>
  <c r="M73" i="10"/>
  <c r="N73" i="10"/>
  <c r="O73" i="10"/>
  <c r="P73" i="10"/>
  <c r="S73" i="10"/>
  <c r="T73" i="10"/>
  <c r="U73" i="10"/>
  <c r="V73" i="10"/>
  <c r="O144" i="10"/>
  <c r="R144" i="10"/>
  <c r="AB144" i="10"/>
  <c r="P233" i="10"/>
  <c r="W223" i="10"/>
  <c r="AB258" i="10"/>
  <c r="N272" i="10"/>
  <c r="V15" i="10"/>
  <c r="Q113" i="10"/>
  <c r="R113" i="10"/>
  <c r="O128" i="10"/>
  <c r="Y103" i="10"/>
  <c r="U15" i="10"/>
  <c r="U34" i="10" s="1"/>
  <c r="V113" i="10"/>
  <c r="AB182" i="10"/>
  <c r="S211" i="10"/>
  <c r="O223" i="10"/>
  <c r="S223" i="10"/>
  <c r="AB223" i="10"/>
  <c r="K242" i="10"/>
  <c r="M242" i="10"/>
  <c r="M258" i="10" s="1"/>
  <c r="N242" i="10"/>
  <c r="Q242" i="10"/>
  <c r="AC179" i="10"/>
  <c r="Q52" i="10"/>
  <c r="K113" i="10"/>
  <c r="T103" i="10"/>
  <c r="AB103" i="10"/>
  <c r="P128" i="10"/>
  <c r="T144" i="10"/>
  <c r="M156" i="10"/>
  <c r="L211" i="10"/>
  <c r="R202" i="10"/>
  <c r="S202" i="10"/>
  <c r="AB202" i="10"/>
  <c r="V233" i="10"/>
  <c r="T242" i="10"/>
  <c r="U242" i="10"/>
  <c r="P272" i="10"/>
  <c r="AB272" i="10"/>
  <c r="Z15" i="10"/>
  <c r="Z34" i="10" s="1"/>
  <c r="L91" i="10"/>
  <c r="AB91" i="10"/>
  <c r="K103" i="10"/>
  <c r="N113" i="10"/>
  <c r="AB113" i="10"/>
  <c r="K144" i="10"/>
  <c r="K145" i="10" s="1"/>
  <c r="Q144" i="10"/>
  <c r="AA144" i="10"/>
  <c r="AA145" i="10" s="1"/>
  <c r="M202" i="10"/>
  <c r="Q211" i="10"/>
  <c r="Q212" i="10" s="1"/>
  <c r="AB211" i="10"/>
  <c r="U223" i="10"/>
  <c r="V223" i="10"/>
  <c r="V234" i="10" s="1"/>
  <c r="L257" i="10"/>
  <c r="M257" i="10"/>
  <c r="P242" i="10"/>
  <c r="X242" i="10"/>
  <c r="X258" i="10" s="1"/>
  <c r="Z242" i="10"/>
  <c r="AA242" i="10"/>
  <c r="T272" i="10"/>
  <c r="AC264" i="10"/>
  <c r="AC265" i="10" s="1"/>
  <c r="W182" i="10"/>
  <c r="P257" i="10"/>
  <c r="M15" i="10"/>
  <c r="M34" i="10" s="1"/>
  <c r="P62" i="10"/>
  <c r="P74" i="10" s="1"/>
  <c r="R62" i="10"/>
  <c r="V128" i="10"/>
  <c r="AB128" i="10"/>
  <c r="S212" i="10"/>
  <c r="U211" i="10"/>
  <c r="AC201" i="10"/>
  <c r="AA91" i="10"/>
  <c r="K15" i="10"/>
  <c r="K34" i="10" s="1"/>
  <c r="V62" i="10"/>
  <c r="Y145" i="10"/>
  <c r="T191" i="10"/>
  <c r="M211" i="10"/>
  <c r="Z257" i="10"/>
  <c r="L272" i="10"/>
  <c r="Q15" i="10"/>
  <c r="Q34" i="10" s="1"/>
  <c r="W73" i="10"/>
  <c r="X73" i="10"/>
  <c r="M103" i="10"/>
  <c r="N103" i="10"/>
  <c r="N114" i="10" s="1"/>
  <c r="P103" i="10"/>
  <c r="N128" i="10"/>
  <c r="Z128" i="10"/>
  <c r="K202" i="10"/>
  <c r="T202" i="10"/>
  <c r="V202" i="10"/>
  <c r="Z211" i="10"/>
  <c r="M233" i="10"/>
  <c r="N233" i="10"/>
  <c r="Q233" i="10"/>
  <c r="R233" i="10"/>
  <c r="Y223" i="10"/>
  <c r="AA223" i="10"/>
  <c r="AA234" i="10" s="1"/>
  <c r="R257" i="10"/>
  <c r="AC39" i="10"/>
  <c r="AC40" i="10" s="1"/>
  <c r="AC98" i="10"/>
  <c r="AC218" i="10"/>
  <c r="AC30" i="10"/>
  <c r="AC33" i="10" s="1"/>
  <c r="S15" i="10"/>
  <c r="S34" i="10" s="1"/>
  <c r="T62" i="10"/>
  <c r="X62" i="10"/>
  <c r="O113" i="10"/>
  <c r="R175" i="10"/>
  <c r="V211" i="10"/>
  <c r="R242" i="10"/>
  <c r="X257" i="10"/>
  <c r="O15" i="10"/>
  <c r="O34" i="10" s="1"/>
  <c r="AA15" i="10"/>
  <c r="AA34" i="10" s="1"/>
  <c r="L62" i="10"/>
  <c r="Q62" i="10"/>
  <c r="W91" i="10"/>
  <c r="M113" i="10"/>
  <c r="S103" i="10"/>
  <c r="W103" i="10"/>
  <c r="AA103" i="10"/>
  <c r="AA114" i="10" s="1"/>
  <c r="N144" i="10"/>
  <c r="U128" i="10"/>
  <c r="X144" i="10"/>
  <c r="Z144" i="10"/>
  <c r="Q156" i="10"/>
  <c r="P191" i="10"/>
  <c r="AA191" i="10"/>
  <c r="AA192" i="10" s="1"/>
  <c r="X202" i="10"/>
  <c r="L223" i="10"/>
  <c r="L234" i="10" s="1"/>
  <c r="M223" i="10"/>
  <c r="N223" i="10"/>
  <c r="Q223" i="10"/>
  <c r="Q234" i="10" s="1"/>
  <c r="R223" i="10"/>
  <c r="X233" i="10"/>
  <c r="X234" i="10" s="1"/>
  <c r="Y233" i="10"/>
  <c r="Z233" i="10"/>
  <c r="AA233" i="10"/>
  <c r="AB233" i="10"/>
  <c r="AB234" i="10" s="1"/>
  <c r="V257" i="10"/>
  <c r="W257" i="10"/>
  <c r="Y242" i="10"/>
  <c r="R272" i="10"/>
  <c r="AC102" i="10"/>
  <c r="AC210" i="10"/>
  <c r="AC222" i="10"/>
  <c r="AC139" i="10"/>
  <c r="AC170" i="10"/>
  <c r="L74" i="10"/>
  <c r="N62" i="10"/>
  <c r="V74" i="10"/>
  <c r="X74" i="10"/>
  <c r="M114" i="10"/>
  <c r="P113" i="10"/>
  <c r="X128" i="10"/>
  <c r="V191" i="10"/>
  <c r="N211" i="10"/>
  <c r="P212" i="10"/>
  <c r="P223" i="10"/>
  <c r="P234" i="10" s="1"/>
  <c r="Q257" i="10"/>
  <c r="V242" i="10"/>
  <c r="AA257" i="10"/>
  <c r="AA258" i="10" s="1"/>
  <c r="AC270" i="10"/>
  <c r="AC271" i="10" s="1"/>
  <c r="AC198" i="10"/>
  <c r="AC202" i="10" s="1"/>
  <c r="AC239" i="10"/>
  <c r="AC242" i="10" s="1"/>
  <c r="V34" i="10"/>
  <c r="M144" i="10"/>
  <c r="M145" i="10" s="1"/>
  <c r="S182" i="10"/>
  <c r="L202" i="10"/>
  <c r="L212" i="10" s="1"/>
  <c r="U202" i="10"/>
  <c r="O233" i="10"/>
  <c r="O234" i="10" s="1"/>
  <c r="S233" i="10"/>
  <c r="N257" i="10"/>
  <c r="U257" i="10"/>
  <c r="AC72" i="10"/>
  <c r="AC67" i="10"/>
  <c r="AC188" i="10"/>
  <c r="AC191" i="10" s="1"/>
  <c r="L15" i="10"/>
  <c r="L34" i="10" s="1"/>
  <c r="N15" i="10"/>
  <c r="N34" i="10" s="1"/>
  <c r="P15" i="10"/>
  <c r="P34" i="10" s="1"/>
  <c r="R15" i="10"/>
  <c r="R34" i="10" s="1"/>
  <c r="T15" i="10"/>
  <c r="T34" i="10" s="1"/>
  <c r="AB15" i="10"/>
  <c r="AB34" i="10" s="1"/>
  <c r="W62" i="10"/>
  <c r="AB73" i="10"/>
  <c r="U113" i="10"/>
  <c r="V103" i="10"/>
  <c r="Y113" i="10"/>
  <c r="Y114" i="10" s="1"/>
  <c r="Z103" i="10"/>
  <c r="R128" i="10"/>
  <c r="K211" i="10"/>
  <c r="T211" i="10"/>
  <c r="T212" i="10" s="1"/>
  <c r="S242" i="10"/>
  <c r="AC153" i="10"/>
  <c r="AC156" i="10" s="1"/>
  <c r="M62" i="10"/>
  <c r="Q73" i="10"/>
  <c r="Q74" i="10" s="1"/>
  <c r="R73" i="10"/>
  <c r="U62" i="10"/>
  <c r="Y73" i="10"/>
  <c r="Z73" i="10"/>
  <c r="AA73" i="10"/>
  <c r="AA74" i="10" s="1"/>
  <c r="S91" i="10"/>
  <c r="U91" i="10"/>
  <c r="L113" i="10"/>
  <c r="T113" i="10"/>
  <c r="X113" i="10"/>
  <c r="P144" i="10"/>
  <c r="Q128" i="10"/>
  <c r="Q145" i="10" s="1"/>
  <c r="S144" i="10"/>
  <c r="S145" i="10" s="1"/>
  <c r="T128" i="10"/>
  <c r="V144" i="10"/>
  <c r="V145" i="10" s="1"/>
  <c r="W128" i="10"/>
  <c r="U156" i="10"/>
  <c r="U175" i="10" s="1"/>
  <c r="Y156" i="10"/>
  <c r="Y175" i="10" s="1"/>
  <c r="Q182" i="10"/>
  <c r="Y182" i="10"/>
  <c r="AB191" i="10"/>
  <c r="O202" i="10"/>
  <c r="W211" i="10"/>
  <c r="Y202" i="10"/>
  <c r="Y212" i="10" s="1"/>
  <c r="AA211" i="10"/>
  <c r="K223" i="10"/>
  <c r="T223" i="10"/>
  <c r="W233" i="10"/>
  <c r="Z223" i="10"/>
  <c r="K257" i="10"/>
  <c r="K258" i="10" s="1"/>
  <c r="L242" i="10"/>
  <c r="O242" i="10"/>
  <c r="V272" i="10"/>
  <c r="AC227" i="10"/>
  <c r="W34" i="10"/>
  <c r="Y34" i="10"/>
  <c r="K53" i="10"/>
  <c r="M53" i="10"/>
  <c r="O53" i="10"/>
  <c r="R53" i="10"/>
  <c r="T53" i="10"/>
  <c r="V53" i="10"/>
  <c r="X53" i="10"/>
  <c r="Z53" i="10"/>
  <c r="AB53" i="10"/>
  <c r="S74" i="10"/>
  <c r="Y74" i="10"/>
  <c r="O91" i="10"/>
  <c r="Q91" i="10"/>
  <c r="V91" i="10"/>
  <c r="X91" i="10"/>
  <c r="O272" i="10"/>
  <c r="W272" i="10"/>
  <c r="AC12" i="10"/>
  <c r="AC15" i="10" s="1"/>
  <c r="AC34" i="10" s="1"/>
  <c r="AC80" i="10"/>
  <c r="AC81" i="10" s="1"/>
  <c r="AC87" i="10"/>
  <c r="AC254" i="10"/>
  <c r="AC257" i="10" s="1"/>
  <c r="AC258" i="10" s="1"/>
  <c r="Q53" i="10"/>
  <c r="N91" i="10"/>
  <c r="P91" i="10"/>
  <c r="R91" i="10"/>
  <c r="Y91" i="10"/>
  <c r="Z114" i="10"/>
  <c r="K272" i="10"/>
  <c r="S272" i="10"/>
  <c r="AA272" i="10"/>
  <c r="Z91" i="10"/>
  <c r="O103" i="10"/>
  <c r="O114" i="10" s="1"/>
  <c r="L156" i="10"/>
  <c r="L175" i="10" s="1"/>
  <c r="N156" i="10"/>
  <c r="N175" i="10" s="1"/>
  <c r="P156" i="10"/>
  <c r="P175" i="10" s="1"/>
  <c r="Q174" i="10"/>
  <c r="Q175" i="10" s="1"/>
  <c r="T156" i="10"/>
  <c r="T175" i="10" s="1"/>
  <c r="V156" i="10"/>
  <c r="V175" i="10" s="1"/>
  <c r="X156" i="10"/>
  <c r="X175" i="10" s="1"/>
  <c r="Z156" i="10"/>
  <c r="Z175" i="10" s="1"/>
  <c r="AB156" i="10"/>
  <c r="AB175" i="10" s="1"/>
  <c r="K191" i="10"/>
  <c r="K192" i="10" s="1"/>
  <c r="L182" i="10"/>
  <c r="M191" i="10"/>
  <c r="M192" i="10" s="1"/>
  <c r="N182" i="10"/>
  <c r="O191" i="10"/>
  <c r="O192" i="10" s="1"/>
  <c r="P182" i="10"/>
  <c r="Q191" i="10"/>
  <c r="Q192" i="10" s="1"/>
  <c r="R182" i="10"/>
  <c r="R192" i="10" s="1"/>
  <c r="S191" i="10"/>
  <c r="T182" i="10"/>
  <c r="U191" i="10"/>
  <c r="U192" i="10" s="1"/>
  <c r="V182" i="10"/>
  <c r="W191" i="10"/>
  <c r="X182" i="10"/>
  <c r="X192" i="10" s="1"/>
  <c r="Y191" i="10"/>
  <c r="Z182" i="10"/>
  <c r="N202" i="10"/>
  <c r="R211" i="10"/>
  <c r="R212" i="10" s="1"/>
  <c r="X211" i="10"/>
  <c r="K233" i="10"/>
  <c r="T233" i="10"/>
  <c r="M272" i="10"/>
  <c r="Q272" i="10"/>
  <c r="U272" i="10"/>
  <c r="Y272" i="10"/>
  <c r="AC49" i="10"/>
  <c r="AC52" i="10" s="1"/>
  <c r="AC59" i="10"/>
  <c r="AC62" i="10" s="1"/>
  <c r="AC120" i="10"/>
  <c r="AC182" i="10"/>
  <c r="AC90" i="10"/>
  <c r="AC110" i="10"/>
  <c r="AC113" i="10" s="1"/>
  <c r="AC127" i="10"/>
  <c r="AC232" i="10"/>
  <c r="L53" i="10"/>
  <c r="N53" i="10"/>
  <c r="P53" i="10"/>
  <c r="S53" i="10"/>
  <c r="U53" i="10"/>
  <c r="W53" i="10"/>
  <c r="Y53" i="10"/>
  <c r="AA53" i="10"/>
  <c r="T91" i="10"/>
  <c r="M175" i="10"/>
  <c r="O175" i="10"/>
  <c r="Z74" i="10"/>
  <c r="L192" i="10" l="1"/>
  <c r="AC103" i="10"/>
  <c r="W114" i="10"/>
  <c r="AC233" i="10"/>
  <c r="S192" i="10"/>
  <c r="O258" i="10"/>
  <c r="W234" i="10"/>
  <c r="L114" i="10"/>
  <c r="U145" i="10"/>
  <c r="Z212" i="10"/>
  <c r="W74" i="10"/>
  <c r="Z234" i="10"/>
  <c r="K234" i="10"/>
  <c r="Z192" i="10"/>
  <c r="V192" i="10"/>
  <c r="W212" i="10"/>
  <c r="P145" i="10"/>
  <c r="M74" i="10"/>
  <c r="AB74" i="10"/>
  <c r="Y258" i="10"/>
  <c r="O145" i="10"/>
  <c r="O74" i="10"/>
  <c r="R258" i="10"/>
  <c r="M234" i="10"/>
  <c r="Z258" i="10"/>
  <c r="M212" i="10"/>
  <c r="U258" i="10"/>
  <c r="AB212" i="10"/>
  <c r="T145" i="10"/>
  <c r="K114" i="10"/>
  <c r="R145" i="10"/>
  <c r="T74" i="10"/>
  <c r="S114" i="10"/>
  <c r="T258" i="10"/>
  <c r="R114" i="10"/>
  <c r="N192" i="10"/>
  <c r="W145" i="10"/>
  <c r="V258" i="10"/>
  <c r="AC272" i="10"/>
  <c r="P114" i="10"/>
  <c r="Q258" i="10"/>
  <c r="U74" i="10"/>
  <c r="W258" i="10"/>
  <c r="AC211" i="10"/>
  <c r="Y192" i="10"/>
  <c r="L258" i="10"/>
  <c r="U212" i="10"/>
  <c r="AC174" i="10"/>
  <c r="AC175" i="10" s="1"/>
  <c r="T192" i="10"/>
  <c r="P192" i="10"/>
  <c r="O212" i="10"/>
  <c r="X114" i="10"/>
  <c r="K212" i="10"/>
  <c r="V114" i="10"/>
  <c r="N258" i="10"/>
  <c r="N74" i="10"/>
  <c r="AC144" i="10"/>
  <c r="AB145" i="10"/>
  <c r="AC53" i="10"/>
  <c r="T234" i="10"/>
  <c r="N212" i="10"/>
  <c r="W192" i="10"/>
  <c r="AA212" i="10"/>
  <c r="AB192" i="10"/>
  <c r="T114" i="10"/>
  <c r="R74" i="10"/>
  <c r="S258" i="10"/>
  <c r="U114" i="10"/>
  <c r="S234" i="10"/>
  <c r="X145" i="10"/>
  <c r="Y234" i="10"/>
  <c r="V212" i="10"/>
  <c r="AC223" i="10"/>
  <c r="AB114" i="10"/>
  <c r="N145" i="10"/>
  <c r="AC212" i="10"/>
  <c r="P258" i="10"/>
  <c r="AC73" i="10"/>
  <c r="AC74" i="10" s="1"/>
  <c r="N234" i="10"/>
  <c r="X212" i="10"/>
  <c r="R234" i="10"/>
  <c r="Z145" i="10"/>
  <c r="AC114" i="10"/>
  <c r="AC91" i="10"/>
  <c r="AC128" i="10"/>
  <c r="AC145" i="10" s="1"/>
  <c r="AC192" i="10"/>
  <c r="U23" i="8"/>
  <c r="W23" i="8"/>
  <c r="Y23" i="8"/>
  <c r="X23" i="8"/>
  <c r="V23" i="8"/>
  <c r="Z23" i="8"/>
  <c r="M23" i="8"/>
  <c r="N23" i="8"/>
  <c r="S23" i="8"/>
  <c r="T23" i="8"/>
  <c r="R23" i="8"/>
  <c r="J23" i="8"/>
  <c r="AC234" i="10" l="1"/>
  <c r="Y17" i="8"/>
  <c r="Y20" i="8" s="1"/>
  <c r="K17" i="8"/>
  <c r="K20" i="8" s="1"/>
  <c r="P17" i="8"/>
  <c r="P20" i="8" s="1"/>
  <c r="W17" i="8"/>
  <c r="W20" i="8" s="1"/>
  <c r="Z17" i="8"/>
  <c r="Z20" i="8" s="1"/>
  <c r="L17" i="8"/>
  <c r="L20" i="8" s="1"/>
  <c r="Q17" i="8"/>
  <c r="Q20" i="8" s="1"/>
  <c r="V17" i="8"/>
  <c r="V20" i="8" s="1"/>
  <c r="Z9" i="8"/>
  <c r="Z27" i="8" s="1"/>
  <c r="K9" i="8"/>
  <c r="K27" i="8" s="1"/>
  <c r="P9" i="8"/>
  <c r="P27" i="8" s="1"/>
  <c r="U9" i="8"/>
  <c r="U27" i="8" s="1"/>
  <c r="R9" i="8"/>
  <c r="R27" i="8" s="1"/>
  <c r="J9" i="8"/>
  <c r="J27" i="8" s="1"/>
  <c r="T9" i="8"/>
  <c r="T27" i="8" s="1"/>
  <c r="Y9" i="8"/>
  <c r="Y27" i="8" s="1"/>
  <c r="S9" i="8"/>
  <c r="S27" i="8" s="1"/>
  <c r="O17" i="8"/>
  <c r="O20" i="8" s="1"/>
  <c r="T17" i="8"/>
  <c r="T20" i="8" s="1"/>
  <c r="X17" i="8"/>
  <c r="X20" i="8" s="1"/>
  <c r="N17" i="8"/>
  <c r="N20" i="8" s="1"/>
  <c r="I9" i="8"/>
  <c r="I27" i="8" s="1"/>
  <c r="I17" i="8"/>
  <c r="AC273" i="10"/>
  <c r="V9" i="8"/>
  <c r="V27" i="8" s="1"/>
  <c r="O9" i="8"/>
  <c r="O27" i="8" s="1"/>
  <c r="X9" i="8"/>
  <c r="X27" i="8" s="1"/>
  <c r="L9" i="8"/>
  <c r="L27" i="8" s="1"/>
  <c r="N9" i="8"/>
  <c r="N27" i="8" s="1"/>
  <c r="AB24" i="8"/>
  <c r="AB21" i="8"/>
  <c r="AB15" i="8"/>
  <c r="AB18" i="8" s="1"/>
  <c r="W9" i="8"/>
  <c r="W27" i="8" s="1"/>
  <c r="M9" i="8"/>
  <c r="M27" i="8" s="1"/>
  <c r="AB6" i="8"/>
  <c r="Q9" i="8"/>
  <c r="Q27" i="8" s="1"/>
  <c r="S17" i="8"/>
  <c r="S20" i="8" s="1"/>
  <c r="M17" i="8"/>
  <c r="M20" i="8" s="1"/>
  <c r="P23" i="8"/>
  <c r="L23" i="8"/>
  <c r="U17" i="8"/>
  <c r="U20" i="8" s="1"/>
  <c r="J17" i="8"/>
  <c r="J20" i="8" s="1"/>
  <c r="Q23" i="8"/>
  <c r="O23" i="8"/>
  <c r="K23" i="8"/>
  <c r="R17" i="8"/>
  <c r="R20" i="8" s="1"/>
  <c r="AB16" i="8"/>
  <c r="AB27" i="8" l="1"/>
  <c r="AB9" i="8"/>
  <c r="AB17" i="8"/>
  <c r="I23" i="8" l="1"/>
  <c r="AB22" i="8"/>
  <c r="AB23" i="8" s="1"/>
  <c r="I8" i="8" l="1"/>
  <c r="I10" i="8"/>
  <c r="I11" i="8" l="1"/>
  <c r="O8" i="8"/>
  <c r="N10" i="8"/>
  <c r="N28" i="8" s="1"/>
  <c r="P10" i="8"/>
  <c r="P28" i="8" s="1"/>
  <c r="U10" i="8"/>
  <c r="U28" i="8" s="1"/>
  <c r="V10" i="8"/>
  <c r="V28" i="8" s="1"/>
  <c r="V8" i="8"/>
  <c r="O10" i="8"/>
  <c r="O28" i="8" s="1"/>
  <c r="P11" i="8" l="1"/>
  <c r="P29" i="8" s="1"/>
  <c r="V11" i="8"/>
  <c r="V29" i="8" s="1"/>
  <c r="N11" i="8"/>
  <c r="N29" i="8" s="1"/>
  <c r="P8" i="8"/>
  <c r="O11" i="8"/>
  <c r="O29" i="8" s="1"/>
  <c r="U11" i="8"/>
  <c r="U29" i="8" s="1"/>
  <c r="J8" i="8"/>
  <c r="N8" i="8"/>
  <c r="J10" i="8"/>
  <c r="J28" i="8" s="1"/>
  <c r="AB7" i="8"/>
  <c r="Q10" i="8"/>
  <c r="Q28" i="8" s="1"/>
  <c r="Q8" i="8"/>
  <c r="W10" i="8"/>
  <c r="W28" i="8" s="1"/>
  <c r="W8" i="8"/>
  <c r="Y10" i="8"/>
  <c r="Y28" i="8" s="1"/>
  <c r="X10" i="8"/>
  <c r="X28" i="8" s="1"/>
  <c r="X8" i="8"/>
  <c r="K10" i="8"/>
  <c r="K28" i="8" s="1"/>
  <c r="M10" i="8"/>
  <c r="M28" i="8" s="1"/>
  <c r="M8" i="8"/>
  <c r="R10" i="8"/>
  <c r="R28" i="8" s="1"/>
  <c r="Z10" i="8"/>
  <c r="Z28" i="8" s="1"/>
  <c r="L10" i="8"/>
  <c r="L28" i="8" s="1"/>
  <c r="L8" i="8"/>
  <c r="S8" i="8"/>
  <c r="S10" i="8"/>
  <c r="S28" i="8" s="1"/>
  <c r="T8" i="8"/>
  <c r="T10" i="8"/>
  <c r="T28" i="8" s="1"/>
  <c r="S11" i="8" l="1"/>
  <c r="S29" i="8" s="1"/>
  <c r="M11" i="8"/>
  <c r="M29" i="8" s="1"/>
  <c r="T11" i="8"/>
  <c r="T29" i="8" s="1"/>
  <c r="L11" i="8"/>
  <c r="L29" i="8" s="1"/>
  <c r="K11" i="8"/>
  <c r="K29" i="8" s="1"/>
  <c r="Q11" i="8"/>
  <c r="Q29" i="8" s="1"/>
  <c r="X11" i="8"/>
  <c r="X29" i="8" s="1"/>
  <c r="R11" i="8"/>
  <c r="R29" i="8" s="1"/>
  <c r="W11" i="8"/>
  <c r="W29" i="8" s="1"/>
  <c r="Z11" i="8"/>
  <c r="Z29" i="8" s="1"/>
  <c r="Y11" i="8"/>
  <c r="Y29" i="8" s="1"/>
  <c r="J11" i="8"/>
  <c r="J29" i="8" s="1"/>
  <c r="AB8" i="8"/>
  <c r="AB10" i="8"/>
  <c r="AB11" i="8" l="1"/>
  <c r="I13" i="8" l="1"/>
  <c r="I19" i="8" s="1"/>
  <c r="K62" i="11"/>
  <c r="AB13" i="8" l="1"/>
  <c r="AB19" i="8" s="1"/>
  <c r="I14" i="8"/>
  <c r="I20" i="8" s="1"/>
  <c r="AB14" i="8" l="1"/>
  <c r="AB20" i="8" s="1"/>
  <c r="K123" i="11"/>
  <c r="K128" i="11" s="1"/>
  <c r="AC128" i="11"/>
  <c r="AC122" i="11"/>
  <c r="K124" i="11" l="1"/>
  <c r="AC123" i="11"/>
  <c r="AC124" i="11" s="1"/>
  <c r="AC125" i="11" s="1"/>
  <c r="I25" i="8"/>
  <c r="I28" i="8" s="1"/>
  <c r="AB28" i="8" s="1"/>
  <c r="K129" i="11" l="1"/>
  <c r="AC129" i="11" s="1"/>
  <c r="I26" i="8"/>
  <c r="I29" i="8" s="1"/>
  <c r="AB25" i="8"/>
  <c r="AB26" i="8" l="1"/>
  <c r="AB29" i="8"/>
</calcChain>
</file>

<file path=xl/sharedStrings.xml><?xml version="1.0" encoding="utf-8"?>
<sst xmlns="http://schemas.openxmlformats.org/spreadsheetml/2006/main" count="1077" uniqueCount="230">
  <si>
    <t>№ п\п</t>
  </si>
  <si>
    <t xml:space="preserve">Прізвище, ім’я та по батькові </t>
  </si>
  <si>
    <t>Посада вчене звання</t>
  </si>
  <si>
    <t xml:space="preserve">Ставка </t>
  </si>
  <si>
    <t xml:space="preserve">Форма навчання </t>
  </si>
  <si>
    <t>Спеціальність</t>
  </si>
  <si>
    <t>Курс</t>
  </si>
  <si>
    <t>Контингент студентів</t>
  </si>
  <si>
    <t>лекції</t>
  </si>
  <si>
    <t>практичні (семінарські) заняття</t>
  </si>
  <si>
    <t>лабораторні роботи</t>
  </si>
  <si>
    <t xml:space="preserve">екзамени </t>
  </si>
  <si>
    <t>консультації перед екзаменом</t>
  </si>
  <si>
    <t>заліки</t>
  </si>
  <si>
    <t>виробнича практика</t>
  </si>
  <si>
    <t>навчальна практика</t>
  </si>
  <si>
    <t>поточні консультації</t>
  </si>
  <si>
    <t>курсові роботи</t>
  </si>
  <si>
    <t>керівництво аспірантами</t>
  </si>
  <si>
    <t>керівництво на ФПК</t>
  </si>
  <si>
    <t>робота приймальної комісії</t>
  </si>
  <si>
    <t>всього</t>
  </si>
  <si>
    <t>1,0</t>
  </si>
  <si>
    <t>ден</t>
  </si>
  <si>
    <t>ЗР</t>
  </si>
  <si>
    <t>ЗЖ</t>
  </si>
  <si>
    <t>I семестр</t>
  </si>
  <si>
    <t>За I семестр</t>
  </si>
  <si>
    <t>II семестр</t>
  </si>
  <si>
    <t>За II семестр</t>
  </si>
  <si>
    <t>ЗВ</t>
  </si>
  <si>
    <t>0,5</t>
  </si>
  <si>
    <t>За І семестр</t>
  </si>
  <si>
    <t>За ІІ семестр</t>
  </si>
  <si>
    <t>ІІ семестр</t>
  </si>
  <si>
    <t>Посада, вчене звання</t>
  </si>
  <si>
    <t>За IIсеместр</t>
  </si>
  <si>
    <t>За рік</t>
  </si>
  <si>
    <t>Дипломні роботи(керівництво)</t>
  </si>
  <si>
    <t>Дипломна робота (рецензування)</t>
  </si>
  <si>
    <t>Форма №3</t>
  </si>
  <si>
    <t>Види навчального навантаження</t>
  </si>
  <si>
    <t>Дипломна робота (керівництво)</t>
  </si>
  <si>
    <t>6м</t>
  </si>
  <si>
    <t>1</t>
  </si>
  <si>
    <t>Всього за зав. каф.</t>
  </si>
  <si>
    <t>Всього за доцентами</t>
  </si>
  <si>
    <t>Разом за кафедрою</t>
  </si>
  <si>
    <t>Група</t>
  </si>
  <si>
    <t>дипломні роботи</t>
  </si>
  <si>
    <t>державні екзамени</t>
  </si>
  <si>
    <t>аспірантські екзамени</t>
  </si>
  <si>
    <t>консультування докторантів, здобувачами</t>
  </si>
  <si>
    <t xml:space="preserve">Назва дисципліни </t>
  </si>
  <si>
    <t xml:space="preserve">Разом (денна форма) </t>
  </si>
  <si>
    <t xml:space="preserve">Разом (заочна форма) </t>
  </si>
  <si>
    <t>проф, д.філол.н.</t>
  </si>
  <si>
    <t>Блинова Неля Миколаївна                     I семестр</t>
  </si>
  <si>
    <t>Губа Людмила Олексіївна         І семестр</t>
  </si>
  <si>
    <t>доц., к.філол.н.</t>
  </si>
  <si>
    <t>Михайлова Алла Анатоліївна           І семестр</t>
  </si>
  <si>
    <t>Риторика</t>
  </si>
  <si>
    <t>Українська мова у професійному спілкуванні</t>
  </si>
  <si>
    <t>Видавнича справа та літературний процес</t>
  </si>
  <si>
    <t>Історія української культури</t>
  </si>
  <si>
    <t>Практика редагування</t>
  </si>
  <si>
    <t>Медіалінгвістичні технології</t>
  </si>
  <si>
    <t>Теорія і практика редагування перекладів</t>
  </si>
  <si>
    <t>Загальна теорія редагування</t>
  </si>
  <si>
    <t>Книгознавство та бібліотекознавство</t>
  </si>
  <si>
    <t>І семестр</t>
  </si>
  <si>
    <t>Навчальна практика</t>
  </si>
  <si>
    <t>Історія світової видавничої справи</t>
  </si>
  <si>
    <t>Комплексний кваліфікаційний екзамен (державний)</t>
  </si>
  <si>
    <t>завідувач кафедри, д.філол.н., професор</t>
  </si>
  <si>
    <t>доцент, к.філол.н.</t>
  </si>
  <si>
    <r>
      <t xml:space="preserve">Українська мова у професійному спілкуванні </t>
    </r>
    <r>
      <rPr>
        <sz val="11"/>
        <color indexed="10"/>
        <rFont val="Times New Roman"/>
        <family val="1"/>
        <charset val="204"/>
      </rPr>
      <t/>
    </r>
  </si>
  <si>
    <t>Дипломні роботи (рецензування )</t>
  </si>
  <si>
    <t>з</t>
  </si>
  <si>
    <t xml:space="preserve">Асистентська </t>
  </si>
  <si>
    <t xml:space="preserve">Переддипломна </t>
  </si>
  <si>
    <t>Переддипомна</t>
  </si>
  <si>
    <t>Іванова Наталія Іванівна               ІІ семестр</t>
  </si>
  <si>
    <t>Іванова Наталія Іванівна              І семестр</t>
  </si>
  <si>
    <t>Підмогильна Наталія Василівна             І семестр</t>
  </si>
  <si>
    <t>Дипломні роботи (керівництво )</t>
  </si>
  <si>
    <t>доц. к. філол.н. 
сумісництво</t>
  </si>
  <si>
    <t>За  рік</t>
  </si>
  <si>
    <t>ВЗ</t>
  </si>
  <si>
    <t>Світова культура</t>
  </si>
  <si>
    <t>ЮП</t>
  </si>
  <si>
    <t>Орфографічний практикум</t>
  </si>
  <si>
    <t>індивідуальні завдання</t>
  </si>
  <si>
    <t>Видавнича справа та 
літературний процес</t>
  </si>
  <si>
    <t>Історія мистецтв</t>
  </si>
  <si>
    <t>Редакційний аналіз і підготовка видань</t>
  </si>
  <si>
    <t xml:space="preserve">Українська мова у професійному спілкуванні </t>
  </si>
  <si>
    <t xml:space="preserve">Культура наукової мови </t>
  </si>
  <si>
    <t>5м</t>
  </si>
  <si>
    <t>Критика у періодичних виданнях</t>
  </si>
  <si>
    <t xml:space="preserve">Українська мова у 
професійному спілкуванні  </t>
  </si>
  <si>
    <t>Жарко Світлана Юріївна
 І семестр</t>
  </si>
  <si>
    <t xml:space="preserve">Жарко Світлана Юріївна 
II семестр </t>
  </si>
  <si>
    <t xml:space="preserve">Блинова Неля Миколаївна  
II семестр                   </t>
  </si>
  <si>
    <t>доц., к.філол.н</t>
  </si>
  <si>
    <t xml:space="preserve"> ІІ семестр</t>
  </si>
  <si>
    <t>доц., 
к.філол.н.</t>
  </si>
  <si>
    <t>Терханова Олена Василівна 
ІІ семестр</t>
  </si>
  <si>
    <t>Терханова Олена Василівна 
І семестр</t>
  </si>
  <si>
    <t xml:space="preserve">Куценко 
Людмила 
Василівна
 ІІ семестр    </t>
  </si>
  <si>
    <t xml:space="preserve">доц., 
к.філол.н. </t>
  </si>
  <si>
    <t xml:space="preserve"> І семестр</t>
  </si>
  <si>
    <t>доцент, к.філол.н</t>
  </si>
  <si>
    <t>Назаренко Олена Володимирівна
I семестр</t>
  </si>
  <si>
    <t>Назаренко Олена Володимирівна
ІІ семестр</t>
  </si>
  <si>
    <t xml:space="preserve">Полішко Наталія Євгенівна
І семестр
</t>
  </si>
  <si>
    <t xml:space="preserve">Полішко Наталія Євгенівна 
За ІІ семестр
</t>
  </si>
  <si>
    <t xml:space="preserve">Терханова Олена Василівна
І семестр 
</t>
  </si>
  <si>
    <t xml:space="preserve"> I семестр</t>
  </si>
  <si>
    <t xml:space="preserve">Куценко 
Людмила 
Василівна
 І семестр    </t>
  </si>
  <si>
    <t>ВСЬОГО ЗА КАФЕДРОЮ:</t>
  </si>
  <si>
    <t>Дипломна робота (ЕК)</t>
  </si>
  <si>
    <t xml:space="preserve">                            Розподіл навчального навантаження між викладачами кафедри  
                      видавничої справи та міжкультурної комунікації (ЗВМ) на 2017 - 2018 н.р.</t>
  </si>
  <si>
    <t>Сучасні видання художньої літератури</t>
  </si>
  <si>
    <t>Мироненко Людмила Андріївна           І семестр</t>
  </si>
  <si>
    <t>Редакторсько-видавничий фах (книжкові видання)</t>
  </si>
  <si>
    <t>Редакторсько-видавничий фах (електронні видання)</t>
  </si>
  <si>
    <t>Професійна підготовка</t>
  </si>
  <si>
    <t>Історія світовой видавничої справи: рецензування</t>
  </si>
  <si>
    <t>Медіалінгвістика</t>
  </si>
  <si>
    <t>Маркетинг і промоція видань</t>
  </si>
  <si>
    <t>Пофесійна підготовка</t>
  </si>
  <si>
    <t>Літературне редагування</t>
  </si>
  <si>
    <t>Видаавнича справа та літературний процес</t>
  </si>
  <si>
    <t>Історія української видавничої справи</t>
  </si>
  <si>
    <t>Разом (денна форма)</t>
  </si>
  <si>
    <t>Михайлова Алла Анатоліївна              ІІ семестр</t>
  </si>
  <si>
    <t>Культура наукової комунікації</t>
  </si>
  <si>
    <t>Міжкультурні комунікації</t>
  </si>
  <si>
    <t>Дитячі видання</t>
  </si>
  <si>
    <t>Коректура</t>
  </si>
  <si>
    <t>Історія світової видавничої справи (рецензування)</t>
  </si>
  <si>
    <t>Культура і стилістика української фаховой мови</t>
  </si>
  <si>
    <t>Разом (заочна форма)</t>
  </si>
  <si>
    <t>Дипломна робота (ЕК )</t>
  </si>
  <si>
    <t>ДНІПРОВСЬКИЙ НАЦІОНАЛЬНИЙ УНІВЕРСИТЕТ  ім. Олеся Гончара</t>
  </si>
  <si>
    <t>Мироненко Людмила Андріївна           ІІ семестр</t>
  </si>
  <si>
    <t>Підмогильна Наталія Василівна             ІІ семестр</t>
  </si>
  <si>
    <t>Семіотика рекламного та ПР-тексту</t>
  </si>
  <si>
    <t>Губа Людмила Олексіївна         ІІсеместр</t>
  </si>
  <si>
    <t>ДНІПРОВСЬКИЙ НАЦІОНАЛЬНИЙ УНІВЕРСИТЕТ імені Олеся Гончара</t>
  </si>
  <si>
    <t>Всього за кафедрою:</t>
  </si>
  <si>
    <t>Теорія і практика видавничої справи та редагування</t>
  </si>
  <si>
    <t xml:space="preserve">Медіалінгвістичні технології </t>
  </si>
  <si>
    <t>за рік</t>
  </si>
  <si>
    <t>за 1 сем</t>
  </si>
  <si>
    <t>за 2 сем</t>
  </si>
  <si>
    <t>Випускні кваліфікаційні проекти(роботи)</t>
  </si>
  <si>
    <t>Атестаційні екзамени</t>
  </si>
  <si>
    <t>Д</t>
  </si>
  <si>
    <t>Демченко Максим Володимирович          І семестр</t>
  </si>
  <si>
    <t>Демченко Максим Володимирович         II  семестр</t>
  </si>
  <si>
    <t>зав.каф., канд.політ.наук, доцент</t>
  </si>
  <si>
    <t xml:space="preserve">Колоскова
Галина
Валеріївна
 І семестр    </t>
  </si>
  <si>
    <t>Вступ до спеціальності</t>
  </si>
  <si>
    <t>ЗК</t>
  </si>
  <si>
    <t>Цифрові технології в освіті, науці та мистецтві</t>
  </si>
  <si>
    <t/>
  </si>
  <si>
    <t>Сучасний диджитал-промоушн</t>
  </si>
  <si>
    <t>З</t>
  </si>
  <si>
    <t>Кваліфікаційна робота (керівництво)</t>
  </si>
  <si>
    <t>Історія культури та інформаційної діяльності</t>
  </si>
  <si>
    <t>Специфіка онлайнової комунікації</t>
  </si>
  <si>
    <t>Етичні аспекти ділової комунікації</t>
  </si>
  <si>
    <t>Мова сучасної інформаційної діяльності</t>
  </si>
  <si>
    <t>Мова професійної комунікації</t>
  </si>
  <si>
    <t>ЗМ</t>
  </si>
  <si>
    <t>Комунікаційні та цифрові технології у соціальних медіа</t>
  </si>
  <si>
    <t>Михайлова Алла Анатоліївна            I семестр</t>
  </si>
  <si>
    <t>Михайлова Алла Анатоліївна             II семестр</t>
  </si>
  <si>
    <t>Зав. кафедри ЗКТ    _____________          М. ДЕМЧЕНКО</t>
  </si>
  <si>
    <t>доцент, PhD з інф.,  бібл. та арх. спр.</t>
  </si>
  <si>
    <t>доцент, канд. філол.н.</t>
  </si>
  <si>
    <r>
      <t>Розподіл навчального навантаження між викладачами кафедри  
медіакомунікацій та комунікаційних технологій (ЗКТ)</t>
    </r>
    <r>
      <rPr>
        <b/>
        <sz val="14"/>
        <color indexed="8"/>
        <rFont val="Times New Roman"/>
        <family val="1"/>
        <charset val="204"/>
      </rPr>
      <t xml:space="preserve"> на 2024 - 2025н.р.</t>
    </r>
  </si>
  <si>
    <t xml:space="preserve">Колоскова
Галина
Валеріївна
 ІІ семестр    </t>
  </si>
  <si>
    <t>ст.викл.</t>
  </si>
  <si>
    <t>0,75</t>
  </si>
  <si>
    <t>викладач</t>
  </si>
  <si>
    <t>Чорнобильський Антон Володимирович       І семестр</t>
  </si>
  <si>
    <t xml:space="preserve"> Чорнобильський Антон Володимирович       ІІ семестр</t>
  </si>
  <si>
    <t>Козиряцька Руслана Валеріївна             І семестр</t>
  </si>
  <si>
    <t>Козиряцька Руслана Валеріївна             ІІ семестр</t>
  </si>
  <si>
    <t>Адміністрування сайту: SEO-оптимізація та UX-досвід</t>
  </si>
  <si>
    <t>Практичні аспекти створення мультиформатного інформаційного продукту</t>
  </si>
  <si>
    <t xml:space="preserve">Бізнес аналітика: технології і метрики BigData, системи інформаційного пошуку та моніторінгу </t>
  </si>
  <si>
    <t>Маркетингові стратегії цифрових комунікацій та інформаційних продуктів</t>
  </si>
  <si>
    <t>Менеджмент інформаційних проєктів, інформаційної діяльності установ та електронне урядування</t>
  </si>
  <si>
    <t>Основи копірайтингу</t>
  </si>
  <si>
    <t>Виб.</t>
  </si>
  <si>
    <t>2</t>
  </si>
  <si>
    <t>1м</t>
  </si>
  <si>
    <t>Відеоблогінг</t>
  </si>
  <si>
    <t>3</t>
  </si>
  <si>
    <t>Курсовий  проєкт за фахом(захист)</t>
  </si>
  <si>
    <t>Основи копірайтингу та сторителінг</t>
  </si>
  <si>
    <t>Менеджмент електроних бібліотек, архивів та баз даних</t>
  </si>
  <si>
    <t>Ефективна комунікація в соціальних мережах</t>
  </si>
  <si>
    <t>Сучасне мистецтво і нові медіа</t>
  </si>
  <si>
    <t>Диджитал-технології в інформаційній діяльності</t>
  </si>
  <si>
    <t>навчальна практика: навчальна 1</t>
  </si>
  <si>
    <t>Блогінг</t>
  </si>
  <si>
    <t>Візуальний контент у сучасній онлайновій комунікації</t>
  </si>
  <si>
    <t>Курсовий  проєкт за фахом</t>
  </si>
  <si>
    <t>Сучасний диджитал-промоушн та аудиторія цифрових медіа</t>
  </si>
  <si>
    <r>
      <t>Розподіл навчального навантаження між викладачами кафедри  
медіакомунікацій та комунікаційних технологій</t>
    </r>
    <r>
      <rPr>
        <b/>
        <sz val="14"/>
        <color indexed="8"/>
        <rFont val="Times New Roman"/>
        <family val="1"/>
        <charset val="204"/>
      </rPr>
      <t xml:space="preserve"> (ЗКТ) на 2024 - 2025 н.р.</t>
    </r>
  </si>
  <si>
    <t>Затверджено на засіданні кафедри ЗКТ,  протокол від  20.09.2024   № 3</t>
  </si>
  <si>
    <t>№ п/п</t>
  </si>
  <si>
    <t>Ставка</t>
  </si>
  <si>
    <t>доцент  PhD з інф.,  бібл. та арх. спр.</t>
  </si>
  <si>
    <t>викл.</t>
  </si>
  <si>
    <t>зав. каф., канд. політ.н.</t>
  </si>
  <si>
    <t xml:space="preserve">доц., к. філол. н. </t>
  </si>
  <si>
    <t>ст. викл.</t>
  </si>
  <si>
    <t>Інше</t>
  </si>
  <si>
    <t>Розподіл ставок
по датам</t>
  </si>
  <si>
    <t>Демченко Максим Володимирович</t>
  </si>
  <si>
    <t>Колоскова Галина Валеріївна</t>
  </si>
  <si>
    <t>Михайлова Алла Анатоліївна</t>
  </si>
  <si>
    <t>Чорнобильський Антон Володимирович</t>
  </si>
  <si>
    <t>Козиряцька Руслана Валеріївна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</si>
</sst>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7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  <font>
      <i/>
      <sz val="11"/>
      <name val="Times New Roman"/>
      <family val="1"/>
      <charset val="204"/>
    </font>
    <font>
      <sz val="11"/>
      <name val="Calibri"/>
      <family val="2"/>
      <charset val="204"/>
    </font>
    <font>
      <b/>
      <sz val="8"/>
      <name val="Arial Cyr"/>
      <charset val="204"/>
    </font>
    <font>
      <b/>
      <sz val="11"/>
      <name val="Calibri"/>
      <family val="2"/>
      <charset val="204"/>
    </font>
    <font>
      <b/>
      <sz val="11"/>
      <color indexed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3"/>
      <name val="Times New Roman"/>
      <family val="1"/>
      <charset val="204"/>
    </font>
    <font>
      <b/>
      <sz val="8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" fillId="0" borderId="0"/>
    <xf numFmtId="0" fontId="19" fillId="0" borderId="0"/>
    <xf numFmtId="0" fontId="15" fillId="0" borderId="0"/>
    <xf numFmtId="0" fontId="2" fillId="0" borderId="0"/>
    <xf numFmtId="0" fontId="21" fillId="0" borderId="0"/>
    <xf numFmtId="0" fontId="42" fillId="0" borderId="0"/>
  </cellStyleXfs>
  <cellXfs count="997">
    <xf numFmtId="0" fontId="0" fillId="0" borderId="0" xfId="0"/>
    <xf numFmtId="0" fontId="13" fillId="0" borderId="0" xfId="19" applyFont="1"/>
    <xf numFmtId="0" fontId="13" fillId="0" borderId="0" xfId="19" applyFont="1" applyAlignment="1">
      <alignment horizontal="center"/>
    </xf>
    <xf numFmtId="0" fontId="13" fillId="0" borderId="11" xfId="19" applyFont="1" applyBorder="1" applyAlignment="1">
      <alignment wrapText="1"/>
    </xf>
    <xf numFmtId="0" fontId="13" fillId="0" borderId="12" xfId="19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19" applyFont="1"/>
    <xf numFmtId="0" fontId="12" fillId="0" borderId="0" xfId="19" applyFont="1"/>
    <xf numFmtId="0" fontId="13" fillId="0" borderId="19" xfId="19" applyFont="1" applyBorder="1"/>
    <xf numFmtId="0" fontId="0" fillId="0" borderId="19" xfId="0" applyBorder="1"/>
    <xf numFmtId="0" fontId="5" fillId="0" borderId="0" xfId="19" applyFont="1"/>
    <xf numFmtId="0" fontId="5" fillId="0" borderId="0" xfId="19" applyFont="1" applyAlignment="1">
      <alignment wrapText="1"/>
    </xf>
    <xf numFmtId="0" fontId="13" fillId="0" borderId="32" xfId="19" applyFont="1" applyBorder="1"/>
    <xf numFmtId="0" fontId="13" fillId="0" borderId="33" xfId="19" applyFont="1" applyBorder="1"/>
    <xf numFmtId="0" fontId="13" fillId="0" borderId="34" xfId="19" applyFont="1" applyBorder="1"/>
    <xf numFmtId="0" fontId="13" fillId="0" borderId="35" xfId="19" applyFont="1" applyBorder="1"/>
    <xf numFmtId="0" fontId="13" fillId="0" borderId="36" xfId="19" applyFont="1" applyBorder="1" applyAlignment="1">
      <alignment horizontal="center"/>
    </xf>
    <xf numFmtId="0" fontId="13" fillId="0" borderId="37" xfId="19" applyFont="1" applyBorder="1"/>
    <xf numFmtId="0" fontId="17" fillId="0" borderId="38" xfId="19" applyFont="1" applyBorder="1" applyAlignment="1">
      <alignment wrapText="1"/>
    </xf>
    <xf numFmtId="0" fontId="13" fillId="0" borderId="34" xfId="19" applyFont="1" applyBorder="1" applyAlignment="1">
      <alignment horizontal="center"/>
    </xf>
    <xf numFmtId="0" fontId="13" fillId="0" borderId="30" xfId="19" applyFont="1" applyBorder="1" applyAlignment="1">
      <alignment horizontal="center"/>
    </xf>
    <xf numFmtId="0" fontId="13" fillId="0" borderId="4" xfId="0" applyFont="1" applyBorder="1"/>
    <xf numFmtId="0" fontId="12" fillId="0" borderId="39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12" fillId="0" borderId="39" xfId="0" applyFont="1" applyBorder="1" applyAlignment="1">
      <alignment horizontal="left"/>
    </xf>
    <xf numFmtId="0" fontId="24" fillId="0" borderId="39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3" fillId="0" borderId="6" xfId="19" applyFont="1" applyBorder="1" applyAlignment="1">
      <alignment horizontal="center" vertical="center" wrapText="1"/>
    </xf>
    <xf numFmtId="0" fontId="12" fillId="0" borderId="40" xfId="19" applyFont="1" applyBorder="1" applyAlignment="1">
      <alignment horizontal="center" vertical="center" wrapText="1"/>
    </xf>
    <xf numFmtId="0" fontId="12" fillId="0" borderId="41" xfId="19" applyFont="1" applyBorder="1" applyAlignment="1">
      <alignment horizontal="center" vertical="center" wrapText="1"/>
    </xf>
    <xf numFmtId="0" fontId="12" fillId="0" borderId="42" xfId="19" applyFont="1" applyBorder="1" applyAlignment="1">
      <alignment horizontal="center" vertical="center" wrapText="1"/>
    </xf>
    <xf numFmtId="0" fontId="11" fillId="0" borderId="43" xfId="19" applyFont="1" applyBorder="1" applyAlignment="1">
      <alignment horizontal="center" vertical="top" wrapText="1"/>
    </xf>
    <xf numFmtId="0" fontId="11" fillId="0" borderId="32" xfId="19" applyFont="1" applyBorder="1" applyAlignment="1">
      <alignment horizontal="center" vertical="top" wrapText="1"/>
    </xf>
    <xf numFmtId="0" fontId="11" fillId="0" borderId="33" xfId="19" applyFont="1" applyBorder="1" applyAlignment="1">
      <alignment horizontal="center" vertical="top" wrapText="1"/>
    </xf>
    <xf numFmtId="0" fontId="11" fillId="0" borderId="44" xfId="19" applyFont="1" applyBorder="1" applyAlignment="1">
      <alignment horizontal="center" vertical="top" wrapText="1"/>
    </xf>
    <xf numFmtId="0" fontId="11" fillId="0" borderId="34" xfId="19" applyFont="1" applyBorder="1" applyAlignment="1">
      <alignment horizontal="center" vertical="top" wrapText="1"/>
    </xf>
    <xf numFmtId="0" fontId="11" fillId="0" borderId="38" xfId="19" applyFont="1" applyBorder="1" applyAlignment="1">
      <alignment horizontal="center" vertical="justify"/>
    </xf>
    <xf numFmtId="0" fontId="13" fillId="0" borderId="6" xfId="19" applyFont="1" applyBorder="1"/>
    <xf numFmtId="0" fontId="13" fillId="0" borderId="7" xfId="19" applyFont="1" applyBorder="1"/>
    <xf numFmtId="0" fontId="13" fillId="0" borderId="45" xfId="19" applyFont="1" applyBorder="1"/>
    <xf numFmtId="0" fontId="13" fillId="0" borderId="40" xfId="19" applyFont="1" applyBorder="1"/>
    <xf numFmtId="0" fontId="13" fillId="0" borderId="46" xfId="19" applyFont="1" applyBorder="1"/>
    <xf numFmtId="0" fontId="13" fillId="0" borderId="0" xfId="0" applyFont="1"/>
    <xf numFmtId="0" fontId="13" fillId="0" borderId="47" xfId="19" applyFont="1" applyBorder="1"/>
    <xf numFmtId="0" fontId="13" fillId="0" borderId="48" xfId="19" applyFont="1" applyBorder="1"/>
    <xf numFmtId="0" fontId="13" fillId="0" borderId="21" xfId="19" applyFont="1" applyBorder="1"/>
    <xf numFmtId="0" fontId="13" fillId="0" borderId="4" xfId="19" applyFont="1" applyBorder="1"/>
    <xf numFmtId="0" fontId="13" fillId="0" borderId="28" xfId="19" applyFont="1" applyBorder="1"/>
    <xf numFmtId="0" fontId="13" fillId="0" borderId="49" xfId="19" applyFont="1" applyBorder="1"/>
    <xf numFmtId="0" fontId="13" fillId="0" borderId="1" xfId="19" applyFont="1" applyBorder="1"/>
    <xf numFmtId="0" fontId="13" fillId="0" borderId="50" xfId="19" applyFont="1" applyBorder="1"/>
    <xf numFmtId="0" fontId="13" fillId="0" borderId="51" xfId="19" applyFont="1" applyBorder="1"/>
    <xf numFmtId="0" fontId="13" fillId="0" borderId="52" xfId="19" applyFont="1" applyBorder="1"/>
    <xf numFmtId="0" fontId="13" fillId="0" borderId="32" xfId="19" applyFont="1" applyBorder="1" applyAlignment="1">
      <alignment horizontal="center"/>
    </xf>
    <xf numFmtId="0" fontId="13" fillId="0" borderId="53" xfId="19" applyFont="1" applyBorder="1"/>
    <xf numFmtId="0" fontId="13" fillId="0" borderId="11" xfId="0" applyFont="1" applyBorder="1" applyAlignment="1">
      <alignment horizontal="left" vertical="center" wrapText="1"/>
    </xf>
    <xf numFmtId="0" fontId="13" fillId="0" borderId="31" xfId="19" applyFont="1" applyBorder="1"/>
    <xf numFmtId="0" fontId="13" fillId="0" borderId="41" xfId="19" applyFont="1" applyBorder="1"/>
    <xf numFmtId="0" fontId="13" fillId="0" borderId="41" xfId="19" applyFont="1" applyBorder="1" applyAlignment="1">
      <alignment horizontal="center"/>
    </xf>
    <xf numFmtId="0" fontId="13" fillId="0" borderId="54" xfId="19" applyFont="1" applyBorder="1"/>
    <xf numFmtId="0" fontId="13" fillId="0" borderId="30" xfId="19" applyFont="1" applyBorder="1"/>
    <xf numFmtId="0" fontId="13" fillId="0" borderId="42" xfId="19" applyFont="1" applyBorder="1"/>
    <xf numFmtId="0" fontId="25" fillId="0" borderId="38" xfId="19" applyFont="1" applyBorder="1" applyAlignment="1">
      <alignment wrapText="1"/>
    </xf>
    <xf numFmtId="0" fontId="13" fillId="0" borderId="43" xfId="19" applyFont="1" applyBorder="1"/>
    <xf numFmtId="0" fontId="13" fillId="0" borderId="55" xfId="19" applyFont="1" applyBorder="1"/>
    <xf numFmtId="0" fontId="13" fillId="0" borderId="16" xfId="19" applyFont="1" applyBorder="1" applyAlignment="1">
      <alignment wrapText="1"/>
    </xf>
    <xf numFmtId="0" fontId="13" fillId="0" borderId="56" xfId="19" applyFont="1" applyBorder="1"/>
    <xf numFmtId="0" fontId="12" fillId="0" borderId="55" xfId="19" applyFont="1" applyBorder="1" applyAlignment="1">
      <alignment horizontal="center" vertical="center" wrapText="1"/>
    </xf>
    <xf numFmtId="0" fontId="13" fillId="0" borderId="9" xfId="19" applyFont="1" applyBorder="1"/>
    <xf numFmtId="0" fontId="13" fillId="0" borderId="20" xfId="19" applyFont="1" applyBorder="1"/>
    <xf numFmtId="0" fontId="13" fillId="0" borderId="13" xfId="19" applyFont="1" applyBorder="1"/>
    <xf numFmtId="0" fontId="13" fillId="0" borderId="57" xfId="19" applyFont="1" applyBorder="1"/>
    <xf numFmtId="0" fontId="13" fillId="0" borderId="58" xfId="19" applyFont="1" applyBorder="1" applyAlignment="1">
      <alignment wrapText="1"/>
    </xf>
    <xf numFmtId="0" fontId="13" fillId="0" borderId="23" xfId="0" applyFont="1" applyBorder="1"/>
    <xf numFmtId="0" fontId="13" fillId="0" borderId="47" xfId="0" applyFont="1" applyBorder="1"/>
    <xf numFmtId="0" fontId="13" fillId="0" borderId="21" xfId="0" applyFont="1" applyBorder="1"/>
    <xf numFmtId="0" fontId="13" fillId="0" borderId="59" xfId="19" applyFont="1" applyBorder="1" applyAlignment="1">
      <alignment wrapText="1"/>
    </xf>
    <xf numFmtId="0" fontId="13" fillId="0" borderId="54" xfId="19" applyFont="1" applyBorder="1" applyAlignment="1">
      <alignment horizontal="center"/>
    </xf>
    <xf numFmtId="0" fontId="13" fillId="0" borderId="51" xfId="0" applyFont="1" applyBorder="1"/>
    <xf numFmtId="0" fontId="13" fillId="0" borderId="52" xfId="0" applyFont="1" applyBorder="1"/>
    <xf numFmtId="0" fontId="13" fillId="0" borderId="8" xfId="19" applyFont="1" applyBorder="1"/>
    <xf numFmtId="0" fontId="13" fillId="0" borderId="2" xfId="19" applyFont="1" applyBorder="1"/>
    <xf numFmtId="0" fontId="17" fillId="0" borderId="55" xfId="19" applyFont="1" applyBorder="1" applyAlignment="1">
      <alignment wrapText="1"/>
    </xf>
    <xf numFmtId="0" fontId="13" fillId="0" borderId="60" xfId="19" applyFont="1" applyBorder="1"/>
    <xf numFmtId="0" fontId="13" fillId="0" borderId="36" xfId="19" applyFont="1" applyBorder="1"/>
    <xf numFmtId="0" fontId="13" fillId="0" borderId="61" xfId="19" applyFont="1" applyBorder="1" applyAlignment="1">
      <alignment wrapText="1"/>
    </xf>
    <xf numFmtId="0" fontId="13" fillId="0" borderId="38" xfId="19" applyFont="1" applyBorder="1"/>
    <xf numFmtId="0" fontId="13" fillId="0" borderId="23" xfId="19" applyFont="1" applyBorder="1"/>
    <xf numFmtId="0" fontId="13" fillId="0" borderId="62" xfId="19" applyFont="1" applyBorder="1"/>
    <xf numFmtId="0" fontId="13" fillId="0" borderId="63" xfId="0" applyFont="1" applyBorder="1" applyAlignment="1">
      <alignment wrapText="1"/>
    </xf>
    <xf numFmtId="0" fontId="13" fillId="0" borderId="64" xfId="19" applyFont="1" applyBorder="1"/>
    <xf numFmtId="0" fontId="17" fillId="0" borderId="44" xfId="19" applyFont="1" applyBorder="1" applyAlignment="1">
      <alignment wrapText="1"/>
    </xf>
    <xf numFmtId="0" fontId="13" fillId="0" borderId="0" xfId="19" applyFont="1" applyAlignment="1">
      <alignment wrapText="1"/>
    </xf>
    <xf numFmtId="0" fontId="13" fillId="0" borderId="27" xfId="19" applyFont="1" applyBorder="1"/>
    <xf numFmtId="0" fontId="13" fillId="0" borderId="59" xfId="19" applyFont="1" applyBorder="1"/>
    <xf numFmtId="0" fontId="13" fillId="0" borderId="17" xfId="19" applyFont="1" applyBorder="1" applyAlignment="1">
      <alignment wrapText="1"/>
    </xf>
    <xf numFmtId="0" fontId="13" fillId="0" borderId="4" xfId="19" applyFont="1" applyBorder="1" applyAlignment="1">
      <alignment horizontal="center"/>
    </xf>
    <xf numFmtId="0" fontId="13" fillId="0" borderId="48" xfId="19" applyFont="1" applyBorder="1" applyAlignment="1">
      <alignment horizontal="center"/>
    </xf>
    <xf numFmtId="0" fontId="13" fillId="0" borderId="51" xfId="19" applyFont="1" applyBorder="1" applyAlignment="1">
      <alignment horizontal="center"/>
    </xf>
    <xf numFmtId="0" fontId="13" fillId="0" borderId="57" xfId="19" applyFont="1" applyBorder="1" applyAlignment="1">
      <alignment horizontal="center"/>
    </xf>
    <xf numFmtId="0" fontId="13" fillId="0" borderId="33" xfId="19" applyFont="1" applyBorder="1" applyAlignment="1">
      <alignment horizontal="center"/>
    </xf>
    <xf numFmtId="0" fontId="13" fillId="0" borderId="0" xfId="20" applyFont="1" applyAlignment="1">
      <alignment wrapText="1"/>
    </xf>
    <xf numFmtId="0" fontId="13" fillId="0" borderId="30" xfId="19" applyFont="1" applyBorder="1" applyAlignment="1">
      <alignment horizontal="right" wrapText="1"/>
    </xf>
    <xf numFmtId="0" fontId="13" fillId="0" borderId="41" xfId="19" applyFont="1" applyBorder="1" applyAlignment="1">
      <alignment horizontal="right" wrapText="1"/>
    </xf>
    <xf numFmtId="0" fontId="13" fillId="0" borderId="42" xfId="19" applyFont="1" applyBorder="1" applyAlignment="1">
      <alignment horizontal="right" wrapText="1"/>
    </xf>
    <xf numFmtId="0" fontId="13" fillId="0" borderId="19" xfId="19" applyFont="1" applyBorder="1" applyAlignment="1">
      <alignment wrapText="1"/>
    </xf>
    <xf numFmtId="0" fontId="13" fillId="0" borderId="18" xfId="19" applyFont="1" applyBorder="1"/>
    <xf numFmtId="0" fontId="13" fillId="0" borderId="61" xfId="19" applyFont="1" applyBorder="1"/>
    <xf numFmtId="0" fontId="12" fillId="0" borderId="47" xfId="19" applyFont="1" applyBorder="1"/>
    <xf numFmtId="0" fontId="13" fillId="0" borderId="9" xfId="19" applyFont="1" applyBorder="1" applyAlignment="1">
      <alignment horizontal="center" vertical="center" wrapText="1"/>
    </xf>
    <xf numFmtId="0" fontId="13" fillId="0" borderId="7" xfId="19" applyFont="1" applyBorder="1" applyAlignment="1">
      <alignment horizontal="center" vertical="center" wrapText="1"/>
    </xf>
    <xf numFmtId="0" fontId="13" fillId="0" borderId="20" xfId="19" applyFont="1" applyBorder="1" applyAlignment="1">
      <alignment horizontal="center" vertical="center" wrapText="1"/>
    </xf>
    <xf numFmtId="0" fontId="13" fillId="0" borderId="13" xfId="19" applyFont="1" applyBorder="1" applyAlignment="1">
      <alignment horizontal="center" vertical="center" wrapText="1"/>
    </xf>
    <xf numFmtId="0" fontId="13" fillId="0" borderId="59" xfId="20" applyFont="1" applyBorder="1" applyAlignment="1">
      <alignment wrapText="1"/>
    </xf>
    <xf numFmtId="0" fontId="13" fillId="0" borderId="65" xfId="19" applyFont="1" applyBorder="1"/>
    <xf numFmtId="0" fontId="13" fillId="0" borderId="26" xfId="20" applyFont="1" applyBorder="1" applyAlignment="1">
      <alignment wrapText="1"/>
    </xf>
    <xf numFmtId="0" fontId="13" fillId="0" borderId="3" xfId="19" applyFont="1" applyBorder="1"/>
    <xf numFmtId="0" fontId="13" fillId="0" borderId="2" xfId="0" applyFont="1" applyBorder="1"/>
    <xf numFmtId="0" fontId="13" fillId="0" borderId="29" xfId="0" applyFont="1" applyBorder="1"/>
    <xf numFmtId="0" fontId="12" fillId="0" borderId="66" xfId="19" applyFont="1" applyBorder="1" applyAlignment="1">
      <alignment horizontal="center" vertical="center" wrapText="1"/>
    </xf>
    <xf numFmtId="0" fontId="12" fillId="0" borderId="67" xfId="19" applyFont="1" applyBorder="1" applyAlignment="1">
      <alignment horizontal="center" vertical="center" wrapText="1"/>
    </xf>
    <xf numFmtId="0" fontId="13" fillId="0" borderId="46" xfId="19" applyFont="1" applyBorder="1" applyAlignment="1">
      <alignment horizontal="left" vertical="center" wrapText="1"/>
    </xf>
    <xf numFmtId="0" fontId="13" fillId="0" borderId="68" xfId="0" applyFont="1" applyBorder="1" applyAlignment="1">
      <alignment wrapText="1"/>
    </xf>
    <xf numFmtId="0" fontId="13" fillId="0" borderId="49" xfId="19" applyFont="1" applyBorder="1" applyAlignment="1">
      <alignment wrapText="1"/>
    </xf>
    <xf numFmtId="0" fontId="13" fillId="0" borderId="69" xfId="23" applyFont="1" applyBorder="1" applyAlignment="1">
      <alignment horizontal="center"/>
    </xf>
    <xf numFmtId="0" fontId="13" fillId="0" borderId="70" xfId="23" applyFont="1" applyBorder="1" applyAlignment="1">
      <alignment horizontal="center"/>
    </xf>
    <xf numFmtId="0" fontId="17" fillId="0" borderId="10" xfId="19" applyFont="1" applyBorder="1" applyAlignment="1">
      <alignment wrapText="1"/>
    </xf>
    <xf numFmtId="0" fontId="12" fillId="0" borderId="38" xfId="19" applyFont="1" applyBorder="1" applyAlignment="1">
      <alignment horizontal="center" vertical="center" wrapText="1"/>
    </xf>
    <xf numFmtId="0" fontId="12" fillId="0" borderId="71" xfId="19" applyFont="1" applyBorder="1" applyAlignment="1">
      <alignment horizontal="center" vertical="center" wrapText="1"/>
    </xf>
    <xf numFmtId="0" fontId="12" fillId="0" borderId="15" xfId="19" applyFont="1" applyBorder="1" applyAlignment="1">
      <alignment horizontal="center" vertical="center" wrapText="1"/>
    </xf>
    <xf numFmtId="0" fontId="12" fillId="0" borderId="31" xfId="19" applyFont="1" applyBorder="1" applyAlignment="1">
      <alignment horizontal="center" vertical="center" wrapText="1"/>
    </xf>
    <xf numFmtId="0" fontId="13" fillId="0" borderId="4" xfId="19" applyFont="1" applyBorder="1" applyAlignment="1">
      <alignment horizontal="left" vertical="center" wrapText="1"/>
    </xf>
    <xf numFmtId="0" fontId="13" fillId="0" borderId="28" xfId="19" applyFont="1" applyBorder="1" applyAlignment="1">
      <alignment horizontal="left" vertical="center" wrapText="1"/>
    </xf>
    <xf numFmtId="0" fontId="13" fillId="0" borderId="49" xfId="20" applyFont="1" applyBorder="1" applyAlignment="1">
      <alignment wrapText="1"/>
    </xf>
    <xf numFmtId="0" fontId="17" fillId="0" borderId="71" xfId="19" applyFont="1" applyBorder="1" applyAlignment="1">
      <alignment wrapText="1"/>
    </xf>
    <xf numFmtId="0" fontId="13" fillId="0" borderId="72" xfId="19" applyFont="1" applyBorder="1"/>
    <xf numFmtId="0" fontId="13" fillId="0" borderId="50" xfId="19" applyFont="1" applyBorder="1" applyAlignment="1">
      <alignment horizontal="center"/>
    </xf>
    <xf numFmtId="0" fontId="13" fillId="0" borderId="15" xfId="19" applyFont="1" applyBorder="1" applyAlignment="1">
      <alignment wrapText="1"/>
    </xf>
    <xf numFmtId="0" fontId="13" fillId="0" borderId="38" xfId="0" applyFont="1" applyBorder="1"/>
    <xf numFmtId="0" fontId="13" fillId="0" borderId="49" xfId="22" applyFont="1" applyBorder="1" applyAlignment="1">
      <alignment horizontal="left" wrapText="1"/>
    </xf>
    <xf numFmtId="0" fontId="13" fillId="0" borderId="73" xfId="0" applyFont="1" applyBorder="1" applyAlignment="1">
      <alignment wrapText="1"/>
    </xf>
    <xf numFmtId="0" fontId="12" fillId="0" borderId="38" xfId="0" applyFont="1" applyBorder="1" applyAlignment="1">
      <alignment horizontal="center"/>
    </xf>
    <xf numFmtId="0" fontId="13" fillId="0" borderId="59" xfId="0" applyFont="1" applyBorder="1" applyAlignment="1">
      <alignment horizontal="left" vertical="center" wrapText="1"/>
    </xf>
    <xf numFmtId="0" fontId="12" fillId="0" borderId="55" xfId="19" applyFont="1" applyBorder="1" applyAlignment="1">
      <alignment horizontal="center"/>
    </xf>
    <xf numFmtId="0" fontId="13" fillId="0" borderId="4" xfId="19" applyFont="1" applyBorder="1" applyAlignment="1">
      <alignment horizontal="right" vertical="center" wrapText="1"/>
    </xf>
    <xf numFmtId="0" fontId="12" fillId="0" borderId="21" xfId="19" applyFont="1" applyBorder="1" applyAlignment="1">
      <alignment horizontal="left" vertical="center" wrapText="1"/>
    </xf>
    <xf numFmtId="0" fontId="17" fillId="0" borderId="71" xfId="0" applyFont="1" applyBorder="1" applyAlignment="1">
      <alignment wrapText="1"/>
    </xf>
    <xf numFmtId="0" fontId="12" fillId="0" borderId="32" xfId="19" applyFont="1" applyBorder="1"/>
    <xf numFmtId="0" fontId="12" fillId="0" borderId="34" xfId="19" applyFont="1" applyBorder="1"/>
    <xf numFmtId="0" fontId="12" fillId="0" borderId="71" xfId="19" applyFont="1" applyBorder="1" applyAlignment="1">
      <alignment horizontal="center" vertical="center"/>
    </xf>
    <xf numFmtId="0" fontId="12" fillId="0" borderId="60" xfId="19" applyFont="1" applyBorder="1"/>
    <xf numFmtId="0" fontId="12" fillId="0" borderId="35" xfId="19" applyFont="1" applyBorder="1"/>
    <xf numFmtId="0" fontId="13" fillId="0" borderId="49" xfId="0" applyFont="1" applyBorder="1" applyAlignment="1">
      <alignment wrapText="1"/>
    </xf>
    <xf numFmtId="0" fontId="13" fillId="0" borderId="73" xfId="19" applyFont="1" applyBorder="1" applyAlignment="1">
      <alignment wrapText="1"/>
    </xf>
    <xf numFmtId="0" fontId="12" fillId="0" borderId="38" xfId="19" applyFont="1" applyBorder="1" applyAlignment="1">
      <alignment horizontal="center" vertical="center"/>
    </xf>
    <xf numFmtId="0" fontId="13" fillId="0" borderId="74" xfId="23" applyFont="1" applyBorder="1" applyAlignment="1">
      <alignment horizontal="center"/>
    </xf>
    <xf numFmtId="0" fontId="13" fillId="0" borderId="37" xfId="19" applyFont="1" applyBorder="1" applyAlignment="1">
      <alignment horizontal="center"/>
    </xf>
    <xf numFmtId="0" fontId="13" fillId="0" borderId="11" xfId="23" applyFont="1" applyBorder="1" applyAlignment="1">
      <alignment wrapText="1"/>
    </xf>
    <xf numFmtId="0" fontId="13" fillId="0" borderId="73" xfId="19" applyFont="1" applyBorder="1"/>
    <xf numFmtId="0" fontId="13" fillId="0" borderId="4" xfId="19" applyFont="1" applyBorder="1" applyAlignment="1">
      <alignment wrapText="1"/>
    </xf>
    <xf numFmtId="0" fontId="4" fillId="0" borderId="51" xfId="23" applyFont="1" applyBorder="1" applyAlignment="1">
      <alignment horizontal="center"/>
    </xf>
    <xf numFmtId="0" fontId="4" fillId="0" borderId="30" xfId="23" applyFont="1" applyBorder="1" applyAlignment="1">
      <alignment horizontal="center"/>
    </xf>
    <xf numFmtId="0" fontId="4" fillId="0" borderId="41" xfId="23" applyFont="1" applyBorder="1" applyAlignment="1">
      <alignment horizontal="center"/>
    </xf>
    <xf numFmtId="0" fontId="13" fillId="0" borderId="11" xfId="19" applyFont="1" applyBorder="1"/>
    <xf numFmtId="0" fontId="13" fillId="0" borderId="12" xfId="19" applyFont="1" applyBorder="1" applyAlignment="1">
      <alignment horizontal="center" wrapText="1"/>
    </xf>
    <xf numFmtId="0" fontId="13" fillId="0" borderId="4" xfId="19" applyFont="1" applyBorder="1" applyAlignment="1">
      <alignment horizontal="center" vertical="center" wrapText="1"/>
    </xf>
    <xf numFmtId="0" fontId="13" fillId="0" borderId="5" xfId="19" applyFont="1" applyBorder="1" applyAlignment="1">
      <alignment horizontal="center" vertical="center" wrapText="1"/>
    </xf>
    <xf numFmtId="0" fontId="17" fillId="0" borderId="0" xfId="19" applyFont="1" applyAlignment="1">
      <alignment wrapText="1"/>
    </xf>
    <xf numFmtId="0" fontId="13" fillId="0" borderId="15" xfId="19" applyFont="1" applyBorder="1"/>
    <xf numFmtId="0" fontId="13" fillId="0" borderId="67" xfId="19" applyFont="1" applyBorder="1"/>
    <xf numFmtId="0" fontId="13" fillId="0" borderId="75" xfId="0" applyFont="1" applyBorder="1" applyAlignment="1">
      <alignment wrapText="1"/>
    </xf>
    <xf numFmtId="0" fontId="13" fillId="0" borderId="76" xfId="20" applyFont="1" applyBorder="1" applyAlignment="1">
      <alignment wrapText="1"/>
    </xf>
    <xf numFmtId="0" fontId="13" fillId="0" borderId="58" xfId="20" applyFont="1" applyBorder="1" applyAlignment="1">
      <alignment wrapText="1"/>
    </xf>
    <xf numFmtId="0" fontId="13" fillId="0" borderId="77" xfId="0" applyFont="1" applyBorder="1" applyAlignment="1">
      <alignment wrapText="1"/>
    </xf>
    <xf numFmtId="0" fontId="13" fillId="0" borderId="47" xfId="19" applyFont="1" applyBorder="1" applyAlignment="1">
      <alignment horizontal="center"/>
    </xf>
    <xf numFmtId="0" fontId="13" fillId="0" borderId="78" xfId="0" applyFont="1" applyBorder="1" applyAlignment="1">
      <alignment wrapText="1"/>
    </xf>
    <xf numFmtId="0" fontId="13" fillId="0" borderId="6" xfId="19" applyFont="1" applyBorder="1" applyAlignment="1">
      <alignment horizontal="center"/>
    </xf>
    <xf numFmtId="0" fontId="13" fillId="0" borderId="79" xfId="23" applyFont="1" applyBorder="1" applyAlignment="1">
      <alignment wrapText="1"/>
    </xf>
    <xf numFmtId="0" fontId="13" fillId="0" borderId="80" xfId="23" applyFont="1" applyBorder="1" applyAlignment="1">
      <alignment horizontal="center"/>
    </xf>
    <xf numFmtId="0" fontId="13" fillId="0" borderId="47" xfId="23" applyFont="1" applyBorder="1" applyAlignment="1">
      <alignment horizontal="center"/>
    </xf>
    <xf numFmtId="0" fontId="13" fillId="0" borderId="75" xfId="20" applyFont="1" applyBorder="1" applyAlignment="1">
      <alignment wrapText="1"/>
    </xf>
    <xf numFmtId="0" fontId="13" fillId="0" borderId="81" xfId="0" applyFont="1" applyBorder="1" applyAlignment="1">
      <alignment wrapText="1"/>
    </xf>
    <xf numFmtId="0" fontId="13" fillId="0" borderId="82" xfId="0" applyFont="1" applyBorder="1" applyAlignment="1">
      <alignment wrapText="1"/>
    </xf>
    <xf numFmtId="0" fontId="13" fillId="0" borderId="83" xfId="0" applyFont="1" applyBorder="1" applyAlignment="1">
      <alignment wrapText="1"/>
    </xf>
    <xf numFmtId="0" fontId="13" fillId="0" borderId="84" xfId="20" applyFont="1" applyBorder="1" applyAlignment="1">
      <alignment wrapText="1"/>
    </xf>
    <xf numFmtId="0" fontId="13" fillId="0" borderId="6" xfId="19" applyFont="1" applyBorder="1" applyAlignment="1">
      <alignment horizontal="left" vertical="center" wrapText="1"/>
    </xf>
    <xf numFmtId="0" fontId="13" fillId="0" borderId="13" xfId="19" applyFont="1" applyBorder="1" applyAlignment="1">
      <alignment horizontal="left" vertical="center" wrapText="1"/>
    </xf>
    <xf numFmtId="0" fontId="13" fillId="0" borderId="85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65" xfId="19" applyFont="1" applyBorder="1" applyAlignment="1">
      <alignment wrapText="1"/>
    </xf>
    <xf numFmtId="0" fontId="13" fillId="0" borderId="64" xfId="23" applyFont="1" applyBorder="1" applyAlignment="1">
      <alignment horizontal="center"/>
    </xf>
    <xf numFmtId="0" fontId="13" fillId="0" borderId="51" xfId="23" applyFont="1" applyBorder="1" applyAlignment="1">
      <alignment horizontal="center"/>
    </xf>
    <xf numFmtId="0" fontId="13" fillId="0" borderId="5" xfId="23" applyFont="1" applyBorder="1" applyAlignment="1">
      <alignment horizontal="center"/>
    </xf>
    <xf numFmtId="0" fontId="13" fillId="0" borderId="4" xfId="23" applyFont="1" applyBorder="1" applyAlignment="1">
      <alignment horizontal="center"/>
    </xf>
    <xf numFmtId="0" fontId="13" fillId="0" borderId="73" xfId="23" applyFont="1" applyBorder="1" applyAlignment="1">
      <alignment wrapText="1"/>
    </xf>
    <xf numFmtId="0" fontId="13" fillId="0" borderId="50" xfId="23" applyFont="1" applyBorder="1" applyAlignment="1">
      <alignment horizontal="center"/>
    </xf>
    <xf numFmtId="0" fontId="13" fillId="0" borderId="25" xfId="20" applyFont="1" applyBorder="1" applyAlignment="1">
      <alignment wrapText="1"/>
    </xf>
    <xf numFmtId="0" fontId="13" fillId="0" borderId="41" xfId="0" applyFont="1" applyBorder="1"/>
    <xf numFmtId="0" fontId="13" fillId="0" borderId="25" xfId="0" applyFont="1" applyBorder="1" applyAlignment="1">
      <alignment wrapText="1"/>
    </xf>
    <xf numFmtId="0" fontId="13" fillId="0" borderId="21" xfId="19" applyFont="1" applyBorder="1" applyAlignment="1">
      <alignment horizontal="center"/>
    </xf>
    <xf numFmtId="0" fontId="13" fillId="0" borderId="1" xfId="19" applyFont="1" applyBorder="1" applyAlignment="1">
      <alignment horizontal="center"/>
    </xf>
    <xf numFmtId="0" fontId="13" fillId="0" borderId="1" xfId="0" applyFont="1" applyBorder="1"/>
    <xf numFmtId="0" fontId="12" fillId="0" borderId="64" xfId="19" applyFont="1" applyBorder="1"/>
    <xf numFmtId="0" fontId="4" fillId="0" borderId="86" xfId="23" applyFont="1" applyBorder="1" applyAlignment="1">
      <alignment horizontal="center"/>
    </xf>
    <xf numFmtId="0" fontId="13" fillId="0" borderId="58" xfId="19" applyFont="1" applyBorder="1"/>
    <xf numFmtId="0" fontId="13" fillId="0" borderId="87" xfId="0" applyFont="1" applyBorder="1" applyAlignment="1">
      <alignment wrapText="1"/>
    </xf>
    <xf numFmtId="0" fontId="13" fillId="0" borderId="0" xfId="19" applyFont="1" applyAlignment="1">
      <alignment horizontal="left" vertical="center" wrapText="1"/>
    </xf>
    <xf numFmtId="0" fontId="13" fillId="0" borderId="1" xfId="19" applyFont="1" applyBorder="1" applyAlignment="1">
      <alignment horizontal="center" vertical="center" wrapText="1"/>
    </xf>
    <xf numFmtId="0" fontId="13" fillId="0" borderId="21" xfId="19" applyFont="1" applyBorder="1" applyAlignment="1">
      <alignment horizontal="center" vertical="center" wrapText="1"/>
    </xf>
    <xf numFmtId="0" fontId="13" fillId="0" borderId="28" xfId="19" applyFont="1" applyBorder="1" applyAlignment="1">
      <alignment horizontal="center" vertical="center" wrapText="1"/>
    </xf>
    <xf numFmtId="0" fontId="13" fillId="0" borderId="6" xfId="19" applyFont="1" applyBorder="1" applyAlignment="1">
      <alignment horizontal="right" vertical="center" wrapText="1"/>
    </xf>
    <xf numFmtId="0" fontId="13" fillId="0" borderId="46" xfId="19" applyFont="1" applyBorder="1" applyAlignment="1">
      <alignment horizontal="right" vertical="center" wrapText="1"/>
    </xf>
    <xf numFmtId="0" fontId="13" fillId="0" borderId="49" xfId="19" applyFont="1" applyBorder="1" applyAlignment="1">
      <alignment horizontal="left" vertical="center" wrapText="1"/>
    </xf>
    <xf numFmtId="0" fontId="13" fillId="0" borderId="49" xfId="19" applyFont="1" applyBorder="1" applyAlignment="1">
      <alignment horizontal="right" vertical="center" wrapText="1"/>
    </xf>
    <xf numFmtId="0" fontId="13" fillId="0" borderId="88" xfId="23" applyFont="1" applyBorder="1" applyAlignment="1">
      <alignment horizontal="center"/>
    </xf>
    <xf numFmtId="0" fontId="13" fillId="0" borderId="89" xfId="0" applyFont="1" applyBorder="1" applyAlignment="1">
      <alignment wrapText="1"/>
    </xf>
    <xf numFmtId="0" fontId="13" fillId="0" borderId="87" xfId="23" applyFont="1" applyBorder="1" applyAlignment="1">
      <alignment wrapText="1"/>
    </xf>
    <xf numFmtId="0" fontId="13" fillId="0" borderId="90" xfId="23" applyFont="1" applyBorder="1" applyAlignment="1">
      <alignment horizontal="center"/>
    </xf>
    <xf numFmtId="0" fontId="13" fillId="0" borderId="91" xfId="23" applyFont="1" applyBorder="1" applyAlignment="1">
      <alignment horizontal="center"/>
    </xf>
    <xf numFmtId="0" fontId="13" fillId="0" borderId="49" xfId="23" applyFont="1" applyBorder="1" applyAlignment="1">
      <alignment wrapText="1"/>
    </xf>
    <xf numFmtId="0" fontId="13" fillId="0" borderId="21" xfId="23" applyFont="1" applyBorder="1" applyAlignment="1">
      <alignment horizontal="center"/>
    </xf>
    <xf numFmtId="0" fontId="13" fillId="0" borderId="87" xfId="20" applyFont="1" applyBorder="1" applyAlignment="1">
      <alignment wrapText="1"/>
    </xf>
    <xf numFmtId="0" fontId="13" fillId="0" borderId="77" xfId="23" applyFont="1" applyBorder="1" applyAlignment="1">
      <alignment horizontal="center"/>
    </xf>
    <xf numFmtId="0" fontId="26" fillId="0" borderId="0" xfId="0" applyFont="1"/>
    <xf numFmtId="0" fontId="13" fillId="0" borderId="0" xfId="0" applyFont="1" applyAlignment="1">
      <alignment wrapText="1"/>
    </xf>
    <xf numFmtId="0" fontId="13" fillId="0" borderId="19" xfId="0" applyFont="1" applyBorder="1"/>
    <xf numFmtId="0" fontId="26" fillId="0" borderId="0" xfId="0" applyFont="1" applyAlignment="1">
      <alignment wrapText="1"/>
    </xf>
    <xf numFmtId="0" fontId="3" fillId="0" borderId="40" xfId="19" applyFont="1" applyBorder="1" applyAlignment="1">
      <alignment horizontal="center" textRotation="90" wrapText="1" readingOrder="1"/>
    </xf>
    <xf numFmtId="0" fontId="3" fillId="0" borderId="45" xfId="19" applyFont="1" applyBorder="1" applyAlignment="1">
      <alignment horizontal="center" textRotation="90" wrapText="1" readingOrder="1"/>
    </xf>
    <xf numFmtId="0" fontId="3" fillId="0" borderId="6" xfId="19" applyFont="1" applyBorder="1" applyAlignment="1">
      <alignment horizontal="center" textRotation="90" wrapText="1" readingOrder="1"/>
    </xf>
    <xf numFmtId="0" fontId="13" fillId="0" borderId="14" xfId="19" applyFont="1" applyBorder="1" applyAlignment="1">
      <alignment vertical="center"/>
    </xf>
    <xf numFmtId="0" fontId="13" fillId="0" borderId="3" xfId="19" applyFont="1" applyBorder="1" applyAlignment="1">
      <alignment horizontal="center"/>
    </xf>
    <xf numFmtId="0" fontId="13" fillId="0" borderId="24" xfId="0" applyFont="1" applyBorder="1" applyAlignment="1">
      <alignment wrapText="1"/>
    </xf>
    <xf numFmtId="0" fontId="13" fillId="0" borderId="84" xfId="0" applyFont="1" applyBorder="1" applyAlignment="1">
      <alignment wrapText="1"/>
    </xf>
    <xf numFmtId="0" fontId="13" fillId="0" borderId="82" xfId="19" applyFont="1" applyBorder="1" applyAlignment="1">
      <alignment wrapText="1"/>
    </xf>
    <xf numFmtId="0" fontId="13" fillId="0" borderId="56" xfId="19" applyFont="1" applyBorder="1" applyAlignment="1">
      <alignment wrapText="1"/>
    </xf>
    <xf numFmtId="0" fontId="13" fillId="0" borderId="87" xfId="19" applyFont="1" applyBorder="1" applyAlignment="1">
      <alignment wrapText="1"/>
    </xf>
    <xf numFmtId="0" fontId="13" fillId="0" borderId="87" xfId="23" applyFont="1" applyBorder="1"/>
    <xf numFmtId="0" fontId="13" fillId="0" borderId="68" xfId="23" applyFont="1" applyBorder="1"/>
    <xf numFmtId="0" fontId="12" fillId="0" borderId="12" xfId="19" applyFont="1" applyBorder="1" applyAlignment="1">
      <alignment horizontal="center" vertical="center" wrapText="1"/>
    </xf>
    <xf numFmtId="0" fontId="13" fillId="0" borderId="46" xfId="22" applyFont="1" applyBorder="1" applyAlignment="1">
      <alignment horizontal="left" wrapText="1"/>
    </xf>
    <xf numFmtId="0" fontId="13" fillId="0" borderId="10" xfId="0" applyFont="1" applyBorder="1" applyAlignment="1">
      <alignment wrapText="1"/>
    </xf>
    <xf numFmtId="0" fontId="17" fillId="0" borderId="38" xfId="0" applyFont="1" applyBorder="1" applyAlignment="1">
      <alignment wrapText="1"/>
    </xf>
    <xf numFmtId="0" fontId="13" fillId="0" borderId="12" xfId="23" applyFont="1" applyBorder="1" applyAlignment="1">
      <alignment wrapText="1"/>
    </xf>
    <xf numFmtId="0" fontId="13" fillId="0" borderId="38" xfId="0" applyFont="1" applyBorder="1" applyAlignment="1">
      <alignment horizontal="left" vertical="center" wrapText="1"/>
    </xf>
    <xf numFmtId="0" fontId="4" fillId="0" borderId="50" xfId="23" applyFont="1" applyBorder="1" applyAlignment="1">
      <alignment horizontal="center"/>
    </xf>
    <xf numFmtId="0" fontId="13" fillId="0" borderId="56" xfId="23" applyFont="1" applyBorder="1" applyAlignment="1">
      <alignment wrapText="1"/>
    </xf>
    <xf numFmtId="0" fontId="13" fillId="0" borderId="46" xfId="20" applyFont="1" applyBorder="1" applyAlignment="1">
      <alignment wrapText="1"/>
    </xf>
    <xf numFmtId="0" fontId="17" fillId="0" borderId="12" xfId="19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2" xfId="19" applyFont="1" applyBorder="1" applyAlignment="1">
      <alignment horizontal="center"/>
    </xf>
    <xf numFmtId="0" fontId="13" fillId="0" borderId="9" xfId="19" applyFont="1" applyBorder="1" applyAlignment="1">
      <alignment horizontal="center"/>
    </xf>
    <xf numFmtId="0" fontId="13" fillId="0" borderId="7" xfId="19" applyFont="1" applyBorder="1" applyAlignment="1">
      <alignment horizontal="center"/>
    </xf>
    <xf numFmtId="0" fontId="13" fillId="0" borderId="80" xfId="19" applyFont="1" applyBorder="1" applyAlignment="1">
      <alignment horizontal="center"/>
    </xf>
    <xf numFmtId="0" fontId="13" fillId="0" borderId="5" xfId="19" applyFont="1" applyBorder="1" applyAlignment="1">
      <alignment horizontal="center"/>
    </xf>
    <xf numFmtId="0" fontId="13" fillId="0" borderId="8" xfId="19" applyFont="1" applyBorder="1" applyAlignment="1">
      <alignment horizontal="center"/>
    </xf>
    <xf numFmtId="0" fontId="13" fillId="0" borderId="64" xfId="19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1" xfId="19" applyFont="1" applyBorder="1" applyAlignment="1">
      <alignment horizontal="center"/>
    </xf>
    <xf numFmtId="0" fontId="13" fillId="0" borderId="15" xfId="19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20" xfId="19" applyFont="1" applyBorder="1" applyAlignment="1">
      <alignment horizontal="center"/>
    </xf>
    <xf numFmtId="0" fontId="13" fillId="0" borderId="92" xfId="0" applyFont="1" applyBorder="1" applyAlignment="1">
      <alignment horizontal="center" wrapText="1"/>
    </xf>
    <xf numFmtId="0" fontId="12" fillId="0" borderId="41" xfId="19" applyFont="1" applyBorder="1" applyAlignment="1">
      <alignment horizontal="center"/>
    </xf>
    <xf numFmtId="0" fontId="13" fillId="0" borderId="43" xfId="19" applyFont="1" applyBorder="1" applyAlignment="1">
      <alignment horizontal="center"/>
    </xf>
    <xf numFmtId="0" fontId="12" fillId="0" borderId="12" xfId="19" applyFont="1" applyBorder="1"/>
    <xf numFmtId="0" fontId="12" fillId="0" borderId="38" xfId="19" applyFont="1" applyBorder="1"/>
    <xf numFmtId="0" fontId="12" fillId="0" borderId="38" xfId="0" applyFont="1" applyBorder="1"/>
    <xf numFmtId="0" fontId="12" fillId="0" borderId="18" xfId="19" applyFont="1" applyBorder="1"/>
    <xf numFmtId="0" fontId="12" fillId="0" borderId="44" xfId="19" applyFont="1" applyBorder="1"/>
    <xf numFmtId="0" fontId="12" fillId="0" borderId="12" xfId="0" applyFont="1" applyBorder="1"/>
    <xf numFmtId="0" fontId="13" fillId="0" borderId="73" xfId="19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/>
    </xf>
    <xf numFmtId="0" fontId="12" fillId="0" borderId="55" xfId="19" applyFont="1" applyBorder="1"/>
    <xf numFmtId="0" fontId="12" fillId="0" borderId="55" xfId="0" applyFont="1" applyBorder="1"/>
    <xf numFmtId="0" fontId="12" fillId="0" borderId="32" xfId="0" applyFont="1" applyBorder="1"/>
    <xf numFmtId="0" fontId="12" fillId="0" borderId="53" xfId="19" applyFont="1" applyBorder="1"/>
    <xf numFmtId="0" fontId="12" fillId="0" borderId="43" xfId="19" applyFont="1" applyBorder="1"/>
    <xf numFmtId="0" fontId="12" fillId="0" borderId="39" xfId="19" applyFont="1" applyBorder="1"/>
    <xf numFmtId="0" fontId="12" fillId="0" borderId="61" xfId="19" applyFont="1" applyBorder="1"/>
    <xf numFmtId="0" fontId="12" fillId="0" borderId="37" xfId="19" applyFont="1" applyBorder="1"/>
    <xf numFmtId="0" fontId="12" fillId="0" borderId="11" xfId="19" applyFont="1" applyBorder="1"/>
    <xf numFmtId="0" fontId="12" fillId="0" borderId="94" xfId="19" applyFont="1" applyBorder="1"/>
    <xf numFmtId="0" fontId="12" fillId="0" borderId="65" xfId="19" applyFont="1" applyBorder="1"/>
    <xf numFmtId="0" fontId="12" fillId="0" borderId="30" xfId="19" applyFont="1" applyBorder="1"/>
    <xf numFmtId="0" fontId="12" fillId="0" borderId="33" xfId="19" applyFont="1" applyBorder="1"/>
    <xf numFmtId="0" fontId="12" fillId="0" borderId="40" xfId="19" applyFont="1" applyBorder="1"/>
    <xf numFmtId="0" fontId="12" fillId="0" borderId="93" xfId="19" applyFont="1" applyBorder="1"/>
    <xf numFmtId="164" fontId="28" fillId="0" borderId="39" xfId="0" applyNumberFormat="1" applyFont="1" applyBorder="1" applyAlignment="1">
      <alignment horizontal="center"/>
    </xf>
    <xf numFmtId="0" fontId="28" fillId="0" borderId="39" xfId="0" applyFont="1" applyBorder="1" applyAlignment="1">
      <alignment horizontal="left"/>
    </xf>
    <xf numFmtId="0" fontId="13" fillId="0" borderId="68" xfId="20" applyFont="1" applyBorder="1" applyAlignment="1">
      <alignment wrapText="1"/>
    </xf>
    <xf numFmtId="0" fontId="12" fillId="0" borderId="6" xfId="19" applyFont="1" applyBorder="1" applyAlignment="1">
      <alignment horizontal="center" vertical="center" wrapText="1"/>
    </xf>
    <xf numFmtId="0" fontId="12" fillId="0" borderId="13" xfId="19" applyFont="1" applyBorder="1" applyAlignment="1">
      <alignment horizontal="center" vertical="center" wrapText="1"/>
    </xf>
    <xf numFmtId="0" fontId="13" fillId="0" borderId="47" xfId="19" applyFont="1" applyBorder="1" applyAlignment="1">
      <alignment horizontal="center" vertical="center" wrapText="1"/>
    </xf>
    <xf numFmtId="0" fontId="13" fillId="0" borderId="40" xfId="19" applyFont="1" applyBorder="1" applyAlignment="1">
      <alignment horizontal="center"/>
    </xf>
    <xf numFmtId="0" fontId="13" fillId="0" borderId="47" xfId="19" applyFont="1" applyBorder="1" applyAlignment="1">
      <alignment horizontal="right"/>
    </xf>
    <xf numFmtId="0" fontId="13" fillId="0" borderId="35" xfId="19" applyFont="1" applyBorder="1" applyAlignment="1">
      <alignment horizontal="center"/>
    </xf>
    <xf numFmtId="0" fontId="12" fillId="0" borderId="32" xfId="19" applyFont="1" applyBorder="1" applyAlignment="1">
      <alignment horizontal="center"/>
    </xf>
    <xf numFmtId="0" fontId="13" fillId="0" borderId="4" xfId="19" applyFont="1" applyBorder="1" applyAlignment="1">
      <alignment horizontal="left" wrapText="1"/>
    </xf>
    <xf numFmtId="0" fontId="13" fillId="0" borderId="28" xfId="19" applyFont="1" applyBorder="1" applyAlignment="1">
      <alignment horizontal="left" wrapText="1"/>
    </xf>
    <xf numFmtId="0" fontId="13" fillId="0" borderId="49" xfId="19" applyFont="1" applyBorder="1" applyAlignment="1">
      <alignment horizontal="right" wrapText="1"/>
    </xf>
    <xf numFmtId="0" fontId="13" fillId="0" borderId="4" xfId="19" applyFont="1" applyBorder="1" applyAlignment="1">
      <alignment horizontal="right" wrapText="1"/>
    </xf>
    <xf numFmtId="0" fontId="13" fillId="0" borderId="47" xfId="19" applyFont="1" applyBorder="1" applyAlignment="1">
      <alignment horizontal="center" wrapText="1"/>
    </xf>
    <xf numFmtId="0" fontId="13" fillId="0" borderId="10" xfId="19" applyFont="1" applyBorder="1"/>
    <xf numFmtId="0" fontId="13" fillId="0" borderId="9" xfId="19" applyFont="1" applyBorder="1" applyAlignment="1">
      <alignment horizontal="center" wrapText="1"/>
    </xf>
    <xf numFmtId="0" fontId="13" fillId="0" borderId="6" xfId="19" applyFont="1" applyBorder="1" applyAlignment="1">
      <alignment horizontal="center" wrapText="1"/>
    </xf>
    <xf numFmtId="0" fontId="13" fillId="0" borderId="7" xfId="19" applyFont="1" applyBorder="1" applyAlignment="1">
      <alignment horizontal="center" wrapText="1"/>
    </xf>
    <xf numFmtId="0" fontId="13" fillId="0" borderId="20" xfId="19" applyFont="1" applyBorder="1" applyAlignment="1">
      <alignment horizontal="right" wrapText="1"/>
    </xf>
    <xf numFmtId="0" fontId="13" fillId="0" borderId="6" xfId="19" applyFont="1" applyBorder="1" applyAlignment="1">
      <alignment horizontal="right" wrapText="1"/>
    </xf>
    <xf numFmtId="0" fontId="13" fillId="0" borderId="13" xfId="19" applyFont="1" applyBorder="1" applyAlignment="1">
      <alignment horizontal="right" wrapText="1"/>
    </xf>
    <xf numFmtId="0" fontId="10" fillId="0" borderId="39" xfId="0" applyFont="1" applyBorder="1" applyAlignment="1">
      <alignment horizontal="right"/>
    </xf>
    <xf numFmtId="0" fontId="13" fillId="0" borderId="76" xfId="0" applyFont="1" applyBorder="1" applyAlignment="1">
      <alignment wrapText="1"/>
    </xf>
    <xf numFmtId="0" fontId="13" fillId="0" borderId="65" xfId="19" applyFont="1" applyBorder="1" applyAlignment="1">
      <alignment horizontal="left" vertical="center" wrapText="1"/>
    </xf>
    <xf numFmtId="0" fontId="13" fillId="0" borderId="80" xfId="19" applyFont="1" applyBorder="1" applyAlignment="1">
      <alignment horizontal="center" wrapText="1"/>
    </xf>
    <xf numFmtId="0" fontId="13" fillId="0" borderId="21" xfId="19" applyFont="1" applyBorder="1" applyAlignment="1">
      <alignment horizontal="right" wrapText="1"/>
    </xf>
    <xf numFmtId="0" fontId="13" fillId="0" borderId="78" xfId="20" applyFont="1" applyBorder="1" applyAlignment="1">
      <alignment wrapText="1"/>
    </xf>
    <xf numFmtId="0" fontId="13" fillId="0" borderId="95" xfId="19" applyFont="1" applyBorder="1" applyAlignment="1">
      <alignment horizontal="center"/>
    </xf>
    <xf numFmtId="0" fontId="13" fillId="0" borderId="81" xfId="19" applyFont="1" applyBorder="1" applyAlignment="1">
      <alignment horizontal="left" vertical="center" wrapText="1"/>
    </xf>
    <xf numFmtId="0" fontId="13" fillId="0" borderId="24" xfId="20" applyFont="1" applyBorder="1" applyAlignment="1">
      <alignment wrapText="1"/>
    </xf>
    <xf numFmtId="0" fontId="13" fillId="0" borderId="65" xfId="19" applyFont="1" applyBorder="1" applyAlignment="1">
      <alignment horizontal="left" wrapText="1"/>
    </xf>
    <xf numFmtId="0" fontId="13" fillId="0" borderId="24" xfId="19" applyFont="1" applyBorder="1" applyAlignment="1">
      <alignment horizontal="left" vertical="center" wrapText="1"/>
    </xf>
    <xf numFmtId="0" fontId="13" fillId="0" borderId="96" xfId="19" applyFont="1" applyBorder="1" applyAlignment="1">
      <alignment horizontal="center"/>
    </xf>
    <xf numFmtId="0" fontId="13" fillId="0" borderId="28" xfId="0" applyFont="1" applyBorder="1"/>
    <xf numFmtId="0" fontId="13" fillId="0" borderId="58" xfId="0" applyFont="1" applyBorder="1"/>
    <xf numFmtId="0" fontId="13" fillId="0" borderId="56" xfId="19" applyFont="1" applyBorder="1" applyAlignment="1">
      <alignment horizontal="left" vertical="center" wrapText="1"/>
    </xf>
    <xf numFmtId="0" fontId="13" fillId="0" borderId="89" xfId="20" applyFont="1" applyBorder="1" applyAlignment="1">
      <alignment wrapText="1"/>
    </xf>
    <xf numFmtId="0" fontId="13" fillId="0" borderId="66" xfId="19" applyFont="1" applyBorder="1" applyAlignment="1">
      <alignment horizontal="center"/>
    </xf>
    <xf numFmtId="0" fontId="13" fillId="0" borderId="62" xfId="19" applyFont="1" applyBorder="1" applyAlignment="1">
      <alignment horizontal="center" vertical="center" wrapText="1"/>
    </xf>
    <xf numFmtId="0" fontId="13" fillId="0" borderId="2" xfId="19" applyFont="1" applyBorder="1" applyAlignment="1">
      <alignment horizontal="center" wrapText="1"/>
    </xf>
    <xf numFmtId="0" fontId="13" fillId="0" borderId="3" xfId="19" applyFont="1" applyBorder="1" applyAlignment="1">
      <alignment horizontal="center" wrapText="1"/>
    </xf>
    <xf numFmtId="0" fontId="12" fillId="0" borderId="47" xfId="19" applyFont="1" applyBorder="1" applyAlignment="1">
      <alignment horizontal="center"/>
    </xf>
    <xf numFmtId="0" fontId="13" fillId="0" borderId="96" xfId="20" applyFont="1" applyBorder="1" applyAlignment="1">
      <alignment wrapText="1"/>
    </xf>
    <xf numFmtId="0" fontId="13" fillId="0" borderId="11" xfId="20" applyFont="1" applyBorder="1" applyAlignment="1">
      <alignment wrapText="1"/>
    </xf>
    <xf numFmtId="0" fontId="13" fillId="0" borderId="84" xfId="23" applyFont="1" applyBorder="1"/>
    <xf numFmtId="0" fontId="13" fillId="0" borderId="97" xfId="23" applyFont="1" applyBorder="1" applyAlignment="1">
      <alignment horizontal="center"/>
    </xf>
    <xf numFmtId="0" fontId="13" fillId="0" borderId="86" xfId="23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64" xfId="19" applyFont="1" applyBorder="1" applyAlignment="1">
      <alignment horizontal="center"/>
    </xf>
    <xf numFmtId="0" fontId="13" fillId="0" borderId="84" xfId="23" applyFont="1" applyBorder="1" applyAlignment="1">
      <alignment wrapText="1"/>
    </xf>
    <xf numFmtId="0" fontId="12" fillId="0" borderId="51" xfId="19" applyFont="1" applyBorder="1" applyAlignment="1">
      <alignment horizontal="center"/>
    </xf>
    <xf numFmtId="0" fontId="13" fillId="0" borderId="46" xfId="23" applyFont="1" applyBorder="1" applyAlignment="1">
      <alignment wrapText="1"/>
    </xf>
    <xf numFmtId="0" fontId="13" fillId="0" borderId="81" xfId="19" applyFont="1" applyBorder="1" applyAlignment="1">
      <alignment horizontal="center"/>
    </xf>
    <xf numFmtId="0" fontId="13" fillId="0" borderId="65" xfId="23" applyFont="1" applyBorder="1" applyAlignment="1">
      <alignment wrapText="1"/>
    </xf>
    <xf numFmtId="0" fontId="13" fillId="0" borderId="85" xfId="23" applyFont="1" applyBorder="1" applyAlignment="1">
      <alignment wrapText="1"/>
    </xf>
    <xf numFmtId="0" fontId="13" fillId="0" borderId="15" xfId="23" applyFont="1" applyBorder="1" applyAlignment="1">
      <alignment horizontal="center"/>
    </xf>
    <xf numFmtId="0" fontId="4" fillId="0" borderId="47" xfId="23" applyFont="1" applyBorder="1" applyAlignment="1">
      <alignment horizontal="center"/>
    </xf>
    <xf numFmtId="0" fontId="4" fillId="0" borderId="70" xfId="23" applyFont="1" applyBorder="1" applyAlignment="1">
      <alignment horizontal="center"/>
    </xf>
    <xf numFmtId="0" fontId="13" fillId="0" borderId="20" xfId="19" applyFont="1" applyBorder="1" applyAlignment="1">
      <alignment horizontal="right" vertical="center" wrapText="1"/>
    </xf>
    <xf numFmtId="0" fontId="13" fillId="0" borderId="13" xfId="19" applyFont="1" applyBorder="1" applyAlignment="1">
      <alignment horizontal="right" vertical="center" wrapText="1"/>
    </xf>
    <xf numFmtId="0" fontId="12" fillId="0" borderId="6" xfId="19" applyFont="1" applyBorder="1" applyAlignment="1">
      <alignment horizontal="right" vertical="center" wrapText="1"/>
    </xf>
    <xf numFmtId="0" fontId="13" fillId="0" borderId="21" xfId="19" applyFont="1" applyBorder="1" applyAlignment="1">
      <alignment horizontal="right" vertical="center" wrapText="1"/>
    </xf>
    <xf numFmtId="0" fontId="13" fillId="0" borderId="47" xfId="19" applyFont="1" applyBorder="1" applyAlignment="1">
      <alignment horizontal="right" vertical="center" wrapText="1"/>
    </xf>
    <xf numFmtId="0" fontId="22" fillId="0" borderId="76" xfId="20" applyFont="1" applyBorder="1" applyAlignment="1">
      <alignment wrapText="1"/>
    </xf>
    <xf numFmtId="0" fontId="22" fillId="0" borderId="5" xfId="19" applyFont="1" applyBorder="1" applyAlignment="1">
      <alignment horizontal="center"/>
    </xf>
    <xf numFmtId="0" fontId="22" fillId="0" borderId="4" xfId="19" applyFont="1" applyBorder="1" applyAlignment="1">
      <alignment horizontal="center"/>
    </xf>
    <xf numFmtId="0" fontId="22" fillId="0" borderId="1" xfId="19" applyFont="1" applyBorder="1" applyAlignment="1">
      <alignment horizontal="center"/>
    </xf>
    <xf numFmtId="0" fontId="22" fillId="0" borderId="21" xfId="0" applyFont="1" applyBorder="1"/>
    <xf numFmtId="0" fontId="22" fillId="0" borderId="4" xfId="0" applyFont="1" applyBorder="1"/>
    <xf numFmtId="0" fontId="22" fillId="0" borderId="4" xfId="19" applyFont="1" applyBorder="1"/>
    <xf numFmtId="0" fontId="22" fillId="0" borderId="28" xfId="0" applyFont="1" applyBorder="1"/>
    <xf numFmtId="0" fontId="22" fillId="0" borderId="49" xfId="19" applyFont="1" applyBorder="1"/>
    <xf numFmtId="0" fontId="22" fillId="0" borderId="58" xfId="20" applyFont="1" applyBorder="1" applyAlignment="1">
      <alignment wrapText="1"/>
    </xf>
    <xf numFmtId="0" fontId="22" fillId="0" borderId="50" xfId="19" applyFont="1" applyBorder="1"/>
    <xf numFmtId="0" fontId="22" fillId="0" borderId="51" xfId="19" applyFont="1" applyBorder="1"/>
    <xf numFmtId="0" fontId="22" fillId="0" borderId="51" xfId="0" applyFont="1" applyBorder="1"/>
    <xf numFmtId="0" fontId="22" fillId="0" borderId="52" xfId="0" applyFont="1" applyBorder="1"/>
    <xf numFmtId="0" fontId="29" fillId="0" borderId="76" xfId="20" applyFont="1" applyBorder="1" applyAlignment="1">
      <alignment wrapText="1"/>
    </xf>
    <xf numFmtId="0" fontId="29" fillId="0" borderId="5" xfId="19" applyFont="1" applyBorder="1" applyAlignment="1">
      <alignment horizontal="center"/>
    </xf>
    <xf numFmtId="0" fontId="29" fillId="0" borderId="4" xfId="19" applyFont="1" applyBorder="1" applyAlignment="1">
      <alignment horizontal="center"/>
    </xf>
    <xf numFmtId="0" fontId="29" fillId="0" borderId="1" xfId="19" applyFont="1" applyBorder="1" applyAlignment="1">
      <alignment horizontal="center"/>
    </xf>
    <xf numFmtId="0" fontId="29" fillId="0" borderId="21" xfId="0" applyFont="1" applyBorder="1"/>
    <xf numFmtId="0" fontId="29" fillId="0" borderId="4" xfId="0" applyFont="1" applyBorder="1"/>
    <xf numFmtId="0" fontId="29" fillId="0" borderId="4" xfId="19" applyFont="1" applyBorder="1"/>
    <xf numFmtId="0" fontId="29" fillId="0" borderId="28" xfId="0" applyFont="1" applyBorder="1"/>
    <xf numFmtId="0" fontId="29" fillId="0" borderId="49" xfId="19" applyFont="1" applyBorder="1"/>
    <xf numFmtId="0" fontId="29" fillId="0" borderId="58" xfId="20" applyFont="1" applyBorder="1" applyAlignment="1">
      <alignment wrapText="1"/>
    </xf>
    <xf numFmtId="0" fontId="29" fillId="0" borderId="50" xfId="19" applyFont="1" applyBorder="1"/>
    <xf numFmtId="0" fontId="29" fillId="0" borderId="51" xfId="19" applyFont="1" applyBorder="1"/>
    <xf numFmtId="0" fontId="29" fillId="0" borderId="51" xfId="0" applyFont="1" applyBorder="1"/>
    <xf numFmtId="0" fontId="29" fillId="0" borderId="52" xfId="0" applyFont="1" applyBorder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0" fillId="0" borderId="0" xfId="0" applyFont="1" applyAlignment="1">
      <alignment horizontal="right"/>
    </xf>
    <xf numFmtId="0" fontId="13" fillId="0" borderId="110" xfId="19" applyFont="1" applyBorder="1" applyAlignment="1">
      <alignment vertical="center"/>
    </xf>
    <xf numFmtId="0" fontId="12" fillId="0" borderId="110" xfId="0" applyFont="1" applyBorder="1" applyAlignment="1">
      <alignment horizontal="center"/>
    </xf>
    <xf numFmtId="0" fontId="3" fillId="0" borderId="100" xfId="0" applyFont="1" applyBorder="1" applyAlignment="1">
      <alignment horizontal="center" textRotation="90" wrapText="1"/>
    </xf>
    <xf numFmtId="0" fontId="3" fillId="0" borderId="100" xfId="0" applyFont="1" applyBorder="1" applyAlignment="1">
      <alignment horizontal="center" textRotation="90"/>
    </xf>
    <xf numFmtId="0" fontId="31" fillId="0" borderId="122" xfId="0" applyFont="1" applyBorder="1" applyAlignment="1">
      <alignment horizontal="center"/>
    </xf>
    <xf numFmtId="0" fontId="10" fillId="0" borderId="32" xfId="19" applyFont="1" applyBorder="1" applyAlignment="1">
      <alignment horizontal="center"/>
    </xf>
    <xf numFmtId="0" fontId="31" fillId="0" borderId="107" xfId="19" applyFont="1" applyBorder="1" applyAlignment="1">
      <alignment horizontal="center"/>
    </xf>
    <xf numFmtId="0" fontId="31" fillId="0" borderId="32" xfId="19" applyFont="1" applyBorder="1" applyAlignment="1">
      <alignment horizontal="center"/>
    </xf>
    <xf numFmtId="0" fontId="32" fillId="0" borderId="55" xfId="19" applyFont="1" applyBorder="1" applyAlignment="1">
      <alignment wrapText="1"/>
    </xf>
    <xf numFmtId="0" fontId="31" fillId="0" borderId="61" xfId="19" applyFont="1" applyBorder="1" applyAlignment="1">
      <alignment wrapText="1"/>
    </xf>
    <xf numFmtId="0" fontId="31" fillId="0" borderId="119" xfId="0" applyFont="1" applyBorder="1" applyAlignment="1">
      <alignment horizontal="center"/>
    </xf>
    <xf numFmtId="0" fontId="10" fillId="0" borderId="55" xfId="19" applyFont="1" applyBorder="1" applyAlignment="1">
      <alignment horizontal="center" vertical="center" wrapText="1"/>
    </xf>
    <xf numFmtId="0" fontId="31" fillId="0" borderId="35" xfId="19" applyFont="1" applyBorder="1" applyAlignment="1">
      <alignment horizontal="center"/>
    </xf>
    <xf numFmtId="0" fontId="31" fillId="0" borderId="101" xfId="19" applyFont="1" applyBorder="1" applyAlignment="1">
      <alignment horizontal="center"/>
    </xf>
    <xf numFmtId="0" fontId="31" fillId="0" borderId="102" xfId="19" applyFont="1" applyBorder="1" applyAlignment="1">
      <alignment horizontal="center"/>
    </xf>
    <xf numFmtId="0" fontId="31" fillId="0" borderId="103" xfId="19" applyFont="1" applyBorder="1" applyAlignment="1">
      <alignment horizontal="center"/>
    </xf>
    <xf numFmtId="0" fontId="32" fillId="0" borderId="38" xfId="19" applyFont="1" applyBorder="1" applyAlignment="1">
      <alignment wrapText="1"/>
    </xf>
    <xf numFmtId="0" fontId="31" fillId="0" borderId="0" xfId="19" applyFont="1" applyAlignment="1">
      <alignment wrapText="1"/>
    </xf>
    <xf numFmtId="0" fontId="32" fillId="0" borderId="71" xfId="19" applyFont="1" applyBorder="1" applyAlignment="1">
      <alignment wrapText="1"/>
    </xf>
    <xf numFmtId="0" fontId="31" fillId="0" borderId="15" xfId="19" applyFont="1" applyBorder="1" applyAlignment="1">
      <alignment wrapText="1"/>
    </xf>
    <xf numFmtId="0" fontId="31" fillId="0" borderId="36" xfId="19" applyFont="1" applyBorder="1" applyAlignment="1">
      <alignment horizontal="center"/>
    </xf>
    <xf numFmtId="0" fontId="10" fillId="0" borderId="71" xfId="19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/>
    </xf>
    <xf numFmtId="0" fontId="10" fillId="0" borderId="55" xfId="19" applyFont="1" applyBorder="1" applyAlignment="1">
      <alignment horizontal="center"/>
    </xf>
    <xf numFmtId="0" fontId="32" fillId="0" borderId="71" xfId="0" applyFont="1" applyBorder="1" applyAlignment="1">
      <alignment wrapText="1"/>
    </xf>
    <xf numFmtId="0" fontId="10" fillId="0" borderId="71" xfId="19" applyFont="1" applyBorder="1" applyAlignment="1">
      <alignment horizontal="center" vertical="center"/>
    </xf>
    <xf numFmtId="0" fontId="31" fillId="0" borderId="106" xfId="19" applyFont="1" applyBorder="1" applyAlignment="1">
      <alignment wrapText="1"/>
    </xf>
    <xf numFmtId="0" fontId="10" fillId="0" borderId="38" xfId="19" applyFont="1" applyBorder="1" applyAlignment="1">
      <alignment horizontal="center" vertical="center"/>
    </xf>
    <xf numFmtId="0" fontId="10" fillId="0" borderId="43" xfId="19" applyFont="1" applyBorder="1" applyAlignment="1">
      <alignment horizontal="center"/>
    </xf>
    <xf numFmtId="0" fontId="31" fillId="0" borderId="54" xfId="19" applyFont="1" applyBorder="1" applyAlignment="1">
      <alignment horizontal="center"/>
    </xf>
    <xf numFmtId="0" fontId="31" fillId="0" borderId="43" xfId="19" applyFont="1" applyBorder="1" applyAlignment="1">
      <alignment horizontal="center"/>
    </xf>
    <xf numFmtId="0" fontId="31" fillId="0" borderId="33" xfId="19" applyFont="1" applyBorder="1" applyAlignment="1">
      <alignment horizontal="center"/>
    </xf>
    <xf numFmtId="0" fontId="31" fillId="0" borderId="34" xfId="19" applyFont="1" applyBorder="1" applyAlignment="1">
      <alignment horizontal="center"/>
    </xf>
    <xf numFmtId="0" fontId="31" fillId="0" borderId="60" xfId="19" applyFont="1" applyBorder="1" applyAlignment="1">
      <alignment horizontal="center"/>
    </xf>
    <xf numFmtId="0" fontId="31" fillId="0" borderId="117" xfId="19" applyFont="1" applyBorder="1" applyAlignment="1">
      <alignment horizontal="center"/>
    </xf>
    <xf numFmtId="0" fontId="31" fillId="0" borderId="37" xfId="19" applyFont="1" applyBorder="1" applyAlignment="1">
      <alignment horizontal="center"/>
    </xf>
    <xf numFmtId="0" fontId="31" fillId="0" borderId="72" xfId="19" applyFont="1" applyBorder="1" applyAlignment="1">
      <alignment horizontal="center"/>
    </xf>
    <xf numFmtId="0" fontId="31" fillId="0" borderId="127" xfId="19" applyFont="1" applyBorder="1" applyAlignment="1">
      <alignment horizontal="center"/>
    </xf>
    <xf numFmtId="0" fontId="31" fillId="0" borderId="31" xfId="19" applyFont="1" applyBorder="1" applyAlignment="1">
      <alignment horizontal="center"/>
    </xf>
    <xf numFmtId="0" fontId="10" fillId="0" borderId="35" xfId="19" applyFont="1" applyBorder="1" applyAlignment="1">
      <alignment horizontal="center"/>
    </xf>
    <xf numFmtId="0" fontId="10" fillId="0" borderId="38" xfId="19" applyFont="1" applyBorder="1" applyAlignment="1">
      <alignment horizontal="right"/>
    </xf>
    <xf numFmtId="0" fontId="31" fillId="0" borderId="46" xfId="19" applyFont="1" applyBorder="1" applyAlignment="1">
      <alignment horizontal="right"/>
    </xf>
    <xf numFmtId="0" fontId="31" fillId="0" borderId="49" xfId="19" applyFont="1" applyBorder="1" applyAlignment="1">
      <alignment horizontal="right"/>
    </xf>
    <xf numFmtId="0" fontId="31" fillId="0" borderId="56" xfId="19" applyFont="1" applyBorder="1" applyAlignment="1">
      <alignment horizontal="right"/>
    </xf>
    <xf numFmtId="0" fontId="31" fillId="0" borderId="38" xfId="19" applyFont="1" applyBorder="1" applyAlignment="1">
      <alignment horizontal="right"/>
    </xf>
    <xf numFmtId="0" fontId="10" fillId="0" borderId="34" xfId="19" applyFont="1" applyBorder="1" applyAlignment="1">
      <alignment horizontal="right"/>
    </xf>
    <xf numFmtId="0" fontId="10" fillId="0" borderId="32" xfId="19" applyFont="1" applyBorder="1" applyAlignment="1">
      <alignment horizontal="right"/>
    </xf>
    <xf numFmtId="0" fontId="10" fillId="0" borderId="53" xfId="19" applyFont="1" applyBorder="1" applyAlignment="1">
      <alignment horizontal="right"/>
    </xf>
    <xf numFmtId="0" fontId="10" fillId="0" borderId="55" xfId="19" applyFont="1" applyBorder="1" applyAlignment="1">
      <alignment horizontal="right"/>
    </xf>
    <xf numFmtId="0" fontId="31" fillId="0" borderId="32" xfId="19" applyFont="1" applyBorder="1" applyAlignment="1">
      <alignment horizontal="right"/>
    </xf>
    <xf numFmtId="0" fontId="31" fillId="0" borderId="33" xfId="19" applyFont="1" applyBorder="1" applyAlignment="1">
      <alignment horizontal="right"/>
    </xf>
    <xf numFmtId="0" fontId="31" fillId="0" borderId="6" xfId="19" applyFont="1" applyBorder="1" applyAlignment="1">
      <alignment horizontal="right"/>
    </xf>
    <xf numFmtId="0" fontId="10" fillId="0" borderId="117" xfId="19" applyFont="1" applyBorder="1" applyAlignment="1">
      <alignment horizontal="right"/>
    </xf>
    <xf numFmtId="0" fontId="10" fillId="0" borderId="33" xfId="19" applyFont="1" applyBorder="1" applyAlignment="1">
      <alignment horizontal="right"/>
    </xf>
    <xf numFmtId="0" fontId="10" fillId="0" borderId="55" xfId="0" applyFont="1" applyBorder="1" applyAlignment="1">
      <alignment horizontal="right"/>
    </xf>
    <xf numFmtId="0" fontId="10" fillId="0" borderId="32" xfId="0" applyFont="1" applyBorder="1" applyAlignment="1">
      <alignment horizontal="right"/>
    </xf>
    <xf numFmtId="0" fontId="31" fillId="0" borderId="16" xfId="19" applyFont="1" applyBorder="1" applyAlignment="1">
      <alignment wrapText="1"/>
    </xf>
    <xf numFmtId="164" fontId="31" fillId="0" borderId="122" xfId="0" applyNumberFormat="1" applyFont="1" applyBorder="1" applyAlignment="1">
      <alignment horizontal="right"/>
    </xf>
    <xf numFmtId="0" fontId="31" fillId="0" borderId="7" xfId="19" applyFont="1" applyBorder="1" applyAlignment="1">
      <alignment horizontal="right"/>
    </xf>
    <xf numFmtId="0" fontId="31" fillId="0" borderId="119" xfId="19" applyFont="1" applyBorder="1" applyAlignment="1">
      <alignment horizontal="right"/>
    </xf>
    <xf numFmtId="0" fontId="31" fillId="0" borderId="128" xfId="19" applyFont="1" applyBorder="1" applyAlignment="1">
      <alignment horizontal="right"/>
    </xf>
    <xf numFmtId="0" fontId="31" fillId="0" borderId="1" xfId="19" applyFont="1" applyBorder="1" applyAlignment="1">
      <alignment horizontal="right"/>
    </xf>
    <xf numFmtId="0" fontId="31" fillId="0" borderId="3" xfId="19" applyFont="1" applyBorder="1" applyAlignment="1">
      <alignment horizontal="right"/>
    </xf>
    <xf numFmtId="1" fontId="31" fillId="0" borderId="122" xfId="0" applyNumberFormat="1" applyFont="1" applyBorder="1" applyAlignment="1">
      <alignment horizontal="right"/>
    </xf>
    <xf numFmtId="0" fontId="31" fillId="0" borderId="115" xfId="19" applyFont="1" applyBorder="1" applyAlignment="1">
      <alignment horizontal="right"/>
    </xf>
    <xf numFmtId="0" fontId="31" fillId="0" borderId="120" xfId="19" applyFont="1" applyBorder="1" applyAlignment="1">
      <alignment horizontal="right"/>
    </xf>
    <xf numFmtId="0" fontId="31" fillId="0" borderId="99" xfId="19" applyFont="1" applyBorder="1" applyAlignment="1">
      <alignment horizontal="right"/>
    </xf>
    <xf numFmtId="0" fontId="10" fillId="0" borderId="99" xfId="19" applyFont="1" applyBorder="1" applyAlignment="1">
      <alignment horizontal="right"/>
    </xf>
    <xf numFmtId="0" fontId="10" fillId="0" borderId="124" xfId="19" applyFont="1" applyBorder="1" applyAlignment="1">
      <alignment horizontal="right"/>
    </xf>
    <xf numFmtId="0" fontId="31" fillId="0" borderId="119" xfId="0" applyFont="1" applyBorder="1" applyAlignment="1">
      <alignment horizontal="right"/>
    </xf>
    <xf numFmtId="0" fontId="31" fillId="0" borderId="43" xfId="19" applyFont="1" applyBorder="1" applyAlignment="1">
      <alignment horizontal="right"/>
    </xf>
    <xf numFmtId="0" fontId="10" fillId="0" borderId="43" xfId="19" applyFont="1" applyBorder="1" applyAlignment="1">
      <alignment horizontal="right"/>
    </xf>
    <xf numFmtId="0" fontId="10" fillId="0" borderId="12" xfId="19" applyFont="1" applyBorder="1" applyAlignment="1">
      <alignment horizontal="right"/>
    </xf>
    <xf numFmtId="0" fontId="31" fillId="0" borderId="132" xfId="0" applyFont="1" applyBorder="1" applyAlignment="1">
      <alignment horizontal="center"/>
    </xf>
    <xf numFmtId="0" fontId="31" fillId="0" borderId="6" xfId="19" applyFont="1" applyBorder="1" applyAlignment="1">
      <alignment horizontal="right" wrapText="1"/>
    </xf>
    <xf numFmtId="0" fontId="31" fillId="0" borderId="7" xfId="19" applyFont="1" applyBorder="1" applyAlignment="1">
      <alignment horizontal="right" wrapText="1"/>
    </xf>
    <xf numFmtId="0" fontId="31" fillId="0" borderId="104" xfId="19" applyFont="1" applyBorder="1" applyAlignment="1">
      <alignment horizontal="right"/>
    </xf>
    <xf numFmtId="0" fontId="31" fillId="0" borderId="102" xfId="19" applyFont="1" applyBorder="1" applyAlignment="1">
      <alignment horizontal="right"/>
    </xf>
    <xf numFmtId="0" fontId="31" fillId="0" borderId="111" xfId="19" applyFont="1" applyBorder="1" applyAlignment="1">
      <alignment horizontal="right"/>
    </xf>
    <xf numFmtId="0" fontId="31" fillId="0" borderId="105" xfId="19" applyFont="1" applyBorder="1" applyAlignment="1">
      <alignment horizontal="right"/>
    </xf>
    <xf numFmtId="0" fontId="10" fillId="0" borderId="37" xfId="19" applyFont="1" applyBorder="1" applyAlignment="1">
      <alignment horizontal="right"/>
    </xf>
    <xf numFmtId="0" fontId="10" fillId="0" borderId="61" xfId="19" applyFont="1" applyBorder="1" applyAlignment="1">
      <alignment horizontal="right"/>
    </xf>
    <xf numFmtId="0" fontId="31" fillId="0" borderId="118" xfId="19" applyFont="1" applyBorder="1" applyAlignment="1">
      <alignment horizontal="center"/>
    </xf>
    <xf numFmtId="0" fontId="31" fillId="0" borderId="41" xfId="19" applyFont="1" applyBorder="1" applyAlignment="1">
      <alignment horizontal="center"/>
    </xf>
    <xf numFmtId="0" fontId="31" fillId="0" borderId="41" xfId="19" applyFont="1" applyBorder="1" applyAlignment="1">
      <alignment horizontal="right"/>
    </xf>
    <xf numFmtId="1" fontId="10" fillId="0" borderId="34" xfId="19" applyNumberFormat="1" applyFont="1" applyBorder="1" applyAlignment="1">
      <alignment horizontal="right"/>
    </xf>
    <xf numFmtId="0" fontId="31" fillId="0" borderId="2" xfId="19" applyFont="1" applyBorder="1" applyAlignment="1">
      <alignment horizontal="right"/>
    </xf>
    <xf numFmtId="0" fontId="31" fillId="0" borderId="138" xfId="19" applyFont="1" applyBorder="1" applyAlignment="1">
      <alignment horizontal="right"/>
    </xf>
    <xf numFmtId="0" fontId="31" fillId="0" borderId="140" xfId="19" applyFont="1" applyBorder="1" applyAlignment="1">
      <alignment horizontal="right"/>
    </xf>
    <xf numFmtId="0" fontId="31" fillId="0" borderId="141" xfId="19" applyFont="1" applyBorder="1" applyAlignment="1">
      <alignment horizontal="right"/>
    </xf>
    <xf numFmtId="0" fontId="31" fillId="0" borderId="137" xfId="19" applyFont="1" applyBorder="1" applyAlignment="1">
      <alignment horizontal="right"/>
    </xf>
    <xf numFmtId="0" fontId="31" fillId="0" borderId="142" xfId="19" applyFont="1" applyBorder="1" applyAlignment="1">
      <alignment horizontal="right"/>
    </xf>
    <xf numFmtId="0" fontId="31" fillId="0" borderId="128" xfId="0" applyFont="1" applyBorder="1" applyAlignment="1">
      <alignment horizontal="center"/>
    </xf>
    <xf numFmtId="0" fontId="31" fillId="0" borderId="136" xfId="0" applyFont="1" applyBorder="1" applyAlignment="1">
      <alignment horizontal="center"/>
    </xf>
    <xf numFmtId="164" fontId="31" fillId="0" borderId="136" xfId="0" applyNumberFormat="1" applyFont="1" applyBorder="1" applyAlignment="1">
      <alignment horizontal="right"/>
    </xf>
    <xf numFmtId="0" fontId="10" fillId="0" borderId="9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1" fillId="0" borderId="7" xfId="0" applyFont="1" applyBorder="1" applyAlignment="1">
      <alignment horizontal="center"/>
    </xf>
    <xf numFmtId="1" fontId="31" fillId="0" borderId="6" xfId="0" applyNumberFormat="1" applyFont="1" applyBorder="1" applyAlignment="1">
      <alignment horizontal="right"/>
    </xf>
    <xf numFmtId="0" fontId="31" fillId="0" borderId="131" xfId="19" applyFont="1" applyBorder="1" applyAlignment="1">
      <alignment horizontal="right"/>
    </xf>
    <xf numFmtId="0" fontId="31" fillId="0" borderId="108" xfId="19" applyFont="1" applyBorder="1" applyAlignment="1">
      <alignment horizontal="right"/>
    </xf>
    <xf numFmtId="0" fontId="10" fillId="0" borderId="10" xfId="19" applyFont="1" applyBorder="1" applyAlignment="1">
      <alignment horizontal="right"/>
    </xf>
    <xf numFmtId="0" fontId="10" fillId="0" borderId="18" xfId="19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0" fontId="10" fillId="0" borderId="6" xfId="19" applyFont="1" applyBorder="1" applyAlignment="1">
      <alignment horizontal="right" wrapText="1"/>
    </xf>
    <xf numFmtId="0" fontId="10" fillId="0" borderId="13" xfId="19" applyFont="1" applyBorder="1" applyAlignment="1">
      <alignment horizontal="right" wrapText="1"/>
    </xf>
    <xf numFmtId="1" fontId="31" fillId="0" borderId="0" xfId="0" applyNumberFormat="1" applyFont="1" applyAlignment="1">
      <alignment horizontal="right"/>
    </xf>
    <xf numFmtId="0" fontId="10" fillId="0" borderId="99" xfId="19" applyFont="1" applyBorder="1" applyAlignment="1">
      <alignment horizontal="right" wrapText="1"/>
    </xf>
    <xf numFmtId="0" fontId="31" fillId="0" borderId="99" xfId="19" applyFont="1" applyBorder="1" applyAlignment="1">
      <alignment horizontal="right" wrapText="1"/>
    </xf>
    <xf numFmtId="0" fontId="10" fillId="0" borderId="108" xfId="19" applyFont="1" applyBorder="1" applyAlignment="1">
      <alignment horizontal="right" wrapText="1"/>
    </xf>
    <xf numFmtId="164" fontId="10" fillId="0" borderId="32" xfId="19" applyNumberFormat="1" applyFont="1" applyBorder="1" applyAlignment="1">
      <alignment horizontal="right"/>
    </xf>
    <xf numFmtId="0" fontId="10" fillId="0" borderId="65" xfId="19" applyFont="1" applyBorder="1" applyAlignment="1">
      <alignment horizontal="right"/>
    </xf>
    <xf numFmtId="0" fontId="31" fillId="0" borderId="13" xfId="19" applyFont="1" applyBorder="1" applyAlignment="1">
      <alignment horizontal="right" wrapText="1"/>
    </xf>
    <xf numFmtId="0" fontId="31" fillId="0" borderId="108" xfId="19" applyFont="1" applyBorder="1" applyAlignment="1">
      <alignment horizontal="right" wrapText="1"/>
    </xf>
    <xf numFmtId="0" fontId="10" fillId="0" borderId="44" xfId="19" applyFont="1" applyBorder="1" applyAlignment="1">
      <alignment horizontal="right"/>
    </xf>
    <xf numFmtId="0" fontId="31" fillId="0" borderId="13" xfId="19" applyFont="1" applyBorder="1" applyAlignment="1">
      <alignment horizontal="right"/>
    </xf>
    <xf numFmtId="0" fontId="31" fillId="0" borderId="116" xfId="19" applyFont="1" applyBorder="1" applyAlignment="1">
      <alignment horizontal="right"/>
    </xf>
    <xf numFmtId="0" fontId="10" fillId="0" borderId="30" xfId="19" applyFont="1" applyBorder="1" applyAlignment="1">
      <alignment horizontal="right"/>
    </xf>
    <xf numFmtId="0" fontId="31" fillId="0" borderId="143" xfId="0" applyFont="1" applyBorder="1" applyAlignment="1">
      <alignment horizontal="center"/>
    </xf>
    <xf numFmtId="1" fontId="31" fillId="0" borderId="144" xfId="0" applyNumberFormat="1" applyFont="1" applyBorder="1" applyAlignment="1">
      <alignment horizontal="right"/>
    </xf>
    <xf numFmtId="164" fontId="31" fillId="0" borderId="144" xfId="0" applyNumberFormat="1" applyFont="1" applyBorder="1" applyAlignment="1">
      <alignment horizontal="right"/>
    </xf>
    <xf numFmtId="1" fontId="31" fillId="0" borderId="145" xfId="0" applyNumberFormat="1" applyFont="1" applyBorder="1" applyAlignment="1">
      <alignment horizontal="right"/>
    </xf>
    <xf numFmtId="1" fontId="31" fillId="0" borderId="136" xfId="0" applyNumberFormat="1" applyFont="1" applyBorder="1" applyAlignment="1">
      <alignment horizontal="right"/>
    </xf>
    <xf numFmtId="0" fontId="31" fillId="0" borderId="41" xfId="0" applyFont="1" applyBorder="1" applyAlignment="1">
      <alignment horizontal="center"/>
    </xf>
    <xf numFmtId="0" fontId="31" fillId="0" borderId="131" xfId="0" applyFont="1" applyBorder="1" applyAlignment="1">
      <alignment horizontal="center"/>
    </xf>
    <xf numFmtId="0" fontId="31" fillId="0" borderId="116" xfId="0" applyFont="1" applyBorder="1" applyAlignment="1">
      <alignment horizontal="center"/>
    </xf>
    <xf numFmtId="0" fontId="31" fillId="0" borderId="27" xfId="19" applyFont="1" applyBorder="1" applyAlignment="1">
      <alignment horizontal="right"/>
    </xf>
    <xf numFmtId="1" fontId="10" fillId="0" borderId="55" xfId="19" applyNumberFormat="1" applyFont="1" applyBorder="1" applyAlignment="1">
      <alignment horizontal="right"/>
    </xf>
    <xf numFmtId="1" fontId="10" fillId="0" borderId="38" xfId="19" applyNumberFormat="1" applyFont="1" applyBorder="1" applyAlignment="1">
      <alignment horizontal="right"/>
    </xf>
    <xf numFmtId="0" fontId="31" fillId="0" borderId="134" xfId="19" applyFont="1" applyBorder="1" applyAlignment="1">
      <alignment horizontal="right"/>
    </xf>
    <xf numFmtId="0" fontId="31" fillId="0" borderId="130" xfId="19" applyFont="1" applyBorder="1" applyAlignment="1">
      <alignment horizontal="right"/>
    </xf>
    <xf numFmtId="0" fontId="12" fillId="0" borderId="0" xfId="0" applyFont="1" applyAlignment="1">
      <alignment horizontal="center"/>
    </xf>
    <xf numFmtId="0" fontId="13" fillId="0" borderId="119" xfId="19" applyFont="1" applyBorder="1" applyAlignment="1">
      <alignment horizontal="right"/>
    </xf>
    <xf numFmtId="0" fontId="31" fillId="0" borderId="149" xfId="0" applyFont="1" applyBorder="1" applyAlignment="1">
      <alignment wrapText="1"/>
    </xf>
    <xf numFmtId="0" fontId="31" fillId="0" borderId="65" xfId="19" applyFont="1" applyBorder="1" applyAlignment="1">
      <alignment horizontal="right"/>
    </xf>
    <xf numFmtId="164" fontId="32" fillId="0" borderId="71" xfId="19" applyNumberFormat="1" applyFont="1" applyBorder="1" applyAlignment="1">
      <alignment wrapText="1"/>
    </xf>
    <xf numFmtId="0" fontId="40" fillId="0" borderId="0" xfId="0" applyFont="1"/>
    <xf numFmtId="0" fontId="10" fillId="0" borderId="12" xfId="19" applyFont="1" applyBorder="1" applyAlignment="1">
      <alignment horizontal="right" wrapText="1"/>
    </xf>
    <xf numFmtId="1" fontId="31" fillId="0" borderId="119" xfId="0" applyNumberFormat="1" applyFont="1" applyBorder="1" applyAlignment="1">
      <alignment horizontal="right"/>
    </xf>
    <xf numFmtId="0" fontId="10" fillId="0" borderId="152" xfId="19" applyFont="1" applyBorder="1" applyAlignment="1">
      <alignment horizontal="center" vertical="center" wrapText="1"/>
    </xf>
    <xf numFmtId="0" fontId="31" fillId="0" borderId="154" xfId="19" applyFont="1" applyBorder="1" applyAlignment="1">
      <alignment horizontal="right"/>
    </xf>
    <xf numFmtId="0" fontId="10" fillId="0" borderId="41" xfId="19" applyFont="1" applyBorder="1" applyAlignment="1">
      <alignment horizontal="right" wrapText="1"/>
    </xf>
    <xf numFmtId="1" fontId="31" fillId="0" borderId="146" xfId="0" applyNumberFormat="1" applyFont="1" applyBorder="1" applyAlignment="1">
      <alignment horizontal="right"/>
    </xf>
    <xf numFmtId="0" fontId="31" fillId="0" borderId="41" xfId="19" applyFont="1" applyBorder="1" applyAlignment="1">
      <alignment horizontal="right" wrapText="1"/>
    </xf>
    <xf numFmtId="1" fontId="31" fillId="0" borderId="6" xfId="19" applyNumberFormat="1" applyFont="1" applyBorder="1" applyAlignment="1">
      <alignment horizontal="right"/>
    </xf>
    <xf numFmtId="1" fontId="10" fillId="0" borderId="32" xfId="19" applyNumberFormat="1" applyFont="1" applyBorder="1" applyAlignment="1">
      <alignment horizontal="right"/>
    </xf>
    <xf numFmtId="1" fontId="31" fillId="0" borderId="134" xfId="19" applyNumberFormat="1" applyFont="1" applyBorder="1" applyAlignment="1">
      <alignment horizontal="right"/>
    </xf>
    <xf numFmtId="1" fontId="10" fillId="0" borderId="32" xfId="0" applyNumberFormat="1" applyFont="1" applyBorder="1" applyAlignment="1">
      <alignment horizontal="right"/>
    </xf>
    <xf numFmtId="0" fontId="36" fillId="0" borderId="157" xfId="0" applyFont="1" applyBorder="1" applyAlignment="1">
      <alignment wrapText="1"/>
    </xf>
    <xf numFmtId="0" fontId="31" fillId="0" borderId="38" xfId="19" applyFont="1" applyBorder="1" applyAlignment="1">
      <alignment horizontal="center"/>
    </xf>
    <xf numFmtId="1" fontId="31" fillId="0" borderId="132" xfId="0" applyNumberFormat="1" applyFont="1" applyBorder="1" applyAlignment="1">
      <alignment horizontal="right"/>
    </xf>
    <xf numFmtId="1" fontId="31" fillId="0" borderId="143" xfId="0" applyNumberFormat="1" applyFont="1" applyBorder="1" applyAlignment="1">
      <alignment horizontal="right"/>
    </xf>
    <xf numFmtId="0" fontId="5" fillId="0" borderId="128" xfId="0" applyFont="1" applyBorder="1" applyAlignment="1">
      <alignment horizontal="center" wrapText="1"/>
    </xf>
    <xf numFmtId="164" fontId="10" fillId="0" borderId="38" xfId="0" applyNumberFormat="1" applyFont="1" applyBorder="1" applyAlignment="1">
      <alignment horizontal="right"/>
    </xf>
    <xf numFmtId="0" fontId="31" fillId="0" borderId="22" xfId="0" applyFont="1" applyBorder="1" applyAlignment="1">
      <alignment wrapText="1"/>
    </xf>
    <xf numFmtId="0" fontId="31" fillId="0" borderId="162" xfId="0" applyFont="1" applyBorder="1" applyAlignment="1">
      <alignment horizontal="right"/>
    </xf>
    <xf numFmtId="0" fontId="31" fillId="0" borderId="161" xfId="19" applyFont="1" applyBorder="1" applyAlignment="1">
      <alignment horizontal="right"/>
    </xf>
    <xf numFmtId="0" fontId="31" fillId="0" borderId="139" xfId="19" applyFont="1" applyBorder="1" applyAlignment="1">
      <alignment horizontal="right"/>
    </xf>
    <xf numFmtId="0" fontId="10" fillId="0" borderId="177" xfId="19" applyFont="1" applyBorder="1" applyAlignment="1">
      <alignment horizontal="right"/>
    </xf>
    <xf numFmtId="0" fontId="31" fillId="0" borderId="165" xfId="19" applyFont="1" applyBorder="1" applyAlignment="1">
      <alignment horizontal="center"/>
    </xf>
    <xf numFmtId="0" fontId="31" fillId="0" borderId="177" xfId="19" applyFont="1" applyBorder="1" applyAlignment="1">
      <alignment horizontal="center"/>
    </xf>
    <xf numFmtId="0" fontId="31" fillId="0" borderId="165" xfId="19" applyFont="1" applyBorder="1" applyAlignment="1">
      <alignment horizontal="right"/>
    </xf>
    <xf numFmtId="0" fontId="31" fillId="0" borderId="179" xfId="19" applyFont="1" applyBorder="1" applyAlignment="1">
      <alignment horizontal="right"/>
    </xf>
    <xf numFmtId="0" fontId="31" fillId="0" borderId="168" xfId="19" applyFont="1" applyBorder="1" applyAlignment="1">
      <alignment horizontal="right"/>
    </xf>
    <xf numFmtId="0" fontId="10" fillId="0" borderId="60" xfId="19" applyFont="1" applyBorder="1" applyAlignment="1">
      <alignment horizontal="right"/>
    </xf>
    <xf numFmtId="0" fontId="10" fillId="0" borderId="94" xfId="19" applyFont="1" applyBorder="1" applyAlignment="1">
      <alignment horizontal="right"/>
    </xf>
    <xf numFmtId="1" fontId="10" fillId="0" borderId="117" xfId="19" applyNumberFormat="1" applyFont="1" applyBorder="1" applyAlignment="1">
      <alignment horizontal="right"/>
    </xf>
    <xf numFmtId="0" fontId="43" fillId="0" borderId="181" xfId="0" applyFont="1" applyBorder="1" applyAlignment="1">
      <alignment horizontal="center" vertical="center"/>
    </xf>
    <xf numFmtId="0" fontId="43" fillId="0" borderId="182" xfId="0" applyFont="1" applyBorder="1" applyAlignment="1">
      <alignment horizontal="center" vertical="center"/>
    </xf>
    <xf numFmtId="0" fontId="13" fillId="0" borderId="162" xfId="0" applyFont="1" applyBorder="1" applyAlignment="1">
      <alignment horizontal="center" wrapText="1"/>
    </xf>
    <xf numFmtId="1" fontId="43" fillId="0" borderId="183" xfId="0" applyNumberFormat="1" applyFont="1" applyBorder="1" applyAlignment="1">
      <alignment horizontal="center" vertical="center"/>
    </xf>
    <xf numFmtId="0" fontId="13" fillId="0" borderId="162" xfId="0" applyFont="1" applyBorder="1" applyAlignment="1">
      <alignment wrapText="1"/>
    </xf>
    <xf numFmtId="0" fontId="13" fillId="0" borderId="168" xfId="0" applyFont="1" applyBorder="1" applyAlignment="1">
      <alignment wrapText="1"/>
    </xf>
    <xf numFmtId="0" fontId="43" fillId="0" borderId="173" xfId="0" applyFont="1" applyBorder="1" applyAlignment="1">
      <alignment horizontal="center" vertical="center"/>
    </xf>
    <xf numFmtId="0" fontId="43" fillId="0" borderId="148" xfId="0" applyFont="1" applyBorder="1" applyAlignment="1">
      <alignment horizontal="center" vertical="center"/>
    </xf>
    <xf numFmtId="0" fontId="13" fillId="0" borderId="119" xfId="0" applyFont="1" applyBorder="1" applyAlignment="1">
      <alignment horizontal="center" wrapText="1"/>
    </xf>
    <xf numFmtId="0" fontId="43" fillId="0" borderId="174" xfId="0" applyFont="1" applyBorder="1" applyAlignment="1">
      <alignment horizontal="center" vertical="center"/>
    </xf>
    <xf numFmtId="1" fontId="43" fillId="0" borderId="119" xfId="0" applyNumberFormat="1" applyFont="1" applyBorder="1" applyAlignment="1">
      <alignment horizontal="center" vertical="center"/>
    </xf>
    <xf numFmtId="0" fontId="13" fillId="0" borderId="119" xfId="0" applyFont="1" applyBorder="1" applyAlignment="1">
      <alignment wrapText="1"/>
    </xf>
    <xf numFmtId="0" fontId="13" fillId="0" borderId="128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43" fillId="0" borderId="119" xfId="0" applyFont="1" applyBorder="1" applyAlignment="1">
      <alignment horizontal="center" vertical="center"/>
    </xf>
    <xf numFmtId="0" fontId="43" fillId="0" borderId="171" xfId="0" applyFont="1" applyBorder="1" applyAlignment="1">
      <alignment horizontal="center" vertical="center"/>
    </xf>
    <xf numFmtId="0" fontId="43" fillId="0" borderId="176" xfId="0" applyFont="1" applyBorder="1" applyAlignment="1">
      <alignment horizontal="center" vertical="center"/>
    </xf>
    <xf numFmtId="0" fontId="43" fillId="0" borderId="170" xfId="0" applyFont="1" applyBorder="1" applyAlignment="1">
      <alignment horizontal="center" vertical="center"/>
    </xf>
    <xf numFmtId="0" fontId="13" fillId="0" borderId="134" xfId="0" applyFont="1" applyBorder="1" applyAlignment="1">
      <alignment horizontal="center" wrapText="1"/>
    </xf>
    <xf numFmtId="0" fontId="13" fillId="0" borderId="134" xfId="0" applyFont="1" applyBorder="1" applyAlignment="1">
      <alignment wrapText="1"/>
    </xf>
    <xf numFmtId="0" fontId="13" fillId="0" borderId="135" xfId="0" applyFont="1" applyBorder="1" applyAlignment="1">
      <alignment wrapText="1"/>
    </xf>
    <xf numFmtId="0" fontId="43" fillId="0" borderId="184" xfId="0" applyFont="1" applyBorder="1" applyAlignment="1">
      <alignment horizontal="center" vertical="center"/>
    </xf>
    <xf numFmtId="0" fontId="13" fillId="0" borderId="151" xfId="0" applyFont="1" applyBorder="1" applyAlignment="1">
      <alignment horizontal="center" wrapText="1"/>
    </xf>
    <xf numFmtId="0" fontId="13" fillId="0" borderId="151" xfId="0" applyFont="1" applyBorder="1" applyAlignment="1">
      <alignment wrapText="1"/>
    </xf>
    <xf numFmtId="0" fontId="13" fillId="0" borderId="169" xfId="0" applyFont="1" applyBorder="1" applyAlignment="1">
      <alignment wrapText="1"/>
    </xf>
    <xf numFmtId="1" fontId="13" fillId="0" borderId="148" xfId="0" applyNumberFormat="1" applyFont="1" applyBorder="1" applyAlignment="1">
      <alignment horizontal="center"/>
    </xf>
    <xf numFmtId="0" fontId="31" fillId="0" borderId="166" xfId="19" applyFont="1" applyBorder="1" applyAlignment="1">
      <alignment horizontal="center"/>
    </xf>
    <xf numFmtId="0" fontId="31" fillId="0" borderId="164" xfId="19" applyFont="1" applyBorder="1" applyAlignment="1">
      <alignment horizontal="center"/>
    </xf>
    <xf numFmtId="0" fontId="12" fillId="0" borderId="119" xfId="19" applyFont="1" applyBorder="1" applyAlignment="1">
      <alignment horizontal="right"/>
    </xf>
    <xf numFmtId="0" fontId="12" fillId="0" borderId="119" xfId="19" applyFont="1" applyBorder="1" applyAlignment="1">
      <alignment horizontal="center"/>
    </xf>
    <xf numFmtId="0" fontId="13" fillId="0" borderId="160" xfId="19" applyFont="1" applyBorder="1" applyAlignment="1">
      <alignment horizontal="center"/>
    </xf>
    <xf numFmtId="0" fontId="43" fillId="0" borderId="158" xfId="0" applyFont="1" applyBorder="1" applyAlignment="1">
      <alignment wrapText="1"/>
    </xf>
    <xf numFmtId="0" fontId="43" fillId="0" borderId="156" xfId="0" applyFont="1" applyBorder="1" applyAlignment="1">
      <alignment wrapText="1"/>
    </xf>
    <xf numFmtId="0" fontId="13" fillId="0" borderId="128" xfId="0" applyFont="1" applyBorder="1" applyAlignment="1">
      <alignment horizontal="center" wrapText="1"/>
    </xf>
    <xf numFmtId="0" fontId="44" fillId="0" borderId="148" xfId="0" applyFont="1" applyBorder="1" applyAlignment="1">
      <alignment horizontal="center"/>
    </xf>
    <xf numFmtId="0" fontId="44" fillId="0" borderId="174" xfId="0" applyFont="1" applyBorder="1" applyAlignment="1">
      <alignment horizontal="center"/>
    </xf>
    <xf numFmtId="0" fontId="13" fillId="0" borderId="133" xfId="19" applyFont="1" applyBorder="1" applyAlignment="1">
      <alignment horizontal="center"/>
    </xf>
    <xf numFmtId="0" fontId="43" fillId="0" borderId="128" xfId="0" applyFont="1" applyBorder="1" applyAlignment="1">
      <alignment horizontal="center" vertical="center"/>
    </xf>
    <xf numFmtId="0" fontId="13" fillId="0" borderId="128" xfId="19" applyFont="1" applyBorder="1" applyAlignment="1">
      <alignment horizontal="center"/>
    </xf>
    <xf numFmtId="0" fontId="12" fillId="0" borderId="128" xfId="19" applyFont="1" applyBorder="1" applyAlignment="1">
      <alignment horizontal="right"/>
    </xf>
    <xf numFmtId="0" fontId="31" fillId="0" borderId="185" xfId="19" applyFont="1" applyBorder="1" applyAlignment="1">
      <alignment horizontal="center"/>
    </xf>
    <xf numFmtId="0" fontId="31" fillId="0" borderId="186" xfId="19" applyFont="1" applyBorder="1" applyAlignment="1">
      <alignment horizontal="center"/>
    </xf>
    <xf numFmtId="0" fontId="31" fillId="0" borderId="187" xfId="19" applyFont="1" applyBorder="1" applyAlignment="1">
      <alignment horizontal="center"/>
    </xf>
    <xf numFmtId="0" fontId="31" fillId="0" borderId="188" xfId="19" applyFont="1" applyBorder="1" applyAlignment="1">
      <alignment horizontal="center"/>
    </xf>
    <xf numFmtId="0" fontId="44" fillId="0" borderId="171" xfId="0" applyFont="1" applyBorder="1" applyAlignment="1">
      <alignment horizontal="center"/>
    </xf>
    <xf numFmtId="0" fontId="44" fillId="0" borderId="176" xfId="0" applyFont="1" applyBorder="1" applyAlignment="1">
      <alignment horizontal="center"/>
    </xf>
    <xf numFmtId="0" fontId="44" fillId="0" borderId="119" xfId="0" applyFont="1" applyBorder="1" applyAlignment="1">
      <alignment horizontal="center"/>
    </xf>
    <xf numFmtId="0" fontId="13" fillId="0" borderId="192" xfId="0" applyFont="1" applyBorder="1" applyAlignment="1">
      <alignment horizontal="center" wrapText="1"/>
    </xf>
    <xf numFmtId="0" fontId="13" fillId="0" borderId="192" xfId="0" applyFont="1" applyBorder="1" applyAlignment="1">
      <alignment wrapText="1"/>
    </xf>
    <xf numFmtId="0" fontId="43" fillId="0" borderId="19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3" fillId="0" borderId="167" xfId="0" applyFont="1" applyBorder="1" applyAlignment="1">
      <alignment wrapText="1"/>
    </xf>
    <xf numFmtId="0" fontId="43" fillId="0" borderId="193" xfId="0" applyFont="1" applyBorder="1" applyAlignment="1">
      <alignment horizontal="center" vertical="center"/>
    </xf>
    <xf numFmtId="0" fontId="44" fillId="0" borderId="134" xfId="0" applyFont="1" applyBorder="1" applyAlignment="1">
      <alignment horizontal="center"/>
    </xf>
    <xf numFmtId="0" fontId="43" fillId="0" borderId="134" xfId="0" applyFont="1" applyBorder="1" applyAlignment="1">
      <alignment horizontal="center" vertical="center"/>
    </xf>
    <xf numFmtId="0" fontId="32" fillId="0" borderId="194" xfId="19" applyFont="1" applyBorder="1" applyAlignment="1">
      <alignment wrapText="1"/>
    </xf>
    <xf numFmtId="0" fontId="31" fillId="0" borderId="195" xfId="19" applyFont="1" applyBorder="1" applyAlignment="1">
      <alignment horizontal="center"/>
    </xf>
    <xf numFmtId="0" fontId="10" fillId="0" borderId="186" xfId="19" applyFont="1" applyBorder="1" applyAlignment="1">
      <alignment horizontal="right"/>
    </xf>
    <xf numFmtId="0" fontId="10" fillId="0" borderId="189" xfId="19" applyFont="1" applyBorder="1" applyAlignment="1">
      <alignment horizontal="right"/>
    </xf>
    <xf numFmtId="0" fontId="43" fillId="0" borderId="19" xfId="0" applyFont="1" applyBorder="1" applyAlignment="1">
      <alignment wrapText="1"/>
    </xf>
    <xf numFmtId="0" fontId="43" fillId="0" borderId="159" xfId="0" applyFont="1" applyBorder="1" applyAlignment="1">
      <alignment wrapText="1"/>
    </xf>
    <xf numFmtId="0" fontId="13" fillId="0" borderId="150" xfId="19" applyFont="1" applyBorder="1" applyAlignment="1">
      <alignment horizontal="center"/>
    </xf>
    <xf numFmtId="0" fontId="10" fillId="0" borderId="185" xfId="19" applyFont="1" applyBorder="1" applyAlignment="1">
      <alignment horizontal="right"/>
    </xf>
    <xf numFmtId="0" fontId="43" fillId="0" borderId="161" xfId="0" applyFont="1" applyBorder="1" applyAlignment="1">
      <alignment wrapText="1"/>
    </xf>
    <xf numFmtId="0" fontId="43" fillId="0" borderId="49" xfId="0" applyFont="1" applyBorder="1" applyAlignment="1">
      <alignment wrapText="1"/>
    </xf>
    <xf numFmtId="0" fontId="43" fillId="0" borderId="56" xfId="0" applyFont="1" applyBorder="1" applyAlignment="1">
      <alignment wrapText="1"/>
    </xf>
    <xf numFmtId="0" fontId="13" fillId="0" borderId="162" xfId="0" applyFont="1" applyBorder="1" applyAlignment="1">
      <alignment horizontal="center"/>
    </xf>
    <xf numFmtId="1" fontId="43" fillId="0" borderId="196" xfId="0" applyNumberFormat="1" applyFont="1" applyBorder="1" applyAlignment="1">
      <alignment horizontal="center" vertical="center"/>
    </xf>
    <xf numFmtId="1" fontId="43" fillId="0" borderId="160" xfId="0" applyNumberFormat="1" applyFont="1" applyBorder="1" applyAlignment="1">
      <alignment horizontal="center" vertical="center"/>
    </xf>
    <xf numFmtId="0" fontId="43" fillId="0" borderId="160" xfId="0" applyFont="1" applyBorder="1" applyAlignment="1">
      <alignment horizontal="center" vertical="center"/>
    </xf>
    <xf numFmtId="0" fontId="43" fillId="0" borderId="172" xfId="0" applyFont="1" applyBorder="1" applyAlignment="1">
      <alignment horizontal="center" vertical="center"/>
    </xf>
    <xf numFmtId="0" fontId="13" fillId="0" borderId="173" xfId="0" applyFont="1" applyBorder="1" applyAlignment="1">
      <alignment horizontal="center"/>
    </xf>
    <xf numFmtId="0" fontId="43" fillId="0" borderId="197" xfId="0" applyFont="1" applyBorder="1" applyAlignment="1">
      <alignment horizontal="center" vertical="center"/>
    </xf>
    <xf numFmtId="0" fontId="43" fillId="0" borderId="198" xfId="0" applyFont="1" applyBorder="1" applyAlignment="1">
      <alignment horizontal="center" vertical="center"/>
    </xf>
    <xf numFmtId="0" fontId="43" fillId="0" borderId="199" xfId="0" applyFont="1" applyBorder="1" applyAlignment="1">
      <alignment horizontal="center" vertical="center"/>
    </xf>
    <xf numFmtId="0" fontId="43" fillId="0" borderId="200" xfId="0" applyFont="1" applyBorder="1" applyAlignment="1">
      <alignment horizontal="center" vertical="center"/>
    </xf>
    <xf numFmtId="0" fontId="43" fillId="0" borderId="163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13" fillId="0" borderId="165" xfId="0" applyFont="1" applyBorder="1" applyAlignment="1">
      <alignment horizontal="center" wrapText="1"/>
    </xf>
    <xf numFmtId="0" fontId="44" fillId="0" borderId="182" xfId="0" applyFont="1" applyBorder="1" applyAlignment="1">
      <alignment horizontal="center"/>
    </xf>
    <xf numFmtId="0" fontId="44" fillId="0" borderId="201" xfId="0" applyFont="1" applyBorder="1" applyAlignment="1">
      <alignment horizontal="center"/>
    </xf>
    <xf numFmtId="0" fontId="13" fillId="0" borderId="165" xfId="0" applyFont="1" applyBorder="1" applyAlignment="1">
      <alignment wrapText="1"/>
    </xf>
    <xf numFmtId="0" fontId="31" fillId="0" borderId="163" xfId="19" applyFont="1" applyBorder="1" applyAlignment="1">
      <alignment horizontal="right"/>
    </xf>
    <xf numFmtId="0" fontId="13" fillId="0" borderId="202" xfId="0" applyFont="1" applyBorder="1" applyAlignment="1">
      <alignment horizontal="center" wrapText="1"/>
    </xf>
    <xf numFmtId="0" fontId="43" fillId="0" borderId="180" xfId="0" applyFont="1" applyBorder="1" applyAlignment="1">
      <alignment horizontal="center" vertical="center"/>
    </xf>
    <xf numFmtId="0" fontId="13" fillId="0" borderId="203" xfId="0" applyFont="1" applyBorder="1" applyAlignment="1">
      <alignment horizontal="center" wrapText="1"/>
    </xf>
    <xf numFmtId="0" fontId="13" fillId="0" borderId="134" xfId="0" applyFont="1" applyBorder="1" applyAlignment="1">
      <alignment horizontal="left" wrapText="1"/>
    </xf>
    <xf numFmtId="0" fontId="13" fillId="0" borderId="166" xfId="0" applyFont="1" applyBorder="1" applyAlignment="1">
      <alignment horizontal="left" wrapText="1"/>
    </xf>
    <xf numFmtId="0" fontId="31" fillId="0" borderId="175" xfId="19" applyFont="1" applyBorder="1" applyAlignment="1">
      <alignment horizontal="right"/>
    </xf>
    <xf numFmtId="0" fontId="32" fillId="0" borderId="205" xfId="19" applyFont="1" applyBorder="1" applyAlignment="1">
      <alignment wrapText="1"/>
    </xf>
    <xf numFmtId="0" fontId="36" fillId="0" borderId="207" xfId="0" applyFont="1" applyBorder="1" applyAlignment="1">
      <alignment horizontal="left" wrapText="1"/>
    </xf>
    <xf numFmtId="0" fontId="31" fillId="0" borderId="30" xfId="19" applyFont="1" applyBorder="1" applyAlignment="1">
      <alignment horizontal="center"/>
    </xf>
    <xf numFmtId="0" fontId="31" fillId="0" borderId="41" xfId="0" applyFont="1" applyBorder="1" applyAlignment="1">
      <alignment horizontal="center" wrapText="1"/>
    </xf>
    <xf numFmtId="0" fontId="10" fillId="0" borderId="41" xfId="19" applyFont="1" applyBorder="1" applyAlignment="1">
      <alignment horizontal="right"/>
    </xf>
    <xf numFmtId="0" fontId="32" fillId="0" borderId="208" xfId="19" applyFont="1" applyBorder="1" applyAlignment="1">
      <alignment wrapText="1"/>
    </xf>
    <xf numFmtId="0" fontId="31" fillId="0" borderId="209" xfId="19" applyFont="1" applyBorder="1" applyAlignment="1">
      <alignment horizontal="center"/>
    </xf>
    <xf numFmtId="0" fontId="31" fillId="0" borderId="210" xfId="19" applyFont="1" applyBorder="1" applyAlignment="1">
      <alignment horizontal="center"/>
    </xf>
    <xf numFmtId="0" fontId="31" fillId="0" borderId="211" xfId="19" applyFont="1" applyBorder="1" applyAlignment="1">
      <alignment horizontal="center"/>
    </xf>
    <xf numFmtId="0" fontId="31" fillId="0" borderId="212" xfId="19" applyFont="1" applyBorder="1" applyAlignment="1">
      <alignment horizontal="center"/>
    </xf>
    <xf numFmtId="0" fontId="10" fillId="0" borderId="213" xfId="19" applyFont="1" applyBorder="1" applyAlignment="1">
      <alignment horizontal="right"/>
    </xf>
    <xf numFmtId="1" fontId="10" fillId="0" borderId="213" xfId="19" applyNumberFormat="1" applyFont="1" applyBorder="1" applyAlignment="1">
      <alignment horizontal="right"/>
    </xf>
    <xf numFmtId="0" fontId="10" fillId="0" borderId="214" xfId="19" applyFont="1" applyBorder="1" applyAlignment="1">
      <alignment horizontal="right"/>
    </xf>
    <xf numFmtId="0" fontId="10" fillId="0" borderId="215" xfId="19" applyFont="1" applyBorder="1" applyAlignment="1">
      <alignment horizontal="right"/>
    </xf>
    <xf numFmtId="0" fontId="31" fillId="0" borderId="216" xfId="19" applyFont="1" applyBorder="1" applyAlignment="1">
      <alignment horizontal="right"/>
    </xf>
    <xf numFmtId="0" fontId="31" fillId="0" borderId="206" xfId="19" applyFont="1" applyBorder="1" applyAlignment="1">
      <alignment horizontal="right"/>
    </xf>
    <xf numFmtId="0" fontId="31" fillId="0" borderId="217" xfId="19" applyFont="1" applyBorder="1" applyAlignment="1">
      <alignment horizontal="center"/>
    </xf>
    <xf numFmtId="0" fontId="31" fillId="0" borderId="218" xfId="19" applyFont="1" applyBorder="1" applyAlignment="1">
      <alignment horizontal="center"/>
    </xf>
    <xf numFmtId="0" fontId="10" fillId="0" borderId="218" xfId="19" applyFont="1" applyBorder="1" applyAlignment="1">
      <alignment horizontal="right"/>
    </xf>
    <xf numFmtId="0" fontId="31" fillId="0" borderId="219" xfId="19" applyFont="1" applyBorder="1" applyAlignment="1">
      <alignment horizontal="center"/>
    </xf>
    <xf numFmtId="0" fontId="10" fillId="0" borderId="220" xfId="19" applyFont="1" applyBorder="1" applyAlignment="1">
      <alignment horizontal="right"/>
    </xf>
    <xf numFmtId="0" fontId="31" fillId="0" borderId="30" xfId="19" applyFont="1" applyBorder="1" applyAlignment="1">
      <alignment horizontal="right"/>
    </xf>
    <xf numFmtId="0" fontId="10" fillId="0" borderId="219" xfId="19" applyFont="1" applyBorder="1" applyAlignment="1">
      <alignment horizontal="right"/>
    </xf>
    <xf numFmtId="0" fontId="31" fillId="0" borderId="215" xfId="0" applyFont="1" applyBorder="1" applyAlignment="1">
      <alignment horizontal="center"/>
    </xf>
    <xf numFmtId="0" fontId="31" fillId="0" borderId="220" xfId="19" applyFont="1" applyBorder="1" applyAlignment="1">
      <alignment horizontal="center"/>
    </xf>
    <xf numFmtId="0" fontId="13" fillId="0" borderId="204" xfId="0" applyFont="1" applyBorder="1" applyAlignment="1">
      <alignment horizontal="left" wrapText="1"/>
    </xf>
    <xf numFmtId="0" fontId="31" fillId="0" borderId="204" xfId="19" applyFont="1" applyBorder="1" applyAlignment="1">
      <alignment horizontal="center"/>
    </xf>
    <xf numFmtId="0" fontId="31" fillId="0" borderId="221" xfId="0" applyFont="1" applyBorder="1" applyAlignment="1">
      <alignment horizontal="center"/>
    </xf>
    <xf numFmtId="0" fontId="31" fillId="0" borderId="222" xfId="19" applyFont="1" applyBorder="1" applyAlignment="1">
      <alignment horizontal="center"/>
    </xf>
    <xf numFmtId="0" fontId="31" fillId="0" borderId="215" xfId="19" applyFont="1" applyBorder="1" applyAlignment="1">
      <alignment horizontal="center"/>
    </xf>
    <xf numFmtId="0" fontId="31" fillId="0" borderId="223" xfId="19" applyFont="1" applyBorder="1" applyAlignment="1">
      <alignment horizontal="right"/>
    </xf>
    <xf numFmtId="0" fontId="31" fillId="0" borderId="222" xfId="19" applyFont="1" applyBorder="1" applyAlignment="1">
      <alignment horizontal="right"/>
    </xf>
    <xf numFmtId="0" fontId="13" fillId="0" borderId="120" xfId="0" applyFont="1" applyBorder="1" applyAlignment="1">
      <alignment horizontal="left" wrapText="1"/>
    </xf>
    <xf numFmtId="0" fontId="31" fillId="0" borderId="224" xfId="19" applyFont="1" applyBorder="1" applyAlignment="1">
      <alignment horizontal="right"/>
    </xf>
    <xf numFmtId="1" fontId="31" fillId="0" borderId="224" xfId="19" applyNumberFormat="1" applyFont="1" applyBorder="1" applyAlignment="1">
      <alignment horizontal="right"/>
    </xf>
    <xf numFmtId="0" fontId="10" fillId="0" borderId="224" xfId="19" applyFont="1" applyBorder="1" applyAlignment="1">
      <alignment horizontal="right"/>
    </xf>
    <xf numFmtId="0" fontId="31" fillId="0" borderId="194" xfId="19" applyFont="1" applyBorder="1" applyAlignment="1">
      <alignment horizontal="center"/>
    </xf>
    <xf numFmtId="0" fontId="31" fillId="0" borderId="225" xfId="19" applyFont="1" applyBorder="1" applyAlignment="1">
      <alignment horizontal="center"/>
    </xf>
    <xf numFmtId="0" fontId="31" fillId="0" borderId="224" xfId="0" applyFont="1" applyBorder="1" applyAlignment="1">
      <alignment horizontal="center"/>
    </xf>
    <xf numFmtId="0" fontId="31" fillId="0" borderId="224" xfId="19" applyFont="1" applyBorder="1" applyAlignment="1">
      <alignment horizontal="center"/>
    </xf>
    <xf numFmtId="0" fontId="31" fillId="0" borderId="214" xfId="19" applyFont="1" applyBorder="1" applyAlignment="1">
      <alignment horizontal="center"/>
    </xf>
    <xf numFmtId="0" fontId="36" fillId="0" borderId="65" xfId="0" applyFont="1" applyBorder="1" applyAlignment="1">
      <alignment wrapText="1"/>
    </xf>
    <xf numFmtId="0" fontId="32" fillId="0" borderId="226" xfId="19" applyFont="1" applyBorder="1" applyAlignment="1">
      <alignment wrapText="1"/>
    </xf>
    <xf numFmtId="0" fontId="13" fillId="0" borderId="133" xfId="19" applyFont="1" applyBorder="1" applyAlignment="1">
      <alignment horizontal="center" vertical="center"/>
    </xf>
    <xf numFmtId="0" fontId="13" fillId="0" borderId="128" xfId="19" applyFont="1" applyBorder="1" applyAlignment="1">
      <alignment horizontal="center" vertical="center"/>
    </xf>
    <xf numFmtId="0" fontId="12" fillId="0" borderId="160" xfId="19" applyFont="1" applyBorder="1" applyAlignment="1">
      <alignment horizontal="center" vertical="center"/>
    </xf>
    <xf numFmtId="0" fontId="12" fillId="0" borderId="119" xfId="19" applyFont="1" applyBorder="1" applyAlignment="1">
      <alignment horizontal="center" vertical="center"/>
    </xf>
    <xf numFmtId="0" fontId="13" fillId="0" borderId="150" xfId="0" applyFont="1" applyBorder="1" applyAlignment="1">
      <alignment horizontal="center" vertical="center" wrapText="1"/>
    </xf>
    <xf numFmtId="0" fontId="13" fillId="0" borderId="134" xfId="0" applyFont="1" applyBorder="1" applyAlignment="1">
      <alignment horizontal="center" vertical="center" wrapText="1"/>
    </xf>
    <xf numFmtId="1" fontId="10" fillId="0" borderId="30" xfId="19" applyNumberFormat="1" applyFont="1" applyBorder="1" applyAlignment="1">
      <alignment horizontal="right"/>
    </xf>
    <xf numFmtId="1" fontId="10" fillId="0" borderId="177" xfId="19" applyNumberFormat="1" applyFont="1" applyBorder="1" applyAlignment="1">
      <alignment horizontal="right"/>
    </xf>
    <xf numFmtId="0" fontId="43" fillId="0" borderId="2" xfId="0" applyFont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10" fillId="0" borderId="34" xfId="19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164" fontId="47" fillId="0" borderId="38" xfId="0" applyNumberFormat="1" applyFont="1" applyBorder="1" applyAlignment="1">
      <alignment horizontal="right"/>
    </xf>
    <xf numFmtId="164" fontId="10" fillId="0" borderId="98" xfId="0" applyNumberFormat="1" applyFont="1" applyBorder="1" applyAlignment="1">
      <alignment horizontal="center"/>
    </xf>
    <xf numFmtId="0" fontId="12" fillId="0" borderId="98" xfId="0" applyFont="1" applyBorder="1" applyAlignment="1">
      <alignment horizontal="center"/>
    </xf>
    <xf numFmtId="0" fontId="48" fillId="0" borderId="119" xfId="0" applyFont="1" applyBorder="1" applyAlignment="1">
      <alignment horizontal="center" vertical="center" wrapText="1"/>
    </xf>
    <xf numFmtId="0" fontId="9" fillId="0" borderId="0" xfId="19" applyFont="1" applyAlignment="1">
      <alignment horizontal="center"/>
    </xf>
    <xf numFmtId="0" fontId="12" fillId="0" borderId="14" xfId="19" applyFont="1" applyBorder="1" applyAlignment="1">
      <alignment horizontal="center" vertical="center"/>
    </xf>
    <xf numFmtId="0" fontId="12" fillId="0" borderId="15" xfId="19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40" xfId="19" applyFont="1" applyBorder="1" applyAlignment="1">
      <alignment horizontal="center" vertical="center" wrapText="1"/>
    </xf>
    <xf numFmtId="0" fontId="13" fillId="0" borderId="107" xfId="19" applyFont="1" applyBorder="1" applyAlignment="1">
      <alignment horizontal="center" vertical="center" wrapText="1"/>
    </xf>
    <xf numFmtId="0" fontId="13" fillId="0" borderId="41" xfId="19" applyFont="1" applyBorder="1" applyAlignment="1">
      <alignment horizontal="center" vertical="center" wrapText="1"/>
    </xf>
    <xf numFmtId="0" fontId="13" fillId="0" borderId="35" xfId="19" applyFont="1" applyBorder="1" applyAlignment="1">
      <alignment horizontal="center" vertical="center" wrapText="1"/>
    </xf>
    <xf numFmtId="164" fontId="23" fillId="0" borderId="7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4" fontId="23" fillId="0" borderId="116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12" fillId="0" borderId="126" xfId="19" applyFont="1" applyBorder="1" applyAlignment="1">
      <alignment horizontal="center" vertical="center" wrapText="1"/>
    </xf>
    <xf numFmtId="0" fontId="12" fillId="0" borderId="80" xfId="19" applyFont="1" applyBorder="1" applyAlignment="1">
      <alignment horizontal="center" vertical="center" wrapText="1"/>
    </xf>
    <xf numFmtId="0" fontId="12" fillId="0" borderId="5" xfId="19" applyFont="1" applyBorder="1" applyAlignment="1">
      <alignment horizontal="center" vertical="center" wrapText="1"/>
    </xf>
    <xf numFmtId="0" fontId="12" fillId="0" borderId="8" xfId="19" applyFont="1" applyBorder="1" applyAlignment="1">
      <alignment horizontal="center" vertical="center" wrapText="1"/>
    </xf>
    <xf numFmtId="0" fontId="12" fillId="0" borderId="6" xfId="19" applyFont="1" applyBorder="1" applyAlignment="1">
      <alignment horizontal="center" vertical="center" wrapText="1"/>
    </xf>
    <xf numFmtId="0" fontId="12" fillId="0" borderId="119" xfId="19" applyFont="1" applyBorder="1" applyAlignment="1">
      <alignment horizontal="center" vertical="center" wrapText="1"/>
    </xf>
    <xf numFmtId="0" fontId="12" fillId="0" borderId="2" xfId="19" applyFont="1" applyBorder="1" applyAlignment="1">
      <alignment horizontal="center" vertical="center" wrapText="1"/>
    </xf>
    <xf numFmtId="0" fontId="13" fillId="0" borderId="155" xfId="19" applyFont="1" applyBorder="1" applyAlignment="1">
      <alignment horizontal="center" vertical="center" wrapText="1"/>
    </xf>
    <xf numFmtId="49" fontId="12" fillId="0" borderId="7" xfId="19" applyNumberFormat="1" applyFont="1" applyBorder="1" applyAlignment="1">
      <alignment horizontal="center" vertical="center" wrapText="1"/>
    </xf>
    <xf numFmtId="49" fontId="12" fillId="0" borderId="48" xfId="19" applyNumberFormat="1" applyFont="1" applyBorder="1" applyAlignment="1">
      <alignment horizontal="center" vertical="center" wrapText="1"/>
    </xf>
    <xf numFmtId="49" fontId="12" fillId="0" borderId="1" xfId="19" applyNumberFormat="1" applyFont="1" applyBorder="1" applyAlignment="1">
      <alignment horizontal="center" vertical="center" wrapText="1"/>
    </xf>
    <xf numFmtId="49" fontId="12" fillId="0" borderId="116" xfId="19" applyNumberFormat="1" applyFont="1" applyBorder="1" applyAlignment="1">
      <alignment horizontal="center" vertical="center" wrapText="1"/>
    </xf>
    <xf numFmtId="49" fontId="12" fillId="0" borderId="3" xfId="19" applyNumberFormat="1" applyFont="1" applyBorder="1" applyAlignment="1">
      <alignment horizontal="center" vertical="center" wrapText="1"/>
    </xf>
    <xf numFmtId="0" fontId="12" fillId="0" borderId="1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14" xfId="19" applyFont="1" applyBorder="1" applyAlignment="1">
      <alignment horizontal="center" vertical="center"/>
    </xf>
    <xf numFmtId="0" fontId="13" fillId="0" borderId="80" xfId="19" applyFont="1" applyBorder="1" applyAlignment="1">
      <alignment horizontal="center" vertical="center"/>
    </xf>
    <xf numFmtId="0" fontId="13" fillId="0" borderId="5" xfId="19" applyFont="1" applyBorder="1" applyAlignment="1">
      <alignment horizontal="center" vertical="center"/>
    </xf>
    <xf numFmtId="0" fontId="13" fillId="0" borderId="8" xfId="19" applyFont="1" applyBorder="1" applyAlignment="1">
      <alignment horizontal="center" vertical="center"/>
    </xf>
    <xf numFmtId="0" fontId="12" fillId="0" borderId="155" xfId="19" applyFont="1" applyBorder="1" applyAlignment="1">
      <alignment horizontal="center" vertical="center" wrapText="1"/>
    </xf>
    <xf numFmtId="0" fontId="12" fillId="0" borderId="41" xfId="19" applyFont="1" applyBorder="1" applyAlignment="1">
      <alignment horizontal="center" vertical="center" wrapText="1"/>
    </xf>
    <xf numFmtId="0" fontId="12" fillId="0" borderId="35" xfId="19" applyFont="1" applyBorder="1" applyAlignment="1">
      <alignment horizontal="center" vertical="center" wrapText="1"/>
    </xf>
    <xf numFmtId="0" fontId="13" fillId="0" borderId="6" xfId="19" applyFont="1" applyBorder="1" applyAlignment="1">
      <alignment horizontal="center" vertical="center" wrapText="1"/>
    </xf>
    <xf numFmtId="0" fontId="13" fillId="0" borderId="128" xfId="19" applyFont="1" applyBorder="1" applyAlignment="1">
      <alignment horizontal="center" vertical="center" wrapText="1"/>
    </xf>
    <xf numFmtId="0" fontId="13" fillId="0" borderId="99" xfId="19" applyFont="1" applyBorder="1" applyAlignment="1">
      <alignment horizontal="center" vertical="center" wrapText="1"/>
    </xf>
    <xf numFmtId="0" fontId="13" fillId="0" borderId="4" xfId="19" applyFont="1" applyBorder="1" applyAlignment="1">
      <alignment horizontal="center" vertical="center" wrapText="1"/>
    </xf>
    <xf numFmtId="0" fontId="13" fillId="0" borderId="119" xfId="19" applyFont="1" applyBorder="1" applyAlignment="1">
      <alignment horizontal="center" vertical="center" wrapText="1"/>
    </xf>
    <xf numFmtId="0" fontId="13" fillId="0" borderId="2" xfId="19" applyFont="1" applyBorder="1" applyAlignment="1">
      <alignment horizontal="center" vertical="center" wrapText="1"/>
    </xf>
    <xf numFmtId="2" fontId="23" fillId="0" borderId="7" xfId="19" applyNumberFormat="1" applyFont="1" applyBorder="1" applyAlignment="1">
      <alignment horizontal="center" vertical="center"/>
    </xf>
    <xf numFmtId="2" fontId="23" fillId="0" borderId="48" xfId="19" applyNumberFormat="1" applyFont="1" applyBorder="1" applyAlignment="1">
      <alignment horizontal="center" vertical="center"/>
    </xf>
    <xf numFmtId="2" fontId="23" fillId="0" borderId="1" xfId="19" applyNumberFormat="1" applyFont="1" applyBorder="1" applyAlignment="1">
      <alignment horizontal="center" vertical="center"/>
    </xf>
    <xf numFmtId="2" fontId="23" fillId="0" borderId="3" xfId="19" applyNumberFormat="1" applyFont="1" applyBorder="1" applyAlignment="1">
      <alignment horizontal="center" vertical="center"/>
    </xf>
    <xf numFmtId="0" fontId="12" fillId="0" borderId="39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2" fillId="0" borderId="110" xfId="19" applyFont="1" applyBorder="1" applyAlignment="1">
      <alignment horizontal="center" vertical="center" wrapText="1"/>
    </xf>
    <xf numFmtId="0" fontId="12" fillId="0" borderId="39" xfId="19" applyFont="1" applyBorder="1" applyAlignment="1">
      <alignment horizontal="center" vertical="center" wrapText="1"/>
    </xf>
    <xf numFmtId="0" fontId="12" fillId="0" borderId="19" xfId="19" applyFont="1" applyBorder="1" applyAlignment="1">
      <alignment horizontal="center" vertical="center" wrapText="1"/>
    </xf>
    <xf numFmtId="0" fontId="12" fillId="0" borderId="71" xfId="19" applyFont="1" applyBorder="1" applyAlignment="1">
      <alignment horizontal="center" vertical="center" wrapText="1"/>
    </xf>
    <xf numFmtId="0" fontId="12" fillId="0" borderId="55" xfId="19" applyFont="1" applyBorder="1" applyAlignment="1">
      <alignment horizontal="center" vertical="center" wrapText="1"/>
    </xf>
    <xf numFmtId="0" fontId="12" fillId="0" borderId="125" xfId="19" applyFont="1" applyBorder="1" applyAlignment="1">
      <alignment horizontal="center" vertical="center" wrapText="1"/>
    </xf>
    <xf numFmtId="0" fontId="12" fillId="0" borderId="44" xfId="19" applyFont="1" applyBorder="1" applyAlignment="1">
      <alignment horizontal="center" vertical="center" wrapText="1"/>
    </xf>
    <xf numFmtId="0" fontId="13" fillId="0" borderId="166" xfId="19" applyFont="1" applyBorder="1" applyAlignment="1">
      <alignment horizontal="center" vertical="center"/>
    </xf>
    <xf numFmtId="0" fontId="13" fillId="0" borderId="118" xfId="19" applyFont="1" applyBorder="1" applyAlignment="1">
      <alignment horizontal="center" vertical="center"/>
    </xf>
    <xf numFmtId="0" fontId="13" fillId="0" borderId="60" xfId="19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 wrapText="1"/>
    </xf>
    <xf numFmtId="0" fontId="12" fillId="0" borderId="10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0" borderId="165" xfId="19" applyFont="1" applyBorder="1" applyAlignment="1">
      <alignment horizontal="center" vertical="center" wrapText="1"/>
    </xf>
    <xf numFmtId="164" fontId="12" fillId="0" borderId="164" xfId="19" applyNumberFormat="1" applyFont="1" applyBorder="1" applyAlignment="1">
      <alignment horizontal="center" vertical="center"/>
    </xf>
    <xf numFmtId="164" fontId="12" fillId="0" borderId="54" xfId="19" applyNumberFormat="1" applyFont="1" applyBorder="1" applyAlignment="1">
      <alignment horizontal="center" vertical="center"/>
    </xf>
    <xf numFmtId="164" fontId="12" fillId="0" borderId="153" xfId="19" applyNumberFormat="1" applyFont="1" applyBorder="1" applyAlignment="1">
      <alignment horizontal="center" vertical="center"/>
    </xf>
    <xf numFmtId="0" fontId="31" fillId="0" borderId="71" xfId="19" applyFont="1" applyBorder="1" applyAlignment="1">
      <alignment horizontal="center"/>
    </xf>
    <xf numFmtId="0" fontId="31" fillId="0" borderId="55" xfId="19" applyFont="1" applyBorder="1" applyAlignment="1">
      <alignment horizontal="center"/>
    </xf>
    <xf numFmtId="0" fontId="31" fillId="0" borderId="44" xfId="19" applyFont="1" applyBorder="1" applyAlignment="1">
      <alignment horizontal="center"/>
    </xf>
    <xf numFmtId="0" fontId="12" fillId="0" borderId="112" xfId="19" applyFont="1" applyBorder="1" applyAlignment="1">
      <alignment horizontal="center" vertical="center"/>
    </xf>
    <xf numFmtId="0" fontId="12" fillId="0" borderId="118" xfId="19" applyFont="1" applyBorder="1" applyAlignment="1">
      <alignment horizontal="center" vertical="center"/>
    </xf>
    <xf numFmtId="0" fontId="12" fillId="0" borderId="60" xfId="19" applyFont="1" applyBorder="1" applyAlignment="1">
      <alignment horizontal="center" vertical="center"/>
    </xf>
    <xf numFmtId="0" fontId="12" fillId="0" borderId="123" xfId="19" applyFont="1" applyBorder="1" applyAlignment="1">
      <alignment horizontal="center" vertical="center" wrapText="1"/>
    </xf>
    <xf numFmtId="0" fontId="12" fillId="0" borderId="30" xfId="19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12" fillId="0" borderId="95" xfId="19" applyNumberFormat="1" applyFont="1" applyBorder="1" applyAlignment="1">
      <alignment horizontal="center" vertical="center"/>
    </xf>
    <xf numFmtId="49" fontId="12" fillId="0" borderId="54" xfId="19" applyNumberFormat="1" applyFont="1" applyBorder="1" applyAlignment="1">
      <alignment horizontal="center" vertical="center"/>
    </xf>
    <xf numFmtId="49" fontId="12" fillId="0" borderId="42" xfId="19" applyNumberFormat="1" applyFont="1" applyBorder="1" applyAlignment="1">
      <alignment horizontal="center" vertical="center"/>
    </xf>
    <xf numFmtId="49" fontId="12" fillId="0" borderId="153" xfId="19" applyNumberFormat="1" applyFont="1" applyBorder="1" applyAlignment="1">
      <alignment horizontal="center" vertical="center"/>
    </xf>
    <xf numFmtId="0" fontId="12" fillId="0" borderId="121" xfId="19" applyFont="1" applyBorder="1" applyAlignment="1">
      <alignment horizontal="center" vertical="center" wrapText="1"/>
    </xf>
    <xf numFmtId="0" fontId="12" fillId="0" borderId="107" xfId="19" applyFont="1" applyBorder="1" applyAlignment="1">
      <alignment horizontal="center" vertical="center" wrapText="1"/>
    </xf>
    <xf numFmtId="0" fontId="33" fillId="0" borderId="107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49" fontId="12" fillId="0" borderId="164" xfId="19" applyNumberFormat="1" applyFont="1" applyBorder="1" applyAlignment="1">
      <alignment horizontal="center" vertical="center"/>
    </xf>
    <xf numFmtId="164" fontId="12" fillId="0" borderId="95" xfId="19" applyNumberFormat="1" applyFont="1" applyBorder="1" applyAlignment="1">
      <alignment horizontal="center" vertical="center"/>
    </xf>
    <xf numFmtId="164" fontId="12" fillId="0" borderId="36" xfId="19" applyNumberFormat="1" applyFont="1" applyBorder="1" applyAlignment="1">
      <alignment horizontal="center" vertical="center"/>
    </xf>
    <xf numFmtId="0" fontId="13" fillId="0" borderId="129" xfId="19" applyFont="1" applyBorder="1" applyAlignment="1">
      <alignment horizontal="center" vertical="center" wrapText="1"/>
    </xf>
    <xf numFmtId="0" fontId="12" fillId="0" borderId="129" xfId="19" applyFont="1" applyBorder="1" applyAlignment="1">
      <alignment horizontal="center" vertical="center" wrapText="1"/>
    </xf>
    <xf numFmtId="0" fontId="13" fillId="0" borderId="112" xfId="19" applyFont="1" applyBorder="1" applyAlignment="1">
      <alignment horizontal="center" vertical="center"/>
    </xf>
    <xf numFmtId="0" fontId="13" fillId="0" borderId="147" xfId="19" applyFont="1" applyBorder="1" applyAlignment="1">
      <alignment horizontal="center" vertical="center"/>
    </xf>
    <xf numFmtId="0" fontId="8" fillId="0" borderId="71" xfId="19" applyFont="1" applyBorder="1" applyAlignment="1">
      <alignment horizontal="center" wrapText="1" readingOrder="1"/>
    </xf>
    <xf numFmtId="0" fontId="8" fillId="0" borderId="55" xfId="19" applyFont="1" applyBorder="1" applyAlignment="1">
      <alignment horizontal="center" wrapText="1" readingOrder="1"/>
    </xf>
    <xf numFmtId="0" fontId="12" fillId="0" borderId="93" xfId="19" applyFont="1" applyBorder="1" applyAlignment="1">
      <alignment horizontal="center" vertical="center" wrapText="1"/>
    </xf>
    <xf numFmtId="0" fontId="12" fillId="0" borderId="110" xfId="19" applyFont="1" applyBorder="1" applyAlignment="1">
      <alignment horizontal="center" vertical="center"/>
    </xf>
    <xf numFmtId="0" fontId="12" fillId="0" borderId="15" xfId="19" applyFont="1" applyBorder="1" applyAlignment="1">
      <alignment horizontal="center" vertical="center" wrapText="1"/>
    </xf>
    <xf numFmtId="0" fontId="12" fillId="0" borderId="0" xfId="19" applyFont="1" applyAlignment="1">
      <alignment horizontal="center" vertical="center" wrapText="1"/>
    </xf>
    <xf numFmtId="0" fontId="12" fillId="0" borderId="175" xfId="19" applyFont="1" applyBorder="1" applyAlignment="1">
      <alignment horizontal="center" vertical="center" wrapText="1"/>
    </xf>
    <xf numFmtId="0" fontId="13" fillId="0" borderId="121" xfId="19" applyFont="1" applyBorder="1" applyAlignment="1">
      <alignment horizontal="center" vertical="center" wrapText="1"/>
    </xf>
    <xf numFmtId="49" fontId="12" fillId="0" borderId="109" xfId="19" applyNumberFormat="1" applyFont="1" applyBorder="1" applyAlignment="1">
      <alignment horizontal="center" vertical="center"/>
    </xf>
    <xf numFmtId="49" fontId="12" fillId="0" borderId="36" xfId="19" applyNumberFormat="1" applyFont="1" applyBorder="1" applyAlignment="1">
      <alignment horizontal="center" vertical="center"/>
    </xf>
    <xf numFmtId="0" fontId="31" fillId="0" borderId="190" xfId="19" applyFont="1" applyBorder="1" applyAlignment="1">
      <alignment horizontal="center"/>
    </xf>
    <xf numFmtId="0" fontId="12" fillId="0" borderId="113" xfId="19" applyFont="1" applyBorder="1" applyAlignment="1">
      <alignment horizontal="center" vertical="center" wrapText="1"/>
    </xf>
    <xf numFmtId="0" fontId="12" fillId="0" borderId="166" xfId="19" applyFont="1" applyBorder="1" applyAlignment="1">
      <alignment horizontal="center" vertical="center" wrapText="1"/>
    </xf>
    <xf numFmtId="0" fontId="12" fillId="0" borderId="118" xfId="19" applyFont="1" applyBorder="1" applyAlignment="1">
      <alignment horizontal="center" vertical="center" wrapText="1"/>
    </xf>
    <xf numFmtId="0" fontId="12" fillId="0" borderId="147" xfId="19" applyFont="1" applyBorder="1" applyAlignment="1">
      <alignment horizontal="center" vertical="center" wrapText="1"/>
    </xf>
    <xf numFmtId="0" fontId="12" fillId="0" borderId="165" xfId="19" applyFont="1" applyBorder="1" applyAlignment="1">
      <alignment horizontal="center" vertical="center" wrapText="1"/>
    </xf>
    <xf numFmtId="0" fontId="12" fillId="0" borderId="177" xfId="19" applyFont="1" applyBorder="1" applyAlignment="1">
      <alignment horizontal="center" vertical="center" wrapText="1"/>
    </xf>
    <xf numFmtId="0" fontId="13" fillId="0" borderId="177" xfId="19" applyFont="1" applyBorder="1" applyAlignment="1">
      <alignment horizontal="center" vertical="center" wrapText="1"/>
    </xf>
    <xf numFmtId="164" fontId="12" fillId="0" borderId="178" xfId="19" applyNumberFormat="1" applyFont="1" applyBorder="1" applyAlignment="1">
      <alignment horizontal="center" vertical="center"/>
    </xf>
    <xf numFmtId="0" fontId="13" fillId="0" borderId="9" xfId="19" applyFont="1" applyBorder="1" applyAlignment="1">
      <alignment horizontal="center" vertical="center"/>
    </xf>
    <xf numFmtId="0" fontId="3" fillId="0" borderId="10" xfId="19" applyFont="1" applyBorder="1" applyAlignment="1">
      <alignment horizontal="center" vertical="center" textRotation="255"/>
    </xf>
    <xf numFmtId="0" fontId="3" fillId="0" borderId="11" xfId="19" applyFont="1" applyBorder="1" applyAlignment="1">
      <alignment horizontal="center" vertical="center" textRotation="255"/>
    </xf>
    <xf numFmtId="0" fontId="13" fillId="0" borderId="47" xfId="19" applyFont="1" applyBorder="1" applyAlignment="1">
      <alignment horizontal="center" vertical="center" wrapText="1"/>
    </xf>
    <xf numFmtId="0" fontId="13" fillId="0" borderId="98" xfId="19" applyFont="1" applyBorder="1" applyAlignment="1">
      <alignment horizontal="center" vertical="center" wrapText="1"/>
    </xf>
    <xf numFmtId="49" fontId="12" fillId="0" borderId="7" xfId="19" applyNumberFormat="1" applyFont="1" applyBorder="1" applyAlignment="1">
      <alignment horizontal="center" vertical="center"/>
    </xf>
    <xf numFmtId="49" fontId="12" fillId="0" borderId="48" xfId="19" applyNumberFormat="1" applyFont="1" applyBorder="1" applyAlignment="1">
      <alignment horizontal="center" vertical="center"/>
    </xf>
    <xf numFmtId="49" fontId="12" fillId="0" borderId="1" xfId="19" applyNumberFormat="1" applyFont="1" applyBorder="1" applyAlignment="1">
      <alignment horizontal="center" vertical="center"/>
    </xf>
    <xf numFmtId="0" fontId="0" fillId="0" borderId="0" xfId="0"/>
    <xf numFmtId="0" fontId="9" fillId="0" borderId="61" xfId="19" applyFont="1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3" fillId="0" borderId="66" xfId="19" applyFont="1" applyBorder="1" applyAlignment="1">
      <alignment horizontal="center" vertical="center" textRotation="90" wrapText="1"/>
    </xf>
    <xf numFmtId="0" fontId="3" fillId="0" borderId="31" xfId="19" applyFont="1" applyBorder="1" applyAlignment="1">
      <alignment horizontal="center" vertical="center" textRotation="90" wrapText="1"/>
    </xf>
    <xf numFmtId="0" fontId="3" fillId="0" borderId="40" xfId="19" applyFont="1" applyBorder="1" applyAlignment="1">
      <alignment horizontal="center" vertical="center" wrapText="1"/>
    </xf>
    <xf numFmtId="0" fontId="3" fillId="0" borderId="107" xfId="19" applyFont="1" applyBorder="1" applyAlignment="1">
      <alignment horizontal="center" vertical="center" wrapText="1"/>
    </xf>
    <xf numFmtId="0" fontId="3" fillId="0" borderId="95" xfId="19" applyFont="1" applyBorder="1" applyAlignment="1">
      <alignment vertical="center" textRotation="90" wrapText="1"/>
    </xf>
    <xf numFmtId="0" fontId="3" fillId="0" borderId="54" xfId="19" applyFont="1" applyBorder="1" applyAlignment="1">
      <alignment vertical="center" textRotation="90" wrapText="1"/>
    </xf>
    <xf numFmtId="0" fontId="3" fillId="0" borderId="93" xfId="19" applyFont="1" applyBorder="1" applyAlignment="1">
      <alignment horizontal="center" vertical="center" wrapText="1"/>
    </xf>
    <xf numFmtId="0" fontId="3" fillId="0" borderId="19" xfId="19" applyFont="1" applyBorder="1" applyAlignment="1">
      <alignment horizontal="center" vertical="center" wrapText="1"/>
    </xf>
    <xf numFmtId="0" fontId="3" fillId="0" borderId="45" xfId="19" applyFont="1" applyBorder="1" applyAlignment="1">
      <alignment horizontal="center" textRotation="90" wrapText="1" readingOrder="1"/>
    </xf>
    <xf numFmtId="0" fontId="3" fillId="0" borderId="30" xfId="19" applyFont="1" applyBorder="1" applyAlignment="1">
      <alignment horizontal="center" textRotation="90" wrapText="1" readingOrder="1"/>
    </xf>
    <xf numFmtId="0" fontId="3" fillId="0" borderId="95" xfId="19" applyFont="1" applyBorder="1" applyAlignment="1">
      <alignment horizontal="center" textRotation="90" wrapText="1" readingOrder="1"/>
    </xf>
    <xf numFmtId="0" fontId="3" fillId="0" borderId="36" xfId="19" applyFont="1" applyBorder="1" applyAlignment="1">
      <alignment horizontal="center" textRotation="90" wrapText="1" readingOrder="1"/>
    </xf>
    <xf numFmtId="0" fontId="3" fillId="0" borderId="37" xfId="19" applyFont="1" applyBorder="1" applyAlignment="1">
      <alignment horizontal="center" textRotation="90" wrapText="1" readingOrder="1"/>
    </xf>
    <xf numFmtId="0" fontId="3" fillId="0" borderId="40" xfId="19" applyFont="1" applyBorder="1" applyAlignment="1">
      <alignment horizontal="center" textRotation="90" wrapText="1" readingOrder="1"/>
    </xf>
    <xf numFmtId="0" fontId="3" fillId="0" borderId="107" xfId="19" applyFont="1" applyBorder="1" applyAlignment="1">
      <alignment horizontal="center" textRotation="90" wrapText="1" readingOrder="1"/>
    </xf>
    <xf numFmtId="0" fontId="3" fillId="0" borderId="54" xfId="19" applyFont="1" applyBorder="1" applyAlignment="1">
      <alignment horizontal="center" textRotation="90" wrapText="1" readingOrder="1"/>
    </xf>
    <xf numFmtId="0" fontId="13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3" xfId="0" applyFont="1" applyBorder="1" applyAlignment="1">
      <alignment horizontal="center"/>
    </xf>
    <xf numFmtId="0" fontId="13" fillId="0" borderId="66" xfId="19" applyFont="1" applyBorder="1" applyAlignment="1">
      <alignment horizontal="center" vertical="center"/>
    </xf>
    <xf numFmtId="0" fontId="13" fillId="0" borderId="31" xfId="19" applyFont="1" applyBorder="1" applyAlignment="1">
      <alignment horizontal="center" vertical="center"/>
    </xf>
    <xf numFmtId="0" fontId="12" fillId="0" borderId="6" xfId="19" applyFont="1" applyBorder="1" applyAlignment="1">
      <alignment horizontal="center" vertical="top" wrapText="1"/>
    </xf>
    <xf numFmtId="0" fontId="12" fillId="0" borderId="47" xfId="19" applyFont="1" applyBorder="1" applyAlignment="1">
      <alignment horizontal="center" vertical="top" wrapText="1"/>
    </xf>
    <xf numFmtId="0" fontId="12" fillId="0" borderId="4" xfId="19" applyFont="1" applyBorder="1" applyAlignment="1">
      <alignment horizontal="center" vertical="top" wrapText="1"/>
    </xf>
    <xf numFmtId="0" fontId="12" fillId="0" borderId="2" xfId="19" applyFont="1" applyBorder="1" applyAlignment="1">
      <alignment horizontal="center" vertical="top" wrapText="1"/>
    </xf>
    <xf numFmtId="0" fontId="13" fillId="0" borderId="67" xfId="19" applyFont="1" applyBorder="1" applyAlignment="1">
      <alignment horizontal="center" vertical="center" wrapText="1"/>
    </xf>
    <xf numFmtId="0" fontId="13" fillId="0" borderId="42" xfId="19" applyFont="1" applyBorder="1" applyAlignment="1">
      <alignment horizontal="center" vertical="center" wrapText="1"/>
    </xf>
    <xf numFmtId="0" fontId="13" fillId="0" borderId="72" xfId="19" applyFont="1" applyBorder="1" applyAlignment="1">
      <alignment horizontal="center" vertical="center" wrapText="1"/>
    </xf>
    <xf numFmtId="0" fontId="12" fillId="0" borderId="13" xfId="19" applyFont="1" applyBorder="1" applyAlignment="1">
      <alignment horizontal="center" vertical="center"/>
    </xf>
    <xf numFmtId="0" fontId="12" fillId="0" borderId="62" xfId="19" applyFont="1" applyBorder="1" applyAlignment="1">
      <alignment horizontal="center" vertical="center"/>
    </xf>
    <xf numFmtId="0" fontId="12" fillId="0" borderId="28" xfId="19" applyFont="1" applyBorder="1" applyAlignment="1">
      <alignment horizontal="center" vertical="center"/>
    </xf>
    <xf numFmtId="0" fontId="12" fillId="0" borderId="29" xfId="19" applyFont="1" applyBorder="1" applyAlignment="1">
      <alignment horizontal="center" vertical="center"/>
    </xf>
    <xf numFmtId="0" fontId="12" fillId="0" borderId="9" xfId="19" applyFont="1" applyBorder="1" applyAlignment="1">
      <alignment horizontal="center" vertical="center" wrapText="1"/>
    </xf>
    <xf numFmtId="0" fontId="12" fillId="0" borderId="4" xfId="19" applyFont="1" applyBorder="1" applyAlignment="1">
      <alignment horizontal="center" vertical="center" wrapText="1"/>
    </xf>
    <xf numFmtId="0" fontId="12" fillId="0" borderId="14" xfId="19" applyFont="1" applyBorder="1" applyAlignment="1">
      <alignment horizontal="center" vertical="center" wrapText="1"/>
    </xf>
    <xf numFmtId="0" fontId="12" fillId="0" borderId="40" xfId="19" applyFont="1" applyBorder="1" applyAlignment="1">
      <alignment horizontal="center" vertical="top" wrapText="1"/>
    </xf>
    <xf numFmtId="0" fontId="12" fillId="0" borderId="41" xfId="19" applyFont="1" applyBorder="1" applyAlignment="1">
      <alignment horizontal="center" vertical="top"/>
    </xf>
    <xf numFmtId="0" fontId="12" fillId="0" borderId="35" xfId="19" applyFont="1" applyBorder="1" applyAlignment="1">
      <alignment horizontal="center" vertical="top"/>
    </xf>
    <xf numFmtId="0" fontId="12" fillId="0" borderId="7" xfId="19" applyFont="1" applyBorder="1" applyAlignment="1">
      <alignment horizontal="center" vertical="center"/>
    </xf>
    <xf numFmtId="0" fontId="12" fillId="0" borderId="1" xfId="19" applyFont="1" applyBorder="1" applyAlignment="1">
      <alignment horizontal="center" vertical="center"/>
    </xf>
    <xf numFmtId="0" fontId="12" fillId="0" borderId="3" xfId="19" applyFont="1" applyBorder="1" applyAlignment="1">
      <alignment horizontal="center" vertical="center"/>
    </xf>
    <xf numFmtId="0" fontId="13" fillId="0" borderId="39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0" fontId="12" fillId="0" borderId="47" xfId="19" applyFont="1" applyBorder="1" applyAlignment="1">
      <alignment horizontal="center" vertical="center" wrapText="1"/>
    </xf>
    <xf numFmtId="0" fontId="13" fillId="0" borderId="16" xfId="19" applyFont="1" applyBorder="1" applyAlignment="1">
      <alignment horizontal="center"/>
    </xf>
    <xf numFmtId="0" fontId="13" fillId="0" borderId="61" xfId="19" applyFont="1" applyBorder="1" applyAlignment="1">
      <alignment horizontal="center"/>
    </xf>
    <xf numFmtId="0" fontId="13" fillId="0" borderId="37" xfId="19" applyFont="1" applyBorder="1" applyAlignment="1">
      <alignment horizontal="center"/>
    </xf>
    <xf numFmtId="0" fontId="12" fillId="0" borderId="9" xfId="19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8" xfId="19" applyFont="1" applyBorder="1" applyAlignment="1">
      <alignment horizontal="center" vertical="center"/>
    </xf>
    <xf numFmtId="0" fontId="12" fillId="0" borderId="0" xfId="19" applyFont="1" applyAlignment="1">
      <alignment horizontal="center" vertical="center"/>
    </xf>
    <xf numFmtId="0" fontId="12" fillId="0" borderId="93" xfId="19" applyFont="1" applyBorder="1" applyAlignment="1">
      <alignment horizontal="center" vertical="center"/>
    </xf>
    <xf numFmtId="0" fontId="13" fillId="0" borderId="14" xfId="19" applyFont="1" applyBorder="1" applyAlignment="1">
      <alignment horizontal="center" vertical="center" wrapText="1"/>
    </xf>
    <xf numFmtId="0" fontId="13" fillId="0" borderId="39" xfId="19" applyFont="1" applyBorder="1" applyAlignment="1">
      <alignment horizontal="center" vertical="center" wrapText="1"/>
    </xf>
    <xf numFmtId="0" fontId="13" fillId="0" borderId="19" xfId="19" applyFont="1" applyBorder="1" applyAlignment="1">
      <alignment horizontal="center" vertical="center" wrapText="1"/>
    </xf>
    <xf numFmtId="0" fontId="13" fillId="0" borderId="9" xfId="19" applyFont="1" applyBorder="1" applyAlignment="1">
      <alignment horizontal="center" vertical="center" wrapText="1"/>
    </xf>
    <xf numFmtId="0" fontId="13" fillId="0" borderId="5" xfId="19" applyFont="1" applyBorder="1" applyAlignment="1">
      <alignment horizontal="center" vertical="center" wrapText="1"/>
    </xf>
    <xf numFmtId="0" fontId="13" fillId="0" borderId="8" xfId="19" applyFont="1" applyBorder="1" applyAlignment="1">
      <alignment horizontal="center" vertical="center" wrapText="1"/>
    </xf>
    <xf numFmtId="0" fontId="12" fillId="0" borderId="13" xfId="19" applyFont="1" applyBorder="1" applyAlignment="1">
      <alignment horizontal="center" vertical="center" wrapText="1"/>
    </xf>
    <xf numFmtId="0" fontId="12" fillId="0" borderId="28" xfId="19" applyFont="1" applyBorder="1" applyAlignment="1">
      <alignment horizontal="center" vertical="center" wrapText="1"/>
    </xf>
    <xf numFmtId="0" fontId="12" fillId="0" borderId="29" xfId="19" applyFont="1" applyBorder="1" applyAlignment="1">
      <alignment horizontal="center" vertical="center" wrapText="1"/>
    </xf>
    <xf numFmtId="0" fontId="12" fillId="0" borderId="66" xfId="19" applyFont="1" applyBorder="1" applyAlignment="1">
      <alignment horizontal="center" vertical="center" wrapText="1"/>
    </xf>
    <xf numFmtId="0" fontId="12" fillId="0" borderId="31" xfId="19" applyFont="1" applyBorder="1" applyAlignment="1">
      <alignment horizontal="center" vertical="center" wrapText="1"/>
    </xf>
    <xf numFmtId="0" fontId="12" fillId="0" borderId="60" xfId="19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2" fillId="0" borderId="67" xfId="19" applyNumberFormat="1" applyFont="1" applyBorder="1" applyAlignment="1">
      <alignment horizontal="center" vertical="center"/>
    </xf>
    <xf numFmtId="49" fontId="12" fillId="0" borderId="72" xfId="19" applyNumberFormat="1" applyFont="1" applyBorder="1" applyAlignment="1">
      <alignment horizontal="center" vertical="center"/>
    </xf>
    <xf numFmtId="0" fontId="12" fillId="0" borderId="48" xfId="19" applyFont="1" applyBorder="1" applyAlignment="1">
      <alignment horizontal="center" vertical="center"/>
    </xf>
    <xf numFmtId="0" fontId="13" fillId="0" borderId="71" xfId="19" applyFont="1" applyBorder="1" applyAlignment="1">
      <alignment horizontal="center"/>
    </xf>
    <xf numFmtId="0" fontId="13" fillId="0" borderId="55" xfId="19" applyFont="1" applyBorder="1" applyAlignment="1">
      <alignment horizontal="center"/>
    </xf>
    <xf numFmtId="0" fontId="13" fillId="0" borderId="44" xfId="19" applyFont="1" applyBorder="1" applyAlignment="1">
      <alignment horizontal="center"/>
    </xf>
    <xf numFmtId="0" fontId="12" fillId="0" borderId="62" xfId="19" applyFont="1" applyBorder="1" applyAlignment="1">
      <alignment horizontal="center" vertical="center" wrapText="1"/>
    </xf>
    <xf numFmtId="0" fontId="12" fillId="0" borderId="16" xfId="19" applyFont="1" applyBorder="1" applyAlignment="1">
      <alignment horizontal="center" vertical="center" wrapText="1"/>
    </xf>
    <xf numFmtId="0" fontId="12" fillId="0" borderId="61" xfId="19" applyFont="1" applyBorder="1" applyAlignment="1">
      <alignment horizontal="center" vertical="center" wrapText="1"/>
    </xf>
    <xf numFmtId="0" fontId="12" fillId="0" borderId="42" xfId="19" applyFont="1" applyBorder="1" applyAlignment="1">
      <alignment horizontal="center" vertical="center" wrapText="1"/>
    </xf>
    <xf numFmtId="0" fontId="13" fillId="0" borderId="15" xfId="19" applyFont="1" applyBorder="1" applyAlignment="1">
      <alignment horizontal="center" vertical="center" wrapText="1"/>
    </xf>
    <xf numFmtId="0" fontId="13" fillId="0" borderId="16" xfId="19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2" fillId="0" borderId="3" xfId="19" applyNumberFormat="1" applyFont="1" applyBorder="1" applyAlignment="1">
      <alignment horizontal="center" vertical="center"/>
    </xf>
    <xf numFmtId="0" fontId="13" fillId="0" borderId="14" xfId="19" applyFont="1" applyBorder="1" applyAlignment="1">
      <alignment horizontal="center" vertical="center"/>
    </xf>
    <xf numFmtId="0" fontId="13" fillId="0" borderId="15" xfId="19" applyFont="1" applyBorder="1" applyAlignment="1">
      <alignment horizontal="center" vertical="center"/>
    </xf>
    <xf numFmtId="0" fontId="13" fillId="0" borderId="16" xfId="19" applyFont="1" applyBorder="1" applyAlignment="1">
      <alignment horizontal="center" vertical="center"/>
    </xf>
    <xf numFmtId="0" fontId="12" fillId="0" borderId="40" xfId="19" applyFont="1" applyBorder="1" applyAlignment="1">
      <alignment horizontal="center" vertical="center" wrapText="1"/>
    </xf>
    <xf numFmtId="0" fontId="12" fillId="0" borderId="67" xfId="19" applyFont="1" applyBorder="1" applyAlignment="1">
      <alignment horizontal="center" vertical="center"/>
    </xf>
    <xf numFmtId="0" fontId="12" fillId="0" borderId="42" xfId="19" applyFont="1" applyBorder="1" applyAlignment="1">
      <alignment horizontal="center" vertical="center"/>
    </xf>
    <xf numFmtId="0" fontId="12" fillId="0" borderId="72" xfId="19" applyFont="1" applyBorder="1" applyAlignment="1">
      <alignment horizontal="center" vertical="center"/>
    </xf>
    <xf numFmtId="0" fontId="13" fillId="0" borderId="18" xfId="19" applyFont="1" applyBorder="1" applyAlignment="1">
      <alignment horizontal="center"/>
    </xf>
    <xf numFmtId="0" fontId="12" fillId="0" borderId="72" xfId="19" applyFont="1" applyBorder="1" applyAlignment="1">
      <alignment horizontal="center" vertical="center" wrapText="1"/>
    </xf>
    <xf numFmtId="0" fontId="12" fillId="0" borderId="54" xfId="19" applyFont="1" applyBorder="1" applyAlignment="1">
      <alignment horizontal="center" vertical="center"/>
    </xf>
    <xf numFmtId="0" fontId="12" fillId="0" borderId="36" xfId="19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55" xfId="19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wrapText="1"/>
    </xf>
    <xf numFmtId="0" fontId="13" fillId="0" borderId="14" xfId="19" applyFont="1" applyBorder="1" applyAlignment="1">
      <alignment horizontal="center"/>
    </xf>
    <xf numFmtId="0" fontId="13" fillId="0" borderId="39" xfId="19" applyFont="1" applyBorder="1" applyAlignment="1">
      <alignment horizontal="center"/>
    </xf>
    <xf numFmtId="0" fontId="23" fillId="0" borderId="0" xfId="19" applyFont="1" applyAlignment="1">
      <alignment horizontal="center"/>
    </xf>
    <xf numFmtId="0" fontId="9" fillId="0" borderId="61" xfId="19" applyFont="1" applyBorder="1" applyAlignment="1">
      <alignment horizontal="center" wrapText="1"/>
    </xf>
    <xf numFmtId="0" fontId="9" fillId="0" borderId="61" xfId="19" applyFont="1" applyBorder="1" applyAlignment="1">
      <alignment horizontal="center"/>
    </xf>
    <xf numFmtId="0" fontId="3" fillId="0" borderId="41" xfId="19" applyFont="1" applyBorder="1" applyAlignment="1">
      <alignment horizontal="center" textRotation="90" wrapText="1" readingOrder="1"/>
    </xf>
    <xf numFmtId="0" fontId="3" fillId="0" borderId="41" xfId="19" applyFont="1" applyBorder="1" applyAlignment="1">
      <alignment horizontal="center" vertical="center" wrapText="1"/>
    </xf>
    <xf numFmtId="0" fontId="3" fillId="0" borderId="35" xfId="19" applyFont="1" applyBorder="1" applyAlignment="1">
      <alignment horizontal="center" textRotation="90" wrapText="1" readingOrder="1"/>
    </xf>
    <xf numFmtId="0" fontId="9" fillId="0" borderId="119" xfId="19" applyFont="1" applyBorder="1" applyAlignment="1">
      <alignment horizontal="center"/>
    </xf>
    <xf numFmtId="0" fontId="9" fillId="0" borderId="119" xfId="19" applyFont="1" applyBorder="1"/>
    <xf numFmtId="0" fontId="9" fillId="0" borderId="119" xfId="19" applyFont="1" applyBorder="1" applyAlignment="1">
      <alignment horizontal="center" vertical="center" wrapText="1"/>
    </xf>
    <xf numFmtId="0" fontId="12" fillId="0" borderId="119" xfId="19" applyFont="1" applyBorder="1"/>
    <xf numFmtId="0" fontId="5" fillId="0" borderId="119" xfId="19" applyFont="1" applyBorder="1" applyAlignment="1">
      <alignment horizontal="center" vertical="center" wrapText="1"/>
    </xf>
    <xf numFmtId="0" fontId="3" fillId="0" borderId="119" xfId="19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19" xfId="0" applyFont="1" applyBorder="1" applyAlignment="1">
      <alignment horizontal="center"/>
    </xf>
    <xf numFmtId="0" fontId="23" fillId="0" borderId="119" xfId="19" applyFont="1" applyBorder="1" applyAlignment="1">
      <alignment horizontal="center" vertical="center" wrapText="1"/>
    </xf>
    <xf numFmtId="0" fontId="2" fillId="0" borderId="119" xfId="19" applyBorder="1"/>
    <xf numFmtId="0" fontId="2" fillId="0" borderId="119" xfId="19" applyBorder="1" applyAlignment="1">
      <alignment horizontal="center" vertical="center"/>
    </xf>
    <xf numFmtId="0" fontId="5" fillId="0" borderId="119" xfId="19" applyFont="1" applyBorder="1" applyAlignment="1">
      <alignment horizontal="center" vertical="top" wrapText="1"/>
    </xf>
    <xf numFmtId="164" fontId="14" fillId="0" borderId="119" xfId="21" applyNumberFormat="1" applyFont="1" applyBorder="1" applyAlignment="1">
      <alignment horizontal="center" vertical="center" wrapText="1"/>
    </xf>
    <xf numFmtId="0" fontId="13" fillId="0" borderId="119" xfId="19" applyFont="1" applyBorder="1"/>
    <xf numFmtId="0" fontId="34" fillId="0" borderId="119" xfId="0" applyFont="1" applyBorder="1" applyAlignment="1">
      <alignment horizontal="center" vertical="top" wrapText="1"/>
    </xf>
    <xf numFmtId="164" fontId="13" fillId="0" borderId="119" xfId="19" applyNumberFormat="1" applyFont="1" applyBorder="1" applyAlignment="1">
      <alignment horizontal="right"/>
    </xf>
    <xf numFmtId="0" fontId="12" fillId="0" borderId="119" xfId="19" applyFont="1" applyBorder="1" applyAlignment="1">
      <alignment horizontal="center" vertical="center"/>
    </xf>
    <xf numFmtId="49" fontId="38" fillId="0" borderId="119" xfId="21" applyNumberFormat="1" applyFont="1" applyBorder="1" applyAlignment="1">
      <alignment horizontal="left" vertical="center" wrapText="1"/>
    </xf>
    <xf numFmtId="49" fontId="35" fillId="0" borderId="119" xfId="21" applyNumberFormat="1" applyFont="1" applyBorder="1" applyAlignment="1">
      <alignment horizontal="center" vertical="center" wrapText="1"/>
    </xf>
    <xf numFmtId="164" fontId="16" fillId="0" borderId="119" xfId="21" applyNumberFormat="1" applyFont="1" applyBorder="1" applyAlignment="1">
      <alignment horizontal="center" vertical="center" wrapText="1"/>
    </xf>
    <xf numFmtId="164" fontId="12" fillId="0" borderId="119" xfId="19" applyNumberFormat="1" applyFont="1" applyBorder="1" applyAlignment="1">
      <alignment horizontal="right"/>
    </xf>
    <xf numFmtId="0" fontId="6" fillId="0" borderId="119" xfId="19" applyFont="1" applyBorder="1"/>
    <xf numFmtId="0" fontId="10" fillId="0" borderId="119" xfId="0" applyFont="1" applyBorder="1" applyAlignment="1">
      <alignment wrapText="1"/>
    </xf>
    <xf numFmtId="0" fontId="41" fillId="0" borderId="119" xfId="0" applyFont="1" applyBorder="1" applyAlignment="1">
      <alignment wrapText="1"/>
    </xf>
    <xf numFmtId="0" fontId="0" fillId="0" borderId="119" xfId="0" applyBorder="1" applyAlignment="1">
      <alignment horizontal="center" vertical="top" wrapText="1"/>
    </xf>
    <xf numFmtId="0" fontId="41" fillId="0" borderId="119" xfId="0" applyFont="1" applyBorder="1" applyAlignment="1">
      <alignment horizontal="center" vertical="center" wrapText="1"/>
    </xf>
    <xf numFmtId="2" fontId="14" fillId="0" borderId="119" xfId="21" applyNumberFormat="1" applyFont="1" applyBorder="1" applyAlignment="1">
      <alignment horizontal="center" vertical="center" wrapText="1"/>
    </xf>
    <xf numFmtId="1" fontId="13" fillId="0" borderId="119" xfId="19" applyNumberFormat="1" applyFont="1" applyBorder="1"/>
    <xf numFmtId="164" fontId="13" fillId="0" borderId="119" xfId="19" applyNumberFormat="1" applyFont="1" applyBorder="1"/>
    <xf numFmtId="164" fontId="12" fillId="0" borderId="119" xfId="19" applyNumberFormat="1" applyFont="1" applyBorder="1"/>
    <xf numFmtId="0" fontId="23" fillId="0" borderId="119" xfId="19" applyFont="1" applyBorder="1" applyAlignment="1">
      <alignment horizontal="center" vertical="center"/>
    </xf>
    <xf numFmtId="0" fontId="23" fillId="0" borderId="119" xfId="19" applyFont="1" applyBorder="1" applyAlignment="1">
      <alignment horizontal="left"/>
    </xf>
    <xf numFmtId="2" fontId="12" fillId="0" borderId="119" xfId="19" applyNumberFormat="1" applyFont="1" applyBorder="1" applyAlignment="1">
      <alignment horizontal="center" vertical="center"/>
    </xf>
    <xf numFmtId="0" fontId="6" fillId="0" borderId="119" xfId="19" applyFont="1" applyBorder="1" applyAlignment="1">
      <alignment horizontal="center"/>
    </xf>
    <xf numFmtId="49" fontId="16" fillId="0" borderId="119" xfId="21" applyNumberFormat="1" applyFont="1" applyBorder="1" applyAlignment="1">
      <alignment horizontal="left" vertical="center" wrapText="1"/>
    </xf>
    <xf numFmtId="0" fontId="27" fillId="0" borderId="119" xfId="19" applyFont="1" applyBorder="1" applyAlignment="1">
      <alignment horizontal="left"/>
    </xf>
    <xf numFmtId="2" fontId="7" fillId="0" borderId="119" xfId="19" applyNumberFormat="1" applyFont="1" applyBorder="1" applyAlignment="1">
      <alignment horizontal="center" vertical="center"/>
    </xf>
    <xf numFmtId="0" fontId="7" fillId="0" borderId="119" xfId="19" applyFont="1" applyBorder="1"/>
    <xf numFmtId="0" fontId="14" fillId="0" borderId="119" xfId="21" applyFont="1" applyBorder="1" applyAlignment="1">
      <alignment horizontal="left"/>
    </xf>
    <xf numFmtId="0" fontId="38" fillId="0" borderId="119" xfId="21" applyFont="1" applyBorder="1" applyAlignment="1">
      <alignment horizontal="left"/>
    </xf>
    <xf numFmtId="0" fontId="39" fillId="0" borderId="119" xfId="0" applyFont="1" applyBorder="1"/>
    <xf numFmtId="0" fontId="14" fillId="0" borderId="119" xfId="21" applyFont="1" applyBorder="1"/>
    <xf numFmtId="0" fontId="16" fillId="0" borderId="119" xfId="21" applyFont="1" applyBorder="1" applyAlignment="1">
      <alignment horizontal="right"/>
    </xf>
    <xf numFmtId="0" fontId="45" fillId="0" borderId="119" xfId="21" applyFont="1" applyBorder="1" applyAlignment="1">
      <alignment horizontal="left"/>
    </xf>
    <xf numFmtId="0" fontId="46" fillId="0" borderId="119" xfId="0" applyFont="1" applyBorder="1" applyAlignment="1">
      <alignment horizontal="left"/>
    </xf>
    <xf numFmtId="0" fontId="13" fillId="0" borderId="119" xfId="21" applyFont="1" applyBorder="1" applyAlignment="1">
      <alignment horizontal="left"/>
    </xf>
    <xf numFmtId="0" fontId="13" fillId="0" borderId="119" xfId="21" applyFont="1" applyBorder="1" applyAlignment="1">
      <alignment horizontal="right"/>
    </xf>
    <xf numFmtId="0" fontId="12" fillId="0" borderId="134" xfId="19" applyFont="1" applyBorder="1" applyAlignment="1">
      <alignment horizontal="center" vertical="center"/>
    </xf>
    <xf numFmtId="0" fontId="12" fillId="0" borderId="41" xfId="19" applyFont="1" applyBorder="1" applyAlignment="1">
      <alignment horizontal="center" vertical="center"/>
    </xf>
    <xf numFmtId="0" fontId="12" fillId="0" borderId="128" xfId="19" applyFont="1" applyBorder="1" applyAlignment="1">
      <alignment horizontal="center" vertical="center"/>
    </xf>
    <xf numFmtId="0" fontId="31" fillId="0" borderId="134" xfId="0" applyFont="1" applyBorder="1" applyAlignment="1">
      <alignment horizontal="center"/>
    </xf>
    <xf numFmtId="0" fontId="31" fillId="0" borderId="41" xfId="0" applyFont="1" applyBorder="1" applyAlignment="1">
      <alignment horizontal="center"/>
    </xf>
    <xf numFmtId="0" fontId="31" fillId="0" borderId="128" xfId="0" applyFont="1" applyBorder="1" applyAlignment="1">
      <alignment horizontal="center"/>
    </xf>
  </cellXfs>
  <cellStyles count="25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Обычный" xfId="0" builtinId="0"/>
    <cellStyle name="Обычный 2" xfId="19" xr:uid="{00000000-0005-0000-0000-000013000000}"/>
    <cellStyle name="Обычный 3" xfId="20" xr:uid="{00000000-0005-0000-0000-000014000000}"/>
    <cellStyle name="Обычный 4" xfId="24" xr:uid="{00000000-0005-0000-0000-000015000000}"/>
    <cellStyle name="Обычный_2015_Зразок-заповнення-Розподілу" xfId="21" xr:uid="{00000000-0005-0000-0000-000016000000}"/>
    <cellStyle name="Обычный_rab00_01" xfId="22" xr:uid="{00000000-0005-0000-0000-000017000000}"/>
    <cellStyle name="Обычный_ФСЗМК навантаження 1.10.15." xfId="23" xr:uid="{00000000-0005-0000-0000-000018000000}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2:AC35"/>
  <sheetViews>
    <sheetView tabSelected="1" zoomScale="95" zoomScaleNormal="95" zoomScaleSheetLayoutView="100" workbookViewId="0">
      <selection activeCell="B24" sqref="B24:B26"/>
    </sheetView>
  </sheetViews>
  <sheetFormatPr defaultColWidth="9.1328125" defaultRowHeight="12.75" x14ac:dyDescent="0.35"/>
  <cols>
    <col min="1" max="29" width="14.86328125" style="953" customWidth="1"/>
    <col min="30" max="16384" width="9.1328125" style="953"/>
  </cols>
  <sheetData>
    <row r="2" spans="1:29" s="945" customFormat="1" ht="17.25" x14ac:dyDescent="0.45">
      <c r="A2" s="944" t="s">
        <v>150</v>
      </c>
      <c r="B2" s="944"/>
      <c r="C2" s="944"/>
      <c r="D2" s="944"/>
      <c r="E2" s="944"/>
      <c r="F2" s="944"/>
      <c r="G2" s="944"/>
      <c r="H2" s="944"/>
      <c r="I2" s="944"/>
      <c r="J2" s="944"/>
      <c r="K2" s="944"/>
      <c r="L2" s="944"/>
      <c r="M2" s="944"/>
      <c r="N2" s="944"/>
      <c r="O2" s="944"/>
      <c r="P2" s="944"/>
      <c r="Q2" s="944"/>
      <c r="R2" s="944"/>
      <c r="S2" s="944"/>
      <c r="T2" s="944"/>
      <c r="U2" s="944"/>
      <c r="V2" s="944"/>
      <c r="W2" s="944"/>
      <c r="X2" s="944"/>
      <c r="Y2" s="944"/>
      <c r="Z2" s="944"/>
      <c r="AA2" s="944"/>
      <c r="AB2" s="944"/>
    </row>
    <row r="3" spans="1:29" s="947" customFormat="1" ht="50.25" customHeight="1" x14ac:dyDescent="0.35">
      <c r="A3" s="946" t="s">
        <v>214</v>
      </c>
      <c r="B3" s="946"/>
      <c r="C3" s="946"/>
      <c r="D3" s="946"/>
      <c r="E3" s="946"/>
      <c r="F3" s="946"/>
      <c r="G3" s="946"/>
      <c r="H3" s="946"/>
      <c r="I3" s="946"/>
      <c r="J3" s="946"/>
      <c r="K3" s="946"/>
      <c r="L3" s="946"/>
      <c r="M3" s="946"/>
      <c r="N3" s="946"/>
      <c r="O3" s="946"/>
      <c r="P3" s="946"/>
      <c r="Q3" s="946"/>
      <c r="R3" s="946"/>
      <c r="S3" s="946"/>
      <c r="T3" s="946"/>
      <c r="U3" s="946"/>
      <c r="V3" s="946"/>
      <c r="W3" s="946"/>
      <c r="X3" s="946"/>
      <c r="Y3" s="946"/>
      <c r="Z3" s="946"/>
      <c r="AA3" s="946"/>
      <c r="AB3" s="946"/>
    </row>
    <row r="4" spans="1:29" ht="119.25" customHeight="1" x14ac:dyDescent="0.35">
      <c r="A4" s="948" t="s">
        <v>216</v>
      </c>
      <c r="B4" s="948" t="s">
        <v>1</v>
      </c>
      <c r="C4" s="948" t="s">
        <v>35</v>
      </c>
      <c r="D4" s="948" t="s">
        <v>217</v>
      </c>
      <c r="E4" s="948"/>
      <c r="F4" s="948"/>
      <c r="G4" s="948"/>
      <c r="H4" s="948"/>
      <c r="I4" s="949" t="s">
        <v>8</v>
      </c>
      <c r="J4" s="949" t="s">
        <v>9</v>
      </c>
      <c r="K4" s="949" t="s">
        <v>10</v>
      </c>
      <c r="L4" s="949" t="s">
        <v>11</v>
      </c>
      <c r="M4" s="949" t="s">
        <v>12</v>
      </c>
      <c r="N4" s="949" t="s">
        <v>13</v>
      </c>
      <c r="O4" s="950" t="s">
        <v>157</v>
      </c>
      <c r="P4" s="951" t="s">
        <v>158</v>
      </c>
      <c r="Q4" s="949" t="s">
        <v>14</v>
      </c>
      <c r="R4" s="949" t="s">
        <v>15</v>
      </c>
      <c r="S4" s="949" t="s">
        <v>16</v>
      </c>
      <c r="T4" s="949" t="s">
        <v>92</v>
      </c>
      <c r="U4" s="949" t="s">
        <v>17</v>
      </c>
      <c r="V4" s="949" t="s">
        <v>51</v>
      </c>
      <c r="W4" s="949" t="s">
        <v>18</v>
      </c>
      <c r="X4" s="949" t="s">
        <v>52</v>
      </c>
      <c r="Y4" s="949" t="s">
        <v>19</v>
      </c>
      <c r="Z4" s="949" t="s">
        <v>20</v>
      </c>
      <c r="AA4" s="949" t="s">
        <v>223</v>
      </c>
      <c r="AB4" s="952" t="s">
        <v>21</v>
      </c>
      <c r="AC4" s="704" t="s">
        <v>224</v>
      </c>
    </row>
    <row r="5" spans="1:29" s="954" customFormat="1" ht="18.75" customHeight="1" x14ac:dyDescent="0.45">
      <c r="A5" s="948">
        <v>1</v>
      </c>
      <c r="B5" s="948">
        <v>2</v>
      </c>
      <c r="C5" s="948">
        <v>3</v>
      </c>
      <c r="D5" s="948">
        <v>4</v>
      </c>
      <c r="E5" s="948">
        <v>5</v>
      </c>
      <c r="F5" s="948">
        <v>6</v>
      </c>
      <c r="G5" s="948">
        <v>7</v>
      </c>
      <c r="H5" s="948">
        <v>8</v>
      </c>
      <c r="I5" s="948">
        <v>9</v>
      </c>
      <c r="J5" s="948">
        <v>10</v>
      </c>
      <c r="K5" s="948">
        <v>11</v>
      </c>
      <c r="L5" s="948">
        <v>12</v>
      </c>
      <c r="M5" s="948">
        <v>13</v>
      </c>
      <c r="N5" s="948">
        <v>14</v>
      </c>
      <c r="O5" s="948">
        <v>15</v>
      </c>
      <c r="P5" s="948">
        <v>16</v>
      </c>
      <c r="Q5" s="948">
        <v>17</v>
      </c>
      <c r="R5" s="948">
        <v>18</v>
      </c>
      <c r="S5" s="948">
        <v>19</v>
      </c>
      <c r="T5" s="948">
        <v>20</v>
      </c>
      <c r="U5" s="948">
        <v>21</v>
      </c>
      <c r="V5" s="948">
        <v>22</v>
      </c>
      <c r="W5" s="948">
        <v>23</v>
      </c>
      <c r="X5" s="948">
        <v>24</v>
      </c>
      <c r="Y5" s="948">
        <v>25</v>
      </c>
      <c r="Z5" s="948">
        <v>26</v>
      </c>
      <c r="AA5" s="948">
        <v>27</v>
      </c>
      <c r="AB5" s="948">
        <v>28</v>
      </c>
      <c r="AC5" s="948">
        <v>29</v>
      </c>
    </row>
    <row r="6" spans="1:29" ht="19.5" customHeight="1" x14ac:dyDescent="0.4">
      <c r="A6" s="991">
        <v>1</v>
      </c>
      <c r="B6" s="994" t="s">
        <v>225</v>
      </c>
      <c r="C6" s="955" t="s">
        <v>162</v>
      </c>
      <c r="D6" s="956">
        <v>1</v>
      </c>
      <c r="E6" s="957" t="s">
        <v>27</v>
      </c>
      <c r="F6" s="957"/>
      <c r="G6" s="957"/>
      <c r="H6" s="957"/>
      <c r="I6" s="521">
        <f>'Форма 3 24-25'!K22</f>
        <v>228</v>
      </c>
      <c r="J6" s="521">
        <f>'Форма 3 24-25'!L22</f>
        <v>98</v>
      </c>
      <c r="K6" s="521">
        <f>'Форма 3 24-25'!M22</f>
        <v>0</v>
      </c>
      <c r="L6" s="521">
        <f>'Форма 3 24-25'!N22</f>
        <v>24</v>
      </c>
      <c r="M6" s="521">
        <f>'Форма 3 24-25'!O22</f>
        <v>9</v>
      </c>
      <c r="N6" s="521">
        <f>'Форма 3 24-25'!P22</f>
        <v>0</v>
      </c>
      <c r="O6" s="521">
        <f>'Форма 3 24-25'!Q22</f>
        <v>0</v>
      </c>
      <c r="P6" s="521">
        <f>'Форма 3 24-25'!R22</f>
        <v>0</v>
      </c>
      <c r="Q6" s="521">
        <f>'Форма 3 24-25'!S22</f>
        <v>0</v>
      </c>
      <c r="R6" s="521">
        <f>'Форма 3 24-25'!T22</f>
        <v>0</v>
      </c>
      <c r="S6" s="521">
        <f>'Форма 3 24-25'!U22</f>
        <v>38</v>
      </c>
      <c r="T6" s="521">
        <f>'Форма 3 24-25'!V22</f>
        <v>0</v>
      </c>
      <c r="U6" s="521">
        <f>'Форма 3 24-25'!W22</f>
        <v>0</v>
      </c>
      <c r="V6" s="521">
        <f>'Форма 3 24-25'!X22</f>
        <v>0</v>
      </c>
      <c r="W6" s="521">
        <f>'Форма 3 24-25'!Y22</f>
        <v>0</v>
      </c>
      <c r="X6" s="521">
        <f>'Форма 3 24-25'!Z22</f>
        <v>0</v>
      </c>
      <c r="Y6" s="521">
        <f>'Форма 3 24-25'!AA22</f>
        <v>0</v>
      </c>
      <c r="Z6" s="521">
        <f>'Форма 3 24-25'!AB22</f>
        <v>0</v>
      </c>
      <c r="AA6" s="521"/>
      <c r="AB6" s="957">
        <f>SUM(I6:Z6)</f>
        <v>397</v>
      </c>
    </row>
    <row r="7" spans="1:29" ht="15.4" customHeight="1" x14ac:dyDescent="0.4">
      <c r="A7" s="992"/>
      <c r="B7" s="995"/>
      <c r="C7" s="958"/>
      <c r="D7" s="956">
        <v>1</v>
      </c>
      <c r="E7" s="957" t="s">
        <v>36</v>
      </c>
      <c r="F7" s="957"/>
      <c r="G7" s="957"/>
      <c r="H7" s="957"/>
      <c r="I7" s="521">
        <f>'Форма 3 24-25'!K35</f>
        <v>96</v>
      </c>
      <c r="J7" s="521">
        <f>'Форма 3 24-25'!L35</f>
        <v>36</v>
      </c>
      <c r="K7" s="521">
        <f>'Форма 3 24-25'!M35</f>
        <v>0</v>
      </c>
      <c r="L7" s="521">
        <f>'Форма 3 24-25'!N35</f>
        <v>14</v>
      </c>
      <c r="M7" s="521">
        <f>'Форма 3 24-25'!O35</f>
        <v>5</v>
      </c>
      <c r="N7" s="521">
        <f>'Форма 3 24-25'!P35</f>
        <v>4</v>
      </c>
      <c r="O7" s="521">
        <f>'Форма 3 24-25'!Q35</f>
        <v>6</v>
      </c>
      <c r="P7" s="521">
        <f>'Форма 3 24-25'!R35</f>
        <v>0</v>
      </c>
      <c r="Q7" s="521">
        <f>'Форма 3 24-25'!S35</f>
        <v>0</v>
      </c>
      <c r="R7" s="521">
        <f>'Форма 3 24-25'!T35</f>
        <v>0</v>
      </c>
      <c r="S7" s="521">
        <f>'Форма 3 24-25'!U35</f>
        <v>20</v>
      </c>
      <c r="T7" s="521">
        <f>'Форма 3 24-25'!V35</f>
        <v>0</v>
      </c>
      <c r="U7" s="521">
        <f>'Форма 3 24-25'!W35</f>
        <v>4</v>
      </c>
      <c r="V7" s="521">
        <f>'Форма 3 24-25'!X35</f>
        <v>0</v>
      </c>
      <c r="W7" s="521">
        <f>'Форма 3 24-25'!Y35</f>
        <v>0</v>
      </c>
      <c r="X7" s="521">
        <f>'Форма 3 24-25'!Z35</f>
        <v>0</v>
      </c>
      <c r="Y7" s="521">
        <f>'Форма 3 24-25'!AA35</f>
        <v>0</v>
      </c>
      <c r="Z7" s="521">
        <f>'Форма 3 24-25'!AB35</f>
        <v>0</v>
      </c>
      <c r="AA7" s="521"/>
      <c r="AB7" s="957">
        <f>SUM(I7:Z7)</f>
        <v>185</v>
      </c>
    </row>
    <row r="8" spans="1:29" ht="15.4" customHeight="1" x14ac:dyDescent="0.4">
      <c r="A8" s="993"/>
      <c r="B8" s="996"/>
      <c r="C8" s="958"/>
      <c r="D8" s="956">
        <v>1</v>
      </c>
      <c r="E8" s="957" t="s">
        <v>37</v>
      </c>
      <c r="F8" s="957"/>
      <c r="G8" s="957"/>
      <c r="H8" s="957"/>
      <c r="I8" s="521">
        <f>SUM(I6:I7)</f>
        <v>324</v>
      </c>
      <c r="J8" s="521">
        <f>SUM(J6:J7)</f>
        <v>134</v>
      </c>
      <c r="K8" s="521"/>
      <c r="L8" s="521">
        <f t="shared" ref="L8:Q8" si="0">SUM(L6:L7)</f>
        <v>38</v>
      </c>
      <c r="M8" s="521">
        <f t="shared" si="0"/>
        <v>14</v>
      </c>
      <c r="N8" s="521">
        <f t="shared" si="0"/>
        <v>4</v>
      </c>
      <c r="O8" s="521">
        <f t="shared" si="0"/>
        <v>6</v>
      </c>
      <c r="P8" s="521">
        <f t="shared" si="0"/>
        <v>0</v>
      </c>
      <c r="Q8" s="521">
        <f t="shared" si="0"/>
        <v>0</v>
      </c>
      <c r="R8" s="521"/>
      <c r="S8" s="959">
        <f>SUM(S6:S7)</f>
        <v>58</v>
      </c>
      <c r="T8" s="521">
        <f>SUM(T6:T7)</f>
        <v>0</v>
      </c>
      <c r="U8" s="521"/>
      <c r="V8" s="521">
        <f>SUM(V6:V7)</f>
        <v>0</v>
      </c>
      <c r="W8" s="521">
        <f>SUM(W6:W7)</f>
        <v>0</v>
      </c>
      <c r="X8" s="521">
        <f>SUM(X6:X7)</f>
        <v>0</v>
      </c>
      <c r="Y8" s="521"/>
      <c r="Z8" s="521"/>
      <c r="AA8" s="521"/>
      <c r="AB8" s="947">
        <f>SUM(AB6:AB7)</f>
        <v>582</v>
      </c>
    </row>
    <row r="9" spans="1:29" ht="13.9" x14ac:dyDescent="0.4">
      <c r="A9" s="960"/>
      <c r="B9" s="961" t="s">
        <v>45</v>
      </c>
      <c r="C9" s="962"/>
      <c r="D9" s="963">
        <v>1</v>
      </c>
      <c r="E9" s="957" t="s">
        <v>27</v>
      </c>
      <c r="F9" s="957"/>
      <c r="G9" s="957"/>
      <c r="H9" s="957"/>
      <c r="I9" s="584">
        <f>SUM(I6)</f>
        <v>228</v>
      </c>
      <c r="J9" s="584">
        <f t="shared" ref="J9:AB9" si="1">SUM(J6)</f>
        <v>98</v>
      </c>
      <c r="K9" s="584">
        <f t="shared" si="1"/>
        <v>0</v>
      </c>
      <c r="L9" s="584">
        <f t="shared" si="1"/>
        <v>24</v>
      </c>
      <c r="M9" s="584">
        <f t="shared" si="1"/>
        <v>9</v>
      </c>
      <c r="N9" s="584">
        <f t="shared" si="1"/>
        <v>0</v>
      </c>
      <c r="O9" s="584">
        <f t="shared" si="1"/>
        <v>0</v>
      </c>
      <c r="P9" s="584">
        <f t="shared" si="1"/>
        <v>0</v>
      </c>
      <c r="Q9" s="584">
        <f t="shared" si="1"/>
        <v>0</v>
      </c>
      <c r="R9" s="584">
        <f t="shared" si="1"/>
        <v>0</v>
      </c>
      <c r="S9" s="964">
        <f t="shared" si="1"/>
        <v>38</v>
      </c>
      <c r="T9" s="584">
        <f t="shared" si="1"/>
        <v>0</v>
      </c>
      <c r="U9" s="584">
        <f t="shared" si="1"/>
        <v>0</v>
      </c>
      <c r="V9" s="584">
        <f t="shared" si="1"/>
        <v>0</v>
      </c>
      <c r="W9" s="584">
        <f t="shared" si="1"/>
        <v>0</v>
      </c>
      <c r="X9" s="584">
        <f t="shared" si="1"/>
        <v>0</v>
      </c>
      <c r="Y9" s="584">
        <f t="shared" si="1"/>
        <v>0</v>
      </c>
      <c r="Z9" s="584">
        <f t="shared" si="1"/>
        <v>0</v>
      </c>
      <c r="AA9" s="584"/>
      <c r="AB9" s="584">
        <f t="shared" si="1"/>
        <v>397</v>
      </c>
    </row>
    <row r="10" spans="1:29" s="965" customFormat="1" ht="13.9" x14ac:dyDescent="0.4">
      <c r="A10" s="960"/>
      <c r="B10" s="961"/>
      <c r="C10" s="962"/>
      <c r="D10" s="963">
        <v>1</v>
      </c>
      <c r="E10" s="957" t="s">
        <v>36</v>
      </c>
      <c r="F10" s="947"/>
      <c r="G10" s="947"/>
      <c r="H10" s="947"/>
      <c r="I10" s="584">
        <f>SUM(I7)</f>
        <v>96</v>
      </c>
      <c r="J10" s="584">
        <f t="shared" ref="J10:AB10" si="2">SUM(J7)</f>
        <v>36</v>
      </c>
      <c r="K10" s="584">
        <f t="shared" si="2"/>
        <v>0</v>
      </c>
      <c r="L10" s="584">
        <f t="shared" si="2"/>
        <v>14</v>
      </c>
      <c r="M10" s="584">
        <f t="shared" si="2"/>
        <v>5</v>
      </c>
      <c r="N10" s="584">
        <f t="shared" si="2"/>
        <v>4</v>
      </c>
      <c r="O10" s="584">
        <f t="shared" si="2"/>
        <v>6</v>
      </c>
      <c r="P10" s="584">
        <f t="shared" si="2"/>
        <v>0</v>
      </c>
      <c r="Q10" s="584">
        <f t="shared" si="2"/>
        <v>0</v>
      </c>
      <c r="R10" s="584">
        <f t="shared" si="2"/>
        <v>0</v>
      </c>
      <c r="S10" s="964">
        <f t="shared" si="2"/>
        <v>20</v>
      </c>
      <c r="T10" s="584">
        <f t="shared" si="2"/>
        <v>0</v>
      </c>
      <c r="U10" s="584">
        <f t="shared" si="2"/>
        <v>4</v>
      </c>
      <c r="V10" s="584">
        <f t="shared" si="2"/>
        <v>0</v>
      </c>
      <c r="W10" s="584">
        <f t="shared" si="2"/>
        <v>0</v>
      </c>
      <c r="X10" s="584">
        <f t="shared" si="2"/>
        <v>0</v>
      </c>
      <c r="Y10" s="584">
        <f t="shared" si="2"/>
        <v>0</v>
      </c>
      <c r="Z10" s="584">
        <f t="shared" si="2"/>
        <v>0</v>
      </c>
      <c r="AA10" s="584"/>
      <c r="AB10" s="584">
        <f t="shared" si="2"/>
        <v>185</v>
      </c>
    </row>
    <row r="11" spans="1:29" ht="13.9" x14ac:dyDescent="0.4">
      <c r="A11" s="960"/>
      <c r="B11" s="961"/>
      <c r="C11" s="962"/>
      <c r="D11" s="963">
        <v>1</v>
      </c>
      <c r="E11" s="957" t="s">
        <v>37</v>
      </c>
      <c r="F11" s="957"/>
      <c r="G11" s="957"/>
      <c r="H11" s="957"/>
      <c r="I11" s="584">
        <f>SUM(I9:I10)</f>
        <v>324</v>
      </c>
      <c r="J11" s="584">
        <f t="shared" ref="J11:AB11" si="3">SUM(J9:J10)</f>
        <v>134</v>
      </c>
      <c r="K11" s="584">
        <f t="shared" si="3"/>
        <v>0</v>
      </c>
      <c r="L11" s="584">
        <f t="shared" si="3"/>
        <v>38</v>
      </c>
      <c r="M11" s="584">
        <f t="shared" si="3"/>
        <v>14</v>
      </c>
      <c r="N11" s="584">
        <f t="shared" si="3"/>
        <v>4</v>
      </c>
      <c r="O11" s="584">
        <f t="shared" si="3"/>
        <v>6</v>
      </c>
      <c r="P11" s="584">
        <f t="shared" si="3"/>
        <v>0</v>
      </c>
      <c r="Q11" s="584">
        <f t="shared" si="3"/>
        <v>0</v>
      </c>
      <c r="R11" s="584">
        <f t="shared" si="3"/>
        <v>0</v>
      </c>
      <c r="S11" s="964">
        <f t="shared" si="3"/>
        <v>58</v>
      </c>
      <c r="T11" s="584">
        <f t="shared" si="3"/>
        <v>0</v>
      </c>
      <c r="U11" s="584">
        <f t="shared" si="3"/>
        <v>4</v>
      </c>
      <c r="V11" s="584">
        <f t="shared" si="3"/>
        <v>0</v>
      </c>
      <c r="W11" s="584">
        <f t="shared" si="3"/>
        <v>0</v>
      </c>
      <c r="X11" s="584">
        <f t="shared" si="3"/>
        <v>0</v>
      </c>
      <c r="Y11" s="584">
        <f t="shared" si="3"/>
        <v>0</v>
      </c>
      <c r="Z11" s="584">
        <f t="shared" si="3"/>
        <v>0</v>
      </c>
      <c r="AA11" s="584"/>
      <c r="AB11" s="584">
        <f t="shared" si="3"/>
        <v>582</v>
      </c>
    </row>
    <row r="12" spans="1:29" ht="16.5" customHeight="1" x14ac:dyDescent="0.4">
      <c r="A12" s="960">
        <v>2</v>
      </c>
      <c r="B12" s="994" t="s">
        <v>226</v>
      </c>
      <c r="C12" s="955" t="s">
        <v>181</v>
      </c>
      <c r="D12" s="956">
        <v>1</v>
      </c>
      <c r="E12" s="957" t="s">
        <v>27</v>
      </c>
      <c r="F12" s="957"/>
      <c r="G12" s="957"/>
      <c r="H12" s="957"/>
      <c r="I12" s="521">
        <f>'Форма 3 24-25'!K47</f>
        <v>112</v>
      </c>
      <c r="J12" s="521">
        <f>'Форма 3 24-25'!L47</f>
        <v>92</v>
      </c>
      <c r="K12" s="521">
        <f>'Форма 3 24-25'!M47</f>
        <v>0</v>
      </c>
      <c r="L12" s="521">
        <f>'Форма 3 24-25'!N47</f>
        <v>11</v>
      </c>
      <c r="M12" s="521">
        <f>'Форма 3 24-25'!O47</f>
        <v>4</v>
      </c>
      <c r="N12" s="521">
        <f>'Форма 3 24-25'!P47</f>
        <v>0</v>
      </c>
      <c r="O12" s="521">
        <f>'Форма 3 24-25'!Q47</f>
        <v>0</v>
      </c>
      <c r="P12" s="521">
        <f>'Форма 3 24-25'!R47</f>
        <v>0</v>
      </c>
      <c r="Q12" s="521">
        <f>'Форма 3 24-25'!S47</f>
        <v>0</v>
      </c>
      <c r="R12" s="521">
        <f>'Форма 3 24-25'!T47</f>
        <v>0</v>
      </c>
      <c r="S12" s="521">
        <f>'Форма 3 24-25'!U47</f>
        <v>15</v>
      </c>
      <c r="T12" s="521">
        <f>'Форма 3 24-25'!V47</f>
        <v>0</v>
      </c>
      <c r="U12" s="521">
        <f>'Форма 3 24-25'!W47</f>
        <v>0</v>
      </c>
      <c r="V12" s="521">
        <f>'Форма 3 24-25'!X47</f>
        <v>0</v>
      </c>
      <c r="W12" s="521">
        <f>'Форма 3 24-25'!Y47</f>
        <v>0</v>
      </c>
      <c r="X12" s="521">
        <f>'Форма 3 24-25'!Z47</f>
        <v>0</v>
      </c>
      <c r="Y12" s="521">
        <f>'Форма 3 24-25'!AA47</f>
        <v>0</v>
      </c>
      <c r="Z12" s="521">
        <f>'Форма 3 24-25'!AB47</f>
        <v>0</v>
      </c>
      <c r="AA12" s="521"/>
      <c r="AB12" s="957">
        <f t="shared" ref="AB12:AB14" si="4">SUM(I12:Z12)</f>
        <v>234</v>
      </c>
    </row>
    <row r="13" spans="1:29" ht="18.75" customHeight="1" x14ac:dyDescent="0.4">
      <c r="A13" s="960"/>
      <c r="B13" s="995"/>
      <c r="C13" s="958"/>
      <c r="D13" s="956">
        <v>1</v>
      </c>
      <c r="E13" s="957" t="s">
        <v>36</v>
      </c>
      <c r="F13" s="957"/>
      <c r="G13" s="957"/>
      <c r="H13" s="957"/>
      <c r="I13" s="521">
        <f>'Форма 3 24-25'!K61</f>
        <v>174</v>
      </c>
      <c r="J13" s="521">
        <f>'Форма 3 24-25'!L61</f>
        <v>104</v>
      </c>
      <c r="K13" s="521">
        <f>'Форма 3 24-25'!M61</f>
        <v>0</v>
      </c>
      <c r="L13" s="521">
        <f>'Форма 3 24-25'!N61</f>
        <v>6</v>
      </c>
      <c r="M13" s="521">
        <f>'Форма 3 24-25'!O61</f>
        <v>2</v>
      </c>
      <c r="N13" s="521">
        <f>'Форма 3 24-25'!P61</f>
        <v>0</v>
      </c>
      <c r="O13" s="521">
        <f>'Форма 3 24-25'!Q61</f>
        <v>3</v>
      </c>
      <c r="P13" s="521">
        <f>'Форма 3 24-25'!R61</f>
        <v>0</v>
      </c>
      <c r="Q13" s="521">
        <f>'Форма 3 24-25'!S61</f>
        <v>0</v>
      </c>
      <c r="R13" s="521">
        <f>'Форма 3 24-25'!T61</f>
        <v>24</v>
      </c>
      <c r="S13" s="521">
        <f>'Форма 3 24-25'!U61</f>
        <v>17</v>
      </c>
      <c r="T13" s="521">
        <f>'Форма 3 24-25'!V61</f>
        <v>0</v>
      </c>
      <c r="U13" s="521">
        <f>'Форма 3 24-25'!W61</f>
        <v>4</v>
      </c>
      <c r="V13" s="521">
        <f>'Форма 3 24-25'!X61</f>
        <v>0</v>
      </c>
      <c r="W13" s="521">
        <f>'Форма 3 24-25'!Y61</f>
        <v>0</v>
      </c>
      <c r="X13" s="521">
        <f>'Форма 3 24-25'!Z61</f>
        <v>0</v>
      </c>
      <c r="Y13" s="521">
        <f>'Форма 3 24-25'!AA61</f>
        <v>0</v>
      </c>
      <c r="Z13" s="521">
        <f>'Форма 3 24-25'!AB61</f>
        <v>0</v>
      </c>
      <c r="AA13" s="521"/>
      <c r="AB13" s="957">
        <f t="shared" si="4"/>
        <v>334</v>
      </c>
    </row>
    <row r="14" spans="1:29" ht="20.25" customHeight="1" x14ac:dyDescent="0.4">
      <c r="A14" s="960"/>
      <c r="B14" s="996"/>
      <c r="C14" s="958"/>
      <c r="D14" s="956">
        <v>1</v>
      </c>
      <c r="E14" s="957" t="s">
        <v>37</v>
      </c>
      <c r="F14" s="957"/>
      <c r="G14" s="957"/>
      <c r="H14" s="957"/>
      <c r="I14" s="521">
        <f>SUM(I12:I13)</f>
        <v>286</v>
      </c>
      <c r="J14" s="521">
        <f t="shared" ref="J14:Z14" si="5">SUM(J12:J13)</f>
        <v>196</v>
      </c>
      <c r="K14" s="521">
        <f t="shared" si="5"/>
        <v>0</v>
      </c>
      <c r="L14" s="521">
        <f t="shared" si="5"/>
        <v>17</v>
      </c>
      <c r="M14" s="521">
        <f t="shared" si="5"/>
        <v>6</v>
      </c>
      <c r="N14" s="521">
        <f t="shared" si="5"/>
        <v>0</v>
      </c>
      <c r="O14" s="521">
        <f t="shared" si="5"/>
        <v>3</v>
      </c>
      <c r="P14" s="521">
        <f t="shared" si="5"/>
        <v>0</v>
      </c>
      <c r="Q14" s="521">
        <f t="shared" si="5"/>
        <v>0</v>
      </c>
      <c r="R14" s="521">
        <f t="shared" si="5"/>
        <v>24</v>
      </c>
      <c r="S14" s="959">
        <f t="shared" si="5"/>
        <v>32</v>
      </c>
      <c r="T14" s="521">
        <f t="shared" si="5"/>
        <v>0</v>
      </c>
      <c r="U14" s="521">
        <f t="shared" si="5"/>
        <v>4</v>
      </c>
      <c r="V14" s="521">
        <f t="shared" si="5"/>
        <v>0</v>
      </c>
      <c r="W14" s="521">
        <f t="shared" si="5"/>
        <v>0</v>
      </c>
      <c r="X14" s="521">
        <f t="shared" si="5"/>
        <v>0</v>
      </c>
      <c r="Y14" s="521">
        <f t="shared" si="5"/>
        <v>0</v>
      </c>
      <c r="Z14" s="521">
        <f t="shared" si="5"/>
        <v>0</v>
      </c>
      <c r="AA14" s="521"/>
      <c r="AB14" s="947">
        <f t="shared" si="4"/>
        <v>568</v>
      </c>
    </row>
    <row r="15" spans="1:29" ht="17.25" customHeight="1" x14ac:dyDescent="0.4">
      <c r="A15" s="960">
        <v>3</v>
      </c>
      <c r="B15" s="994" t="s">
        <v>227</v>
      </c>
      <c r="C15" s="955" t="s">
        <v>182</v>
      </c>
      <c r="D15" s="956">
        <v>1</v>
      </c>
      <c r="E15" s="957" t="s">
        <v>27</v>
      </c>
      <c r="F15" s="957"/>
      <c r="G15" s="957"/>
      <c r="H15" s="957"/>
      <c r="I15" s="521">
        <f>'Форма 3 24-25'!K75</f>
        <v>142</v>
      </c>
      <c r="J15" s="521">
        <f>'Форма 3 24-25'!L75</f>
        <v>96</v>
      </c>
      <c r="K15" s="521">
        <f>'Форма 3 24-25'!M75</f>
        <v>0</v>
      </c>
      <c r="L15" s="521">
        <f>'Форма 3 24-25'!N75</f>
        <v>2</v>
      </c>
      <c r="M15" s="521">
        <f>'Форма 3 24-25'!O75</f>
        <v>1</v>
      </c>
      <c r="N15" s="521">
        <f>'Форма 3 24-25'!P75</f>
        <v>0.5</v>
      </c>
      <c r="O15" s="521">
        <f>'Форма 3 24-25'!Q75</f>
        <v>0</v>
      </c>
      <c r="P15" s="521">
        <f>'Форма 3 24-25'!R75</f>
        <v>0</v>
      </c>
      <c r="Q15" s="521">
        <f>'Форма 3 24-25'!S75</f>
        <v>0</v>
      </c>
      <c r="R15" s="521">
        <f>'Форма 3 24-25'!T75</f>
        <v>0</v>
      </c>
      <c r="S15" s="521">
        <f>'Форма 3 24-25'!U75</f>
        <v>23</v>
      </c>
      <c r="T15" s="521">
        <f>'Форма 3 24-25'!V75</f>
        <v>0</v>
      </c>
      <c r="U15" s="521">
        <f>'Форма 3 24-25'!W75</f>
        <v>0</v>
      </c>
      <c r="V15" s="521">
        <f>'Форма 3 24-25'!X75</f>
        <v>0</v>
      </c>
      <c r="W15" s="521">
        <f>'Форма 3 24-25'!Y75</f>
        <v>0</v>
      </c>
      <c r="X15" s="521">
        <f>'Форма 3 24-25'!Z75</f>
        <v>0</v>
      </c>
      <c r="Y15" s="521">
        <f>'Форма 3 24-25'!AA75</f>
        <v>0</v>
      </c>
      <c r="Z15" s="521">
        <f>'Форма 3 24-25'!AB75</f>
        <v>0</v>
      </c>
      <c r="AA15" s="521"/>
      <c r="AB15" s="957">
        <f>SUM(I15:Z15)</f>
        <v>264.5</v>
      </c>
    </row>
    <row r="16" spans="1:29" ht="15.4" customHeight="1" x14ac:dyDescent="0.4">
      <c r="A16" s="960"/>
      <c r="B16" s="995"/>
      <c r="C16" s="958"/>
      <c r="D16" s="956">
        <v>1</v>
      </c>
      <c r="E16" s="957" t="s">
        <v>36</v>
      </c>
      <c r="F16" s="947"/>
      <c r="G16" s="947"/>
      <c r="H16" s="947"/>
      <c r="I16" s="521">
        <f>'Форма 3 24-25'!K85</f>
        <v>80</v>
      </c>
      <c r="J16" s="521">
        <f>'Форма 3 24-25'!L85</f>
        <v>72</v>
      </c>
      <c r="K16" s="521">
        <f>'Форма 3 24-25'!M85</f>
        <v>0</v>
      </c>
      <c r="L16" s="521">
        <f>'Форма 3 24-25'!N85</f>
        <v>3</v>
      </c>
      <c r="M16" s="521">
        <f>'Форма 3 24-25'!O85</f>
        <v>1</v>
      </c>
      <c r="N16" s="521">
        <f>'Форма 3 24-25'!P85</f>
        <v>0</v>
      </c>
      <c r="O16" s="521">
        <f>'Форма 3 24-25'!Q85</f>
        <v>6</v>
      </c>
      <c r="P16" s="521">
        <f>'Форма 3 24-25'!R85</f>
        <v>0</v>
      </c>
      <c r="Q16" s="521">
        <f>'Форма 3 24-25'!S85</f>
        <v>0</v>
      </c>
      <c r="R16" s="521">
        <f>'Форма 3 24-25'!T85</f>
        <v>0</v>
      </c>
      <c r="S16" s="521">
        <f>'Форма 3 24-25'!U85</f>
        <v>13</v>
      </c>
      <c r="T16" s="521">
        <f>'Форма 3 24-25'!V85</f>
        <v>0</v>
      </c>
      <c r="U16" s="521">
        <f>'Форма 3 24-25'!W85</f>
        <v>40</v>
      </c>
      <c r="V16" s="521">
        <f>'Форма 3 24-25'!X85</f>
        <v>0</v>
      </c>
      <c r="W16" s="521">
        <f>'Форма 3 24-25'!Y85</f>
        <v>0</v>
      </c>
      <c r="X16" s="521">
        <f>'Форма 3 24-25'!Z85</f>
        <v>0</v>
      </c>
      <c r="Y16" s="521">
        <f>'Форма 3 24-25'!AA85</f>
        <v>0</v>
      </c>
      <c r="Z16" s="521">
        <f>'Форма 3 24-25'!AB85</f>
        <v>0</v>
      </c>
      <c r="AA16" s="521"/>
      <c r="AB16" s="957">
        <f>SUM(I16:Z16)</f>
        <v>215</v>
      </c>
    </row>
    <row r="17" spans="1:28" ht="18" customHeight="1" x14ac:dyDescent="0.4">
      <c r="A17" s="960"/>
      <c r="B17" s="996"/>
      <c r="C17" s="958"/>
      <c r="D17" s="956">
        <v>1</v>
      </c>
      <c r="E17" s="957" t="s">
        <v>37</v>
      </c>
      <c r="F17" s="957"/>
      <c r="G17" s="957"/>
      <c r="H17" s="957"/>
      <c r="I17" s="521">
        <f t="shared" ref="I17:T17" si="6">SUM(I15:I16)</f>
        <v>222</v>
      </c>
      <c r="J17" s="521">
        <f t="shared" si="6"/>
        <v>168</v>
      </c>
      <c r="K17" s="521">
        <f t="shared" si="6"/>
        <v>0</v>
      </c>
      <c r="L17" s="521">
        <f t="shared" si="6"/>
        <v>5</v>
      </c>
      <c r="M17" s="521">
        <f t="shared" si="6"/>
        <v>2</v>
      </c>
      <c r="N17" s="521">
        <f t="shared" si="6"/>
        <v>0.5</v>
      </c>
      <c r="O17" s="521">
        <f t="shared" si="6"/>
        <v>6</v>
      </c>
      <c r="P17" s="521">
        <f t="shared" si="6"/>
        <v>0</v>
      </c>
      <c r="Q17" s="521">
        <f t="shared" si="6"/>
        <v>0</v>
      </c>
      <c r="R17" s="521">
        <f t="shared" si="6"/>
        <v>0</v>
      </c>
      <c r="S17" s="959">
        <f t="shared" si="6"/>
        <v>36</v>
      </c>
      <c r="T17" s="521">
        <f t="shared" si="6"/>
        <v>0</v>
      </c>
      <c r="U17" s="521">
        <f t="shared" ref="U17:Z17" si="7">SUM(U15:U16)</f>
        <v>40</v>
      </c>
      <c r="V17" s="521">
        <f t="shared" si="7"/>
        <v>0</v>
      </c>
      <c r="W17" s="521">
        <f t="shared" si="7"/>
        <v>0</v>
      </c>
      <c r="X17" s="521">
        <f t="shared" si="7"/>
        <v>0</v>
      </c>
      <c r="Y17" s="521">
        <f t="shared" si="7"/>
        <v>0</v>
      </c>
      <c r="Z17" s="521">
        <f t="shared" si="7"/>
        <v>0</v>
      </c>
      <c r="AA17" s="521"/>
      <c r="AB17" s="947">
        <f>SUM(AB15:AB16)</f>
        <v>479.5</v>
      </c>
    </row>
    <row r="18" spans="1:28" ht="13.9" x14ac:dyDescent="0.4">
      <c r="A18" s="692"/>
      <c r="B18" s="966" t="s">
        <v>46</v>
      </c>
      <c r="C18" s="958"/>
      <c r="D18" s="963">
        <v>2</v>
      </c>
      <c r="E18" s="947" t="s">
        <v>27</v>
      </c>
      <c r="F18" s="957"/>
      <c r="G18" s="957"/>
      <c r="H18" s="957"/>
      <c r="I18" s="584">
        <f>SUM(I12,I15)</f>
        <v>254</v>
      </c>
      <c r="J18" s="584">
        <f t="shared" ref="J18:AB18" si="8">SUM(J12,J15)</f>
        <v>188</v>
      </c>
      <c r="K18" s="584">
        <f t="shared" si="8"/>
        <v>0</v>
      </c>
      <c r="L18" s="584">
        <f t="shared" si="8"/>
        <v>13</v>
      </c>
      <c r="M18" s="584">
        <f t="shared" si="8"/>
        <v>5</v>
      </c>
      <c r="N18" s="584">
        <f t="shared" si="8"/>
        <v>0.5</v>
      </c>
      <c r="O18" s="584">
        <f t="shared" si="8"/>
        <v>0</v>
      </c>
      <c r="P18" s="584">
        <f t="shared" si="8"/>
        <v>0</v>
      </c>
      <c r="Q18" s="584">
        <f t="shared" si="8"/>
        <v>0</v>
      </c>
      <c r="R18" s="584">
        <f t="shared" si="8"/>
        <v>0</v>
      </c>
      <c r="S18" s="584">
        <f t="shared" si="8"/>
        <v>38</v>
      </c>
      <c r="T18" s="584">
        <f t="shared" si="8"/>
        <v>0</v>
      </c>
      <c r="U18" s="584">
        <f t="shared" si="8"/>
        <v>0</v>
      </c>
      <c r="V18" s="584">
        <f t="shared" si="8"/>
        <v>0</v>
      </c>
      <c r="W18" s="584">
        <f t="shared" si="8"/>
        <v>0</v>
      </c>
      <c r="X18" s="584">
        <f t="shared" si="8"/>
        <v>0</v>
      </c>
      <c r="Y18" s="584">
        <f t="shared" si="8"/>
        <v>0</v>
      </c>
      <c r="Z18" s="584">
        <f t="shared" si="8"/>
        <v>0</v>
      </c>
      <c r="AA18" s="584"/>
      <c r="AB18" s="584">
        <f t="shared" si="8"/>
        <v>498.5</v>
      </c>
    </row>
    <row r="19" spans="1:28" ht="14.25" x14ac:dyDescent="0.4">
      <c r="A19" s="692"/>
      <c r="B19" s="967"/>
      <c r="C19" s="968"/>
      <c r="D19" s="969">
        <v>2</v>
      </c>
      <c r="E19" s="947" t="s">
        <v>36</v>
      </c>
      <c r="F19" s="957"/>
      <c r="G19" s="957"/>
      <c r="H19" s="957"/>
      <c r="I19" s="584">
        <f>SUM(I13,I16)</f>
        <v>254</v>
      </c>
      <c r="J19" s="584">
        <f t="shared" ref="J19:AB19" si="9">SUM(J13,J16)</f>
        <v>176</v>
      </c>
      <c r="K19" s="584">
        <f t="shared" si="9"/>
        <v>0</v>
      </c>
      <c r="L19" s="584">
        <f t="shared" si="9"/>
        <v>9</v>
      </c>
      <c r="M19" s="584">
        <f t="shared" si="9"/>
        <v>3</v>
      </c>
      <c r="N19" s="584">
        <f t="shared" si="9"/>
        <v>0</v>
      </c>
      <c r="O19" s="584">
        <f t="shared" si="9"/>
        <v>9</v>
      </c>
      <c r="P19" s="584">
        <f t="shared" si="9"/>
        <v>0</v>
      </c>
      <c r="Q19" s="584">
        <f t="shared" si="9"/>
        <v>0</v>
      </c>
      <c r="R19" s="584">
        <f t="shared" si="9"/>
        <v>24</v>
      </c>
      <c r="S19" s="584">
        <f t="shared" si="9"/>
        <v>30</v>
      </c>
      <c r="T19" s="584">
        <f t="shared" si="9"/>
        <v>0</v>
      </c>
      <c r="U19" s="584">
        <f t="shared" si="9"/>
        <v>44</v>
      </c>
      <c r="V19" s="584">
        <f t="shared" si="9"/>
        <v>0</v>
      </c>
      <c r="W19" s="584">
        <f t="shared" si="9"/>
        <v>0</v>
      </c>
      <c r="X19" s="584">
        <f t="shared" si="9"/>
        <v>0</v>
      </c>
      <c r="Y19" s="584">
        <f t="shared" si="9"/>
        <v>0</v>
      </c>
      <c r="Z19" s="584">
        <f t="shared" si="9"/>
        <v>0</v>
      </c>
      <c r="AA19" s="584"/>
      <c r="AB19" s="584">
        <f t="shared" si="9"/>
        <v>549</v>
      </c>
    </row>
    <row r="20" spans="1:28" ht="14.25" x14ac:dyDescent="0.4">
      <c r="A20" s="692"/>
      <c r="B20" s="967"/>
      <c r="C20" s="968"/>
      <c r="D20" s="969">
        <v>2</v>
      </c>
      <c r="E20" s="947" t="s">
        <v>37</v>
      </c>
      <c r="F20" s="957"/>
      <c r="G20" s="957"/>
      <c r="H20" s="957"/>
      <c r="I20" s="584">
        <f>SUM(I14,I17)</f>
        <v>508</v>
      </c>
      <c r="J20" s="584">
        <f t="shared" ref="J20:AB20" si="10">SUM(J14,J17)</f>
        <v>364</v>
      </c>
      <c r="K20" s="584">
        <f t="shared" si="10"/>
        <v>0</v>
      </c>
      <c r="L20" s="584">
        <f t="shared" si="10"/>
        <v>22</v>
      </c>
      <c r="M20" s="584">
        <f t="shared" si="10"/>
        <v>8</v>
      </c>
      <c r="N20" s="584">
        <f t="shared" si="10"/>
        <v>0.5</v>
      </c>
      <c r="O20" s="584">
        <f t="shared" si="10"/>
        <v>9</v>
      </c>
      <c r="P20" s="584">
        <f t="shared" si="10"/>
        <v>0</v>
      </c>
      <c r="Q20" s="584">
        <f t="shared" si="10"/>
        <v>0</v>
      </c>
      <c r="R20" s="584">
        <f t="shared" si="10"/>
        <v>24</v>
      </c>
      <c r="S20" s="584">
        <f t="shared" si="10"/>
        <v>68</v>
      </c>
      <c r="T20" s="584">
        <f t="shared" si="10"/>
        <v>0</v>
      </c>
      <c r="U20" s="584">
        <f t="shared" si="10"/>
        <v>44</v>
      </c>
      <c r="V20" s="584">
        <f t="shared" si="10"/>
        <v>0</v>
      </c>
      <c r="W20" s="584">
        <f t="shared" si="10"/>
        <v>0</v>
      </c>
      <c r="X20" s="584">
        <f t="shared" si="10"/>
        <v>0</v>
      </c>
      <c r="Y20" s="584">
        <f t="shared" si="10"/>
        <v>0</v>
      </c>
      <c r="Z20" s="584">
        <f t="shared" si="10"/>
        <v>0</v>
      </c>
      <c r="AA20" s="584"/>
      <c r="AB20" s="584">
        <f t="shared" si="10"/>
        <v>1047.5</v>
      </c>
    </row>
    <row r="21" spans="1:28" ht="18.75" customHeight="1" x14ac:dyDescent="0.4">
      <c r="A21" s="960">
        <v>4</v>
      </c>
      <c r="B21" s="994" t="s">
        <v>228</v>
      </c>
      <c r="C21" s="955" t="s">
        <v>185</v>
      </c>
      <c r="D21" s="970">
        <v>0.75</v>
      </c>
      <c r="E21" s="957" t="s">
        <v>27</v>
      </c>
      <c r="F21" s="957"/>
      <c r="G21" s="957"/>
      <c r="H21" s="957"/>
      <c r="I21" s="521">
        <f>'Форма 3 24-25'!K94</f>
        <v>0</v>
      </c>
      <c r="J21" s="521">
        <f>'Форма 3 24-25'!L94</f>
        <v>244</v>
      </c>
      <c r="K21" s="521">
        <f>'Форма 3 24-25'!M94</f>
        <v>0</v>
      </c>
      <c r="L21" s="521">
        <f>'Форма 3 24-25'!N94</f>
        <v>0</v>
      </c>
      <c r="M21" s="521">
        <f>'Форма 3 24-25'!O94</f>
        <v>0</v>
      </c>
      <c r="N21" s="521">
        <f>'Форма 3 24-25'!P94</f>
        <v>0</v>
      </c>
      <c r="O21" s="521">
        <f>'Форма 3 24-25'!Q94</f>
        <v>0</v>
      </c>
      <c r="P21" s="521">
        <f>'Форма 3 24-25'!R94</f>
        <v>0</v>
      </c>
      <c r="Q21" s="521">
        <f>'Форма 3 24-25'!S94</f>
        <v>0</v>
      </c>
      <c r="R21" s="521">
        <f>'Форма 3 24-25'!T94</f>
        <v>0</v>
      </c>
      <c r="S21" s="521">
        <f>'Форма 3 24-25'!U94</f>
        <v>0</v>
      </c>
      <c r="T21" s="521">
        <f>'Форма 3 24-25'!V94</f>
        <v>0</v>
      </c>
      <c r="U21" s="521">
        <f>'Форма 3 24-25'!W94</f>
        <v>0</v>
      </c>
      <c r="V21" s="521">
        <f>'Форма 3 24-25'!X94</f>
        <v>0</v>
      </c>
      <c r="W21" s="521">
        <f>'Форма 3 24-25'!Y94</f>
        <v>0</v>
      </c>
      <c r="X21" s="521">
        <f>'Форма 3 24-25'!Z94</f>
        <v>0</v>
      </c>
      <c r="Y21" s="521">
        <f>'Форма 3 24-25'!AA94</f>
        <v>0</v>
      </c>
      <c r="Z21" s="521">
        <f>'Форма 3 24-25'!AB94</f>
        <v>0</v>
      </c>
      <c r="AA21" s="521"/>
      <c r="AB21" s="971">
        <f>SUM(I21:Z21)</f>
        <v>244</v>
      </c>
    </row>
    <row r="22" spans="1:28" ht="18.75" customHeight="1" x14ac:dyDescent="0.4">
      <c r="A22" s="960"/>
      <c r="B22" s="995"/>
      <c r="C22" s="958"/>
      <c r="D22" s="970">
        <v>0.75</v>
      </c>
      <c r="E22" s="957" t="s">
        <v>36</v>
      </c>
      <c r="F22" s="957"/>
      <c r="G22" s="957"/>
      <c r="H22" s="957"/>
      <c r="I22" s="521">
        <f>'Форма 3 24-25'!K102</f>
        <v>4</v>
      </c>
      <c r="J22" s="521">
        <f>'Форма 3 24-25'!L102</f>
        <v>188</v>
      </c>
      <c r="K22" s="521">
        <f>'Форма 3 24-25'!M102</f>
        <v>0</v>
      </c>
      <c r="L22" s="521">
        <f>'Форма 3 24-25'!N102</f>
        <v>0</v>
      </c>
      <c r="M22" s="521">
        <f>'Форма 3 24-25'!O102</f>
        <v>0</v>
      </c>
      <c r="N22" s="521">
        <f>'Форма 3 24-25'!P102</f>
        <v>0</v>
      </c>
      <c r="O22" s="521">
        <f>'Форма 3 24-25'!Q102</f>
        <v>0</v>
      </c>
      <c r="P22" s="521">
        <f>'Форма 3 24-25'!R102</f>
        <v>0</v>
      </c>
      <c r="Q22" s="521">
        <f>'Форма 3 24-25'!S102</f>
        <v>0</v>
      </c>
      <c r="R22" s="521">
        <f>'Форма 3 24-25'!T102</f>
        <v>0</v>
      </c>
      <c r="S22" s="521">
        <f>'Форма 3 24-25'!U102</f>
        <v>1</v>
      </c>
      <c r="T22" s="521">
        <f>'Форма 3 24-25'!V102</f>
        <v>0</v>
      </c>
      <c r="U22" s="521">
        <f>'Форма 3 24-25'!W102</f>
        <v>0</v>
      </c>
      <c r="V22" s="521">
        <f>'Форма 3 24-25'!X102</f>
        <v>0</v>
      </c>
      <c r="W22" s="521">
        <f>'Форма 3 24-25'!Y102</f>
        <v>0</v>
      </c>
      <c r="X22" s="521">
        <f>'Форма 3 24-25'!Z102</f>
        <v>0</v>
      </c>
      <c r="Y22" s="521">
        <f>'Форма 3 24-25'!AA102</f>
        <v>0</v>
      </c>
      <c r="Z22" s="521">
        <f>'Форма 3 24-25'!AB102</f>
        <v>0</v>
      </c>
      <c r="AA22" s="521"/>
      <c r="AB22" s="972">
        <f>SUM(I22:Z22)</f>
        <v>193</v>
      </c>
    </row>
    <row r="23" spans="1:28" ht="19.5" customHeight="1" x14ac:dyDescent="0.4">
      <c r="A23" s="960"/>
      <c r="B23" s="996"/>
      <c r="C23" s="958"/>
      <c r="D23" s="970">
        <v>0.75</v>
      </c>
      <c r="E23" s="957" t="s">
        <v>37</v>
      </c>
      <c r="F23" s="957"/>
      <c r="G23" s="957"/>
      <c r="H23" s="957"/>
      <c r="I23" s="521">
        <f>SUM(I21:I22)</f>
        <v>4</v>
      </c>
      <c r="J23" s="521">
        <f t="shared" ref="J23:Z23" si="11">SUM(J21:J22)</f>
        <v>432</v>
      </c>
      <c r="K23" s="521">
        <f t="shared" si="11"/>
        <v>0</v>
      </c>
      <c r="L23" s="521">
        <f t="shared" si="11"/>
        <v>0</v>
      </c>
      <c r="M23" s="521">
        <f t="shared" si="11"/>
        <v>0</v>
      </c>
      <c r="N23" s="521">
        <f t="shared" si="11"/>
        <v>0</v>
      </c>
      <c r="O23" s="521">
        <f t="shared" si="11"/>
        <v>0</v>
      </c>
      <c r="P23" s="521">
        <f t="shared" si="11"/>
        <v>0</v>
      </c>
      <c r="Q23" s="521">
        <f t="shared" si="11"/>
        <v>0</v>
      </c>
      <c r="R23" s="521">
        <f t="shared" si="11"/>
        <v>0</v>
      </c>
      <c r="S23" s="959">
        <f t="shared" si="11"/>
        <v>1</v>
      </c>
      <c r="T23" s="521">
        <f t="shared" si="11"/>
        <v>0</v>
      </c>
      <c r="U23" s="521">
        <f t="shared" si="11"/>
        <v>0</v>
      </c>
      <c r="V23" s="521">
        <f t="shared" si="11"/>
        <v>0</v>
      </c>
      <c r="W23" s="521">
        <f t="shared" si="11"/>
        <v>0</v>
      </c>
      <c r="X23" s="521">
        <f t="shared" si="11"/>
        <v>0</v>
      </c>
      <c r="Y23" s="521">
        <f t="shared" si="11"/>
        <v>0</v>
      </c>
      <c r="Z23" s="521">
        <f t="shared" si="11"/>
        <v>0</v>
      </c>
      <c r="AA23" s="521"/>
      <c r="AB23" s="973">
        <f>SUM(AB21:AB22)</f>
        <v>437</v>
      </c>
    </row>
    <row r="24" spans="1:28" ht="17.25" customHeight="1" x14ac:dyDescent="0.4">
      <c r="A24" s="960">
        <v>5</v>
      </c>
      <c r="B24" s="994" t="s">
        <v>229</v>
      </c>
      <c r="C24" s="955" t="s">
        <v>187</v>
      </c>
      <c r="D24" s="956">
        <v>0.5</v>
      </c>
      <c r="E24" s="957" t="s">
        <v>27</v>
      </c>
      <c r="F24" s="957"/>
      <c r="G24" s="957"/>
      <c r="H24" s="957"/>
      <c r="I24" s="521">
        <f>'Форма 3 24-25'!K113</f>
        <v>0</v>
      </c>
      <c r="J24" s="521">
        <f>'Форма 3 24-25'!L113</f>
        <v>120</v>
      </c>
      <c r="K24" s="521">
        <f>'Форма 3 24-25'!M113</f>
        <v>0</v>
      </c>
      <c r="L24" s="521">
        <f>'Форма 3 24-25'!N113</f>
        <v>0</v>
      </c>
      <c r="M24" s="521">
        <f>'Форма 3 24-25'!O113</f>
        <v>0</v>
      </c>
      <c r="N24" s="521">
        <f>'Форма 3 24-25'!P113</f>
        <v>0</v>
      </c>
      <c r="O24" s="521">
        <f>'Форма 3 24-25'!Q113</f>
        <v>0</v>
      </c>
      <c r="P24" s="521">
        <f>'Форма 3 24-25'!R113</f>
        <v>0</v>
      </c>
      <c r="Q24" s="521">
        <f>'Форма 3 24-25'!S113</f>
        <v>0</v>
      </c>
      <c r="R24" s="521">
        <f>'Форма 3 24-25'!T113</f>
        <v>0</v>
      </c>
      <c r="S24" s="521">
        <f>'Форма 3 24-25'!U113</f>
        <v>0</v>
      </c>
      <c r="T24" s="521">
        <f>'Форма 3 24-25'!V113</f>
        <v>0</v>
      </c>
      <c r="U24" s="521">
        <f>'Форма 3 24-25'!W113</f>
        <v>0</v>
      </c>
      <c r="V24" s="521">
        <f>'Форма 3 24-25'!X113</f>
        <v>0</v>
      </c>
      <c r="W24" s="521">
        <f>'Форма 3 24-25'!Y113</f>
        <v>0</v>
      </c>
      <c r="X24" s="521">
        <f>'Форма 3 24-25'!Z113</f>
        <v>0</v>
      </c>
      <c r="Y24" s="521">
        <f>'Форма 3 24-25'!AA113</f>
        <v>0</v>
      </c>
      <c r="Z24" s="521">
        <f>'Форма 3 24-25'!AB113</f>
        <v>0</v>
      </c>
      <c r="AA24" s="521"/>
      <c r="AB24" s="957">
        <f>SUM(I24:Z24)</f>
        <v>120</v>
      </c>
    </row>
    <row r="25" spans="1:28" ht="15.4" customHeight="1" x14ac:dyDescent="0.4">
      <c r="A25" s="960"/>
      <c r="B25" s="995"/>
      <c r="C25" s="958"/>
      <c r="D25" s="956">
        <v>0.5</v>
      </c>
      <c r="E25" s="957" t="s">
        <v>36</v>
      </c>
      <c r="F25" s="957"/>
      <c r="G25" s="957"/>
      <c r="H25" s="957"/>
      <c r="I25" s="521">
        <f>'Форма 3 24-25'!K123</f>
        <v>0</v>
      </c>
      <c r="J25" s="521">
        <f>'Форма 3 24-25'!L123</f>
        <v>160</v>
      </c>
      <c r="K25" s="521">
        <f>'Форма 3 24-25'!M123</f>
        <v>0</v>
      </c>
      <c r="L25" s="521">
        <f>'Форма 3 24-25'!N123</f>
        <v>0</v>
      </c>
      <c r="M25" s="521">
        <f>'Форма 3 24-25'!O123</f>
        <v>0</v>
      </c>
      <c r="N25" s="521">
        <f>'Форма 3 24-25'!P123</f>
        <v>0</v>
      </c>
      <c r="O25" s="521">
        <f>'Форма 3 24-25'!Q123</f>
        <v>0</v>
      </c>
      <c r="P25" s="521">
        <f>'Форма 3 24-25'!R123</f>
        <v>0</v>
      </c>
      <c r="Q25" s="521">
        <f>'Форма 3 24-25'!S123</f>
        <v>0</v>
      </c>
      <c r="R25" s="521">
        <f>'Форма 3 24-25'!T123</f>
        <v>0</v>
      </c>
      <c r="S25" s="521">
        <f>'Форма 3 24-25'!U123</f>
        <v>0</v>
      </c>
      <c r="T25" s="521">
        <f>'Форма 3 24-25'!V123</f>
        <v>0</v>
      </c>
      <c r="U25" s="521">
        <f>'Форма 3 24-25'!W123</f>
        <v>0</v>
      </c>
      <c r="V25" s="521">
        <f>'Форма 3 24-25'!X123</f>
        <v>0</v>
      </c>
      <c r="W25" s="521">
        <f>'Форма 3 24-25'!Y123</f>
        <v>0</v>
      </c>
      <c r="X25" s="521">
        <f>'Форма 3 24-25'!Z123</f>
        <v>0</v>
      </c>
      <c r="Y25" s="521">
        <f>'Форма 3 24-25'!AA123</f>
        <v>0</v>
      </c>
      <c r="Z25" s="521">
        <f>'Форма 3 24-25'!AB123</f>
        <v>0</v>
      </c>
      <c r="AA25" s="521"/>
      <c r="AB25" s="957">
        <f>SUM(I25:Z25)</f>
        <v>160</v>
      </c>
    </row>
    <row r="26" spans="1:28" ht="15.4" customHeight="1" x14ac:dyDescent="0.4">
      <c r="A26" s="960"/>
      <c r="B26" s="996"/>
      <c r="C26" s="958"/>
      <c r="D26" s="956">
        <v>0.5</v>
      </c>
      <c r="E26" s="957" t="s">
        <v>37</v>
      </c>
      <c r="F26" s="957"/>
      <c r="G26" s="957"/>
      <c r="H26" s="957"/>
      <c r="I26" s="521">
        <f>SUM(I24:I25)</f>
        <v>0</v>
      </c>
      <c r="J26" s="521">
        <f t="shared" ref="J26:Z26" si="12">SUM(J24:J25)</f>
        <v>280</v>
      </c>
      <c r="K26" s="521">
        <f t="shared" si="12"/>
        <v>0</v>
      </c>
      <c r="L26" s="521">
        <f t="shared" si="12"/>
        <v>0</v>
      </c>
      <c r="M26" s="521">
        <f t="shared" si="12"/>
        <v>0</v>
      </c>
      <c r="N26" s="521">
        <f t="shared" si="12"/>
        <v>0</v>
      </c>
      <c r="O26" s="521">
        <f t="shared" si="12"/>
        <v>0</v>
      </c>
      <c r="P26" s="521">
        <f t="shared" si="12"/>
        <v>0</v>
      </c>
      <c r="Q26" s="521">
        <f t="shared" si="12"/>
        <v>0</v>
      </c>
      <c r="R26" s="521">
        <f t="shared" si="12"/>
        <v>0</v>
      </c>
      <c r="S26" s="521">
        <f t="shared" si="12"/>
        <v>0</v>
      </c>
      <c r="T26" s="521">
        <f t="shared" si="12"/>
        <v>0</v>
      </c>
      <c r="U26" s="521">
        <f t="shared" si="12"/>
        <v>0</v>
      </c>
      <c r="V26" s="521">
        <f t="shared" si="12"/>
        <v>0</v>
      </c>
      <c r="W26" s="521">
        <f t="shared" si="12"/>
        <v>0</v>
      </c>
      <c r="X26" s="521">
        <f t="shared" si="12"/>
        <v>0</v>
      </c>
      <c r="Y26" s="521">
        <f t="shared" si="12"/>
        <v>0</v>
      </c>
      <c r="Z26" s="521">
        <f t="shared" si="12"/>
        <v>0</v>
      </c>
      <c r="AA26" s="521"/>
      <c r="AB26" s="947">
        <f t="shared" ref="AB26" si="13">SUM(I26:Z26)</f>
        <v>280</v>
      </c>
    </row>
    <row r="27" spans="1:28" s="965" customFormat="1" ht="13.9" x14ac:dyDescent="0.4">
      <c r="A27" s="974"/>
      <c r="B27" s="961" t="s">
        <v>47</v>
      </c>
      <c r="C27" s="975"/>
      <c r="D27" s="976">
        <f>D9+D12+D15+D21+D24</f>
        <v>4.25</v>
      </c>
      <c r="E27" s="947" t="s">
        <v>27</v>
      </c>
      <c r="F27" s="584"/>
      <c r="G27" s="584"/>
      <c r="H27" s="584"/>
      <c r="I27" s="584">
        <f>SUM(I9,I18,I21,I24)</f>
        <v>482</v>
      </c>
      <c r="J27" s="584">
        <f t="shared" ref="J27:Z27" si="14">SUM(J9,J18,J21,J24)</f>
        <v>650</v>
      </c>
      <c r="K27" s="584">
        <f t="shared" si="14"/>
        <v>0</v>
      </c>
      <c r="L27" s="584">
        <f t="shared" si="14"/>
        <v>37</v>
      </c>
      <c r="M27" s="584">
        <f t="shared" si="14"/>
        <v>14</v>
      </c>
      <c r="N27" s="584">
        <f t="shared" si="14"/>
        <v>0.5</v>
      </c>
      <c r="O27" s="584">
        <f t="shared" si="14"/>
        <v>0</v>
      </c>
      <c r="P27" s="584">
        <f t="shared" si="14"/>
        <v>0</v>
      </c>
      <c r="Q27" s="584">
        <f t="shared" si="14"/>
        <v>0</v>
      </c>
      <c r="R27" s="584">
        <f t="shared" si="14"/>
        <v>0</v>
      </c>
      <c r="S27" s="584">
        <f t="shared" si="14"/>
        <v>76</v>
      </c>
      <c r="T27" s="584">
        <f t="shared" si="14"/>
        <v>0</v>
      </c>
      <c r="U27" s="584">
        <f t="shared" si="14"/>
        <v>0</v>
      </c>
      <c r="V27" s="584">
        <f t="shared" si="14"/>
        <v>0</v>
      </c>
      <c r="W27" s="584">
        <f t="shared" si="14"/>
        <v>0</v>
      </c>
      <c r="X27" s="584">
        <f t="shared" si="14"/>
        <v>0</v>
      </c>
      <c r="Y27" s="584">
        <f t="shared" si="14"/>
        <v>0</v>
      </c>
      <c r="Z27" s="584">
        <f t="shared" si="14"/>
        <v>0</v>
      </c>
      <c r="AA27" s="584"/>
      <c r="AB27" s="584">
        <f>SUM(I27:Z27)</f>
        <v>1259.5</v>
      </c>
    </row>
    <row r="28" spans="1:28" s="965" customFormat="1" ht="13.9" x14ac:dyDescent="0.4">
      <c r="A28" s="974"/>
      <c r="B28" s="961"/>
      <c r="C28" s="975"/>
      <c r="D28" s="976">
        <v>4.25</v>
      </c>
      <c r="E28" s="947" t="s">
        <v>36</v>
      </c>
      <c r="F28" s="957"/>
      <c r="G28" s="957"/>
      <c r="H28" s="957"/>
      <c r="I28" s="584">
        <f>SUM(I10,I19,I22,I25)</f>
        <v>354</v>
      </c>
      <c r="J28" s="584">
        <f t="shared" ref="J28:Z28" si="15">SUM(J10,J19,J22,J25)</f>
        <v>560</v>
      </c>
      <c r="K28" s="584">
        <f t="shared" si="15"/>
        <v>0</v>
      </c>
      <c r="L28" s="584">
        <f t="shared" si="15"/>
        <v>23</v>
      </c>
      <c r="M28" s="584">
        <f t="shared" si="15"/>
        <v>8</v>
      </c>
      <c r="N28" s="584">
        <f t="shared" si="15"/>
        <v>4</v>
      </c>
      <c r="O28" s="584">
        <f t="shared" si="15"/>
        <v>15</v>
      </c>
      <c r="P28" s="584">
        <f t="shared" si="15"/>
        <v>0</v>
      </c>
      <c r="Q28" s="584">
        <f t="shared" si="15"/>
        <v>0</v>
      </c>
      <c r="R28" s="584">
        <f t="shared" si="15"/>
        <v>24</v>
      </c>
      <c r="S28" s="584">
        <f t="shared" si="15"/>
        <v>51</v>
      </c>
      <c r="T28" s="584">
        <f t="shared" si="15"/>
        <v>0</v>
      </c>
      <c r="U28" s="584">
        <f t="shared" si="15"/>
        <v>48</v>
      </c>
      <c r="V28" s="584">
        <f t="shared" si="15"/>
        <v>0</v>
      </c>
      <c r="W28" s="584">
        <f t="shared" si="15"/>
        <v>0</v>
      </c>
      <c r="X28" s="584">
        <f t="shared" si="15"/>
        <v>0</v>
      </c>
      <c r="Y28" s="584">
        <f t="shared" si="15"/>
        <v>0</v>
      </c>
      <c r="Z28" s="584">
        <f t="shared" si="15"/>
        <v>0</v>
      </c>
      <c r="AA28" s="584"/>
      <c r="AB28" s="584">
        <f>SUM(I28:Z28)</f>
        <v>1087</v>
      </c>
    </row>
    <row r="29" spans="1:28" s="965" customFormat="1" ht="13.9" x14ac:dyDescent="0.4">
      <c r="A29" s="974"/>
      <c r="B29" s="961"/>
      <c r="C29" s="975"/>
      <c r="D29" s="976">
        <v>4.25</v>
      </c>
      <c r="E29" s="947" t="s">
        <v>37</v>
      </c>
      <c r="F29" s="957"/>
      <c r="G29" s="957"/>
      <c r="H29" s="957"/>
      <c r="I29" s="584">
        <f>SUM(I11,I20,I23,I26)</f>
        <v>836</v>
      </c>
      <c r="J29" s="584">
        <f t="shared" ref="J29:Z29" si="16">SUM(J11,J20,J23,J26)</f>
        <v>1210</v>
      </c>
      <c r="K29" s="584">
        <f t="shared" si="16"/>
        <v>0</v>
      </c>
      <c r="L29" s="584">
        <f t="shared" si="16"/>
        <v>60</v>
      </c>
      <c r="M29" s="584">
        <f t="shared" si="16"/>
        <v>22</v>
      </c>
      <c r="N29" s="584">
        <f t="shared" si="16"/>
        <v>4.5</v>
      </c>
      <c r="O29" s="584">
        <f t="shared" si="16"/>
        <v>15</v>
      </c>
      <c r="P29" s="584">
        <f t="shared" si="16"/>
        <v>0</v>
      </c>
      <c r="Q29" s="584">
        <f t="shared" si="16"/>
        <v>0</v>
      </c>
      <c r="R29" s="584">
        <f t="shared" si="16"/>
        <v>24</v>
      </c>
      <c r="S29" s="584">
        <f t="shared" si="16"/>
        <v>127</v>
      </c>
      <c r="T29" s="584">
        <f t="shared" si="16"/>
        <v>0</v>
      </c>
      <c r="U29" s="584">
        <f t="shared" si="16"/>
        <v>48</v>
      </c>
      <c r="V29" s="584">
        <f t="shared" si="16"/>
        <v>0</v>
      </c>
      <c r="W29" s="584">
        <f t="shared" si="16"/>
        <v>0</v>
      </c>
      <c r="X29" s="584">
        <f t="shared" si="16"/>
        <v>0</v>
      </c>
      <c r="Y29" s="584">
        <f t="shared" si="16"/>
        <v>0</v>
      </c>
      <c r="Z29" s="584">
        <f t="shared" si="16"/>
        <v>0</v>
      </c>
      <c r="AA29" s="584"/>
      <c r="AB29" s="947">
        <f t="shared" ref="AB29" si="17">SUM(AB27:AB28)</f>
        <v>2346.5</v>
      </c>
    </row>
    <row r="30" spans="1:28" s="965" customFormat="1" ht="12" customHeight="1" x14ac:dyDescent="0.4">
      <c r="A30" s="977"/>
      <c r="B30" s="978"/>
      <c r="C30" s="979"/>
      <c r="D30" s="980"/>
      <c r="F30" s="953"/>
      <c r="G30" s="953"/>
      <c r="H30" s="953"/>
      <c r="I30" s="981"/>
      <c r="J30" s="981"/>
      <c r="K30" s="981"/>
      <c r="L30" s="981"/>
      <c r="M30" s="981"/>
      <c r="N30" s="981"/>
      <c r="O30" s="981"/>
      <c r="P30" s="981"/>
      <c r="Q30" s="981"/>
      <c r="R30" s="981"/>
      <c r="S30" s="981"/>
      <c r="T30" s="981"/>
      <c r="U30" s="981"/>
      <c r="V30" s="981"/>
      <c r="W30" s="981"/>
      <c r="X30" s="981"/>
      <c r="Y30" s="981"/>
      <c r="Z30" s="981"/>
      <c r="AA30" s="981"/>
      <c r="AB30" s="981"/>
    </row>
    <row r="31" spans="1:28" s="985" customFormat="1" ht="15.75" x14ac:dyDescent="0.5">
      <c r="A31" s="982"/>
      <c r="B31" s="983" t="s">
        <v>215</v>
      </c>
      <c r="C31" s="984"/>
      <c r="D31" s="984"/>
      <c r="E31" s="984"/>
      <c r="F31" s="984"/>
      <c r="G31" s="984"/>
      <c r="H31" s="984"/>
      <c r="I31" s="984"/>
      <c r="J31" s="984"/>
      <c r="K31" s="984"/>
      <c r="L31" s="984"/>
      <c r="M31" s="984"/>
      <c r="N31" s="984"/>
      <c r="O31" s="984"/>
      <c r="P31" s="984"/>
      <c r="Q31" s="984"/>
      <c r="R31" s="984"/>
      <c r="S31" s="984"/>
      <c r="T31" s="984"/>
      <c r="U31" s="984"/>
      <c r="V31" s="984"/>
      <c r="W31" s="984"/>
      <c r="X31" s="984"/>
      <c r="Y31" s="984"/>
      <c r="Z31" s="984"/>
      <c r="AA31" s="984"/>
      <c r="AB31" s="984"/>
    </row>
    <row r="32" spans="1:28" s="985" customFormat="1" ht="13.9" x14ac:dyDescent="0.4">
      <c r="A32" s="982"/>
      <c r="B32" s="982"/>
      <c r="C32" s="982"/>
      <c r="D32" s="982"/>
      <c r="E32" s="982"/>
      <c r="F32" s="982"/>
      <c r="G32" s="982"/>
      <c r="H32" s="982"/>
      <c r="I32" s="982"/>
      <c r="J32" s="982"/>
      <c r="K32" s="986"/>
      <c r="L32" s="986"/>
      <c r="M32" s="986"/>
      <c r="N32" s="986"/>
      <c r="O32" s="986"/>
      <c r="P32" s="986"/>
      <c r="Q32" s="986"/>
      <c r="R32" s="986"/>
      <c r="S32" s="986"/>
      <c r="T32" s="986"/>
      <c r="U32" s="986"/>
      <c r="V32" s="986"/>
      <c r="W32" s="986"/>
      <c r="X32" s="986"/>
      <c r="Y32" s="986"/>
      <c r="Z32" s="986"/>
      <c r="AA32" s="986"/>
      <c r="AB32" s="986"/>
    </row>
    <row r="33" spans="1:28" s="985" customFormat="1" ht="18" x14ac:dyDescent="0.55000000000000004">
      <c r="A33" s="982"/>
      <c r="B33" s="987" t="s">
        <v>180</v>
      </c>
      <c r="C33" s="988"/>
      <c r="D33" s="988"/>
      <c r="E33" s="988"/>
      <c r="F33" s="988"/>
      <c r="G33" s="988"/>
      <c r="H33" s="988"/>
      <c r="I33" s="988"/>
      <c r="J33" s="988"/>
      <c r="K33" s="988"/>
      <c r="L33" s="988"/>
      <c r="M33" s="988"/>
      <c r="N33" s="988"/>
      <c r="O33" s="988"/>
      <c r="P33" s="988"/>
      <c r="Q33" s="988"/>
      <c r="R33" s="988"/>
      <c r="S33" s="988"/>
      <c r="T33" s="988"/>
      <c r="U33" s="988"/>
      <c r="V33" s="988"/>
      <c r="W33" s="988"/>
      <c r="X33" s="988"/>
      <c r="Y33" s="988"/>
      <c r="Z33" s="988"/>
      <c r="AA33" s="988"/>
      <c r="AB33" s="988"/>
    </row>
    <row r="34" spans="1:28" s="985" customFormat="1" ht="13.9" x14ac:dyDescent="0.4">
      <c r="A34" s="982"/>
      <c r="B34" s="982"/>
      <c r="C34" s="982"/>
      <c r="D34" s="982"/>
      <c r="E34" s="982"/>
      <c r="F34" s="982"/>
      <c r="G34" s="982"/>
      <c r="H34" s="982"/>
      <c r="I34" s="982"/>
      <c r="J34" s="982"/>
      <c r="K34" s="989"/>
      <c r="L34" s="989"/>
      <c r="M34" s="989"/>
      <c r="N34" s="989"/>
      <c r="O34" s="989"/>
      <c r="P34" s="989"/>
      <c r="Q34" s="989"/>
      <c r="R34" s="989"/>
      <c r="S34" s="989"/>
      <c r="T34" s="989"/>
      <c r="U34" s="989"/>
      <c r="V34" s="989"/>
      <c r="W34" s="989"/>
      <c r="X34" s="989"/>
      <c r="Y34" s="989"/>
      <c r="Z34" s="989"/>
      <c r="AA34" s="989"/>
      <c r="AB34" s="989"/>
    </row>
    <row r="35" spans="1:28" s="985" customFormat="1" ht="13.9" x14ac:dyDescent="0.4">
      <c r="K35" s="990"/>
      <c r="L35" s="990"/>
      <c r="M35" s="990"/>
      <c r="N35" s="990"/>
      <c r="O35" s="990"/>
      <c r="P35" s="990"/>
      <c r="Q35" s="990"/>
      <c r="R35" s="990"/>
      <c r="S35" s="990"/>
      <c r="T35" s="990"/>
      <c r="U35" s="990"/>
      <c r="V35" s="990"/>
      <c r="W35" s="990"/>
      <c r="X35" s="990"/>
      <c r="Y35" s="990"/>
      <c r="Z35" s="990"/>
      <c r="AA35" s="990"/>
      <c r="AB35" s="990"/>
    </row>
  </sheetData>
  <mergeCells count="29">
    <mergeCell ref="A27:A29"/>
    <mergeCell ref="B27:B29"/>
    <mergeCell ref="A6:A8"/>
    <mergeCell ref="B6:B8"/>
    <mergeCell ref="B12:B14"/>
    <mergeCell ref="B15:B17"/>
    <mergeCell ref="B21:B23"/>
    <mergeCell ref="B24:B26"/>
    <mergeCell ref="K35:AB35"/>
    <mergeCell ref="K34:AB34"/>
    <mergeCell ref="B31:AB31"/>
    <mergeCell ref="B33:AB33"/>
    <mergeCell ref="C27:C29"/>
    <mergeCell ref="C6:C8"/>
    <mergeCell ref="A2:AB2"/>
    <mergeCell ref="A3:AB3"/>
    <mergeCell ref="A24:A26"/>
    <mergeCell ref="C24:C26"/>
    <mergeCell ref="C21:C23"/>
    <mergeCell ref="A21:A23"/>
    <mergeCell ref="B9:B11"/>
    <mergeCell ref="A15:A17"/>
    <mergeCell ref="C15:C17"/>
    <mergeCell ref="A12:A14"/>
    <mergeCell ref="C12:C14"/>
    <mergeCell ref="A9:A11"/>
    <mergeCell ref="C9:C11"/>
    <mergeCell ref="B18:B20"/>
    <mergeCell ref="C18:C20"/>
  </mergeCells>
  <phoneticPr fontId="18" type="noConversion"/>
  <printOptions horizontalCentered="1"/>
  <pageMargins left="0.15748031496062992" right="0.19685039370078741" top="0.70866141732283472" bottom="0.39370078740157483" header="0" footer="0"/>
  <pageSetup paperSize="9" scale="9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D461"/>
  <sheetViews>
    <sheetView showGridLines="0" topLeftCell="A35" zoomScale="94" zoomScaleNormal="94" zoomScaleSheetLayoutView="82" workbookViewId="0">
      <selection activeCell="O75" sqref="O75"/>
    </sheetView>
  </sheetViews>
  <sheetFormatPr defaultRowHeight="14.25" outlineLevelCol="1" x14ac:dyDescent="0.45"/>
  <cols>
    <col min="1" max="1" width="3.73046875" customWidth="1"/>
    <col min="2" max="2" width="17.1328125" customWidth="1" outlineLevel="1"/>
    <col min="3" max="3" width="7" customWidth="1"/>
    <col min="4" max="4" width="4.3984375" customWidth="1"/>
    <col min="5" max="5" width="42.59765625" style="5" customWidth="1"/>
    <col min="6" max="6" width="3.1328125" customWidth="1"/>
    <col min="7" max="7" width="3.59765625" customWidth="1"/>
    <col min="8" max="8" width="3.73046875" customWidth="1"/>
    <col min="9" max="9" width="4" customWidth="1"/>
    <col min="10" max="10" width="4.265625" style="9" customWidth="1"/>
    <col min="11" max="11" width="5.265625" customWidth="1"/>
    <col min="12" max="12" width="5" customWidth="1"/>
    <col min="13" max="13" width="2.265625" customWidth="1"/>
    <col min="14" max="14" width="4" customWidth="1"/>
    <col min="15" max="15" width="4.1328125" customWidth="1"/>
    <col min="16" max="16" width="4" customWidth="1"/>
    <col min="17" max="17" width="3.1328125" customWidth="1"/>
    <col min="18" max="19" width="3.73046875" customWidth="1"/>
    <col min="20" max="20" width="3.86328125" customWidth="1"/>
    <col min="21" max="21" width="4" customWidth="1"/>
    <col min="22" max="22" width="3.86328125" customWidth="1"/>
    <col min="23" max="23" width="4.1328125" customWidth="1"/>
    <col min="24" max="24" width="2.86328125" customWidth="1"/>
    <col min="25" max="25" width="3.86328125" customWidth="1"/>
    <col min="26" max="26" width="3.3984375" customWidth="1"/>
    <col min="27" max="27" width="2.86328125" customWidth="1"/>
    <col min="28" max="28" width="3" customWidth="1"/>
    <col min="29" max="29" width="7.86328125" customWidth="1"/>
  </cols>
  <sheetData>
    <row r="1" spans="1:29" ht="17.25" x14ac:dyDescent="0.45">
      <c r="A1" s="705" t="s">
        <v>150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829"/>
    </row>
    <row r="2" spans="1:29" ht="40.5" customHeight="1" thickBot="1" x14ac:dyDescent="0.5">
      <c r="A2" s="830" t="s">
        <v>183</v>
      </c>
      <c r="B2" s="830"/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1"/>
    </row>
    <row r="3" spans="1:29" ht="14.65" thickBot="1" x14ac:dyDescent="0.5">
      <c r="A3" s="832" t="s">
        <v>0</v>
      </c>
      <c r="B3" s="834" t="s">
        <v>1</v>
      </c>
      <c r="C3" s="834" t="s">
        <v>2</v>
      </c>
      <c r="D3" s="836" t="s">
        <v>3</v>
      </c>
      <c r="E3" s="838" t="s">
        <v>53</v>
      </c>
      <c r="F3" s="840" t="s">
        <v>4</v>
      </c>
      <c r="G3" s="842" t="s">
        <v>5</v>
      </c>
      <c r="H3" s="840" t="s">
        <v>48</v>
      </c>
      <c r="I3" s="845" t="s">
        <v>6</v>
      </c>
      <c r="J3" s="842" t="s">
        <v>7</v>
      </c>
      <c r="K3" s="802" t="s">
        <v>41</v>
      </c>
      <c r="L3" s="803"/>
      <c r="M3" s="803"/>
      <c r="N3" s="803"/>
      <c r="O3" s="803"/>
      <c r="P3" s="803"/>
      <c r="Q3" s="803"/>
      <c r="R3" s="803"/>
      <c r="S3" s="803"/>
      <c r="T3" s="803"/>
      <c r="U3" s="803"/>
      <c r="V3" s="803"/>
      <c r="W3" s="803"/>
      <c r="X3" s="803"/>
      <c r="Y3" s="803"/>
      <c r="Z3" s="803"/>
      <c r="AA3" s="803"/>
      <c r="AB3" s="803"/>
      <c r="AC3" s="822" t="s">
        <v>21</v>
      </c>
    </row>
    <row r="4" spans="1:29" ht="114.75" customHeight="1" thickBot="1" x14ac:dyDescent="0.5">
      <c r="A4" s="833"/>
      <c r="B4" s="835"/>
      <c r="C4" s="835"/>
      <c r="D4" s="837"/>
      <c r="E4" s="839"/>
      <c r="F4" s="841"/>
      <c r="G4" s="843"/>
      <c r="H4" s="844"/>
      <c r="I4" s="846"/>
      <c r="J4" s="847"/>
      <c r="K4" s="228" t="s">
        <v>8</v>
      </c>
      <c r="L4" s="227" t="s">
        <v>9</v>
      </c>
      <c r="M4" s="228" t="s">
        <v>10</v>
      </c>
      <c r="N4" s="227" t="s">
        <v>11</v>
      </c>
      <c r="O4" s="227" t="s">
        <v>12</v>
      </c>
      <c r="P4" s="227" t="s">
        <v>13</v>
      </c>
      <c r="Q4" s="391" t="s">
        <v>157</v>
      </c>
      <c r="R4" s="392" t="s">
        <v>158</v>
      </c>
      <c r="S4" s="227" t="s">
        <v>14</v>
      </c>
      <c r="T4" s="227" t="s">
        <v>15</v>
      </c>
      <c r="U4" s="227" t="s">
        <v>16</v>
      </c>
      <c r="V4" s="229" t="s">
        <v>92</v>
      </c>
      <c r="W4" s="229" t="s">
        <v>17</v>
      </c>
      <c r="X4" s="227" t="s">
        <v>51</v>
      </c>
      <c r="Y4" s="229" t="s">
        <v>18</v>
      </c>
      <c r="Z4" s="227" t="s">
        <v>52</v>
      </c>
      <c r="AA4" s="229" t="s">
        <v>19</v>
      </c>
      <c r="AB4" s="229" t="s">
        <v>20</v>
      </c>
      <c r="AC4" s="823"/>
    </row>
    <row r="5" spans="1:29" ht="14.65" thickBot="1" x14ac:dyDescent="0.5">
      <c r="A5" s="31">
        <v>1</v>
      </c>
      <c r="B5" s="32">
        <v>2</v>
      </c>
      <c r="C5" s="32">
        <v>3</v>
      </c>
      <c r="D5" s="33">
        <v>4</v>
      </c>
      <c r="E5" s="34">
        <v>5</v>
      </c>
      <c r="F5" s="35">
        <v>6</v>
      </c>
      <c r="G5" s="32">
        <v>7</v>
      </c>
      <c r="H5" s="32"/>
      <c r="I5" s="32">
        <v>8</v>
      </c>
      <c r="J5" s="33">
        <v>9</v>
      </c>
      <c r="K5" s="35">
        <v>10</v>
      </c>
      <c r="L5" s="32">
        <v>11</v>
      </c>
      <c r="M5" s="35">
        <v>12</v>
      </c>
      <c r="N5" s="32">
        <v>13</v>
      </c>
      <c r="O5" s="32">
        <v>14</v>
      </c>
      <c r="P5" s="32">
        <v>15</v>
      </c>
      <c r="Q5" s="32">
        <v>16</v>
      </c>
      <c r="R5" s="32">
        <v>17</v>
      </c>
      <c r="S5" s="32">
        <v>18</v>
      </c>
      <c r="T5" s="32">
        <v>19</v>
      </c>
      <c r="U5" s="32">
        <v>20</v>
      </c>
      <c r="V5" s="32">
        <v>21</v>
      </c>
      <c r="W5" s="32">
        <v>22</v>
      </c>
      <c r="X5" s="32">
        <v>23</v>
      </c>
      <c r="Y5" s="32">
        <v>24</v>
      </c>
      <c r="Z5" s="32">
        <v>25</v>
      </c>
      <c r="AA5" s="32">
        <v>26</v>
      </c>
      <c r="AB5" s="32">
        <v>27</v>
      </c>
      <c r="AC5" s="36">
        <v>29</v>
      </c>
    </row>
    <row r="6" spans="1:29" ht="14.65" thickBot="1" x14ac:dyDescent="0.5">
      <c r="A6" s="759" t="s">
        <v>26</v>
      </c>
      <c r="B6" s="760"/>
      <c r="C6" s="760"/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0"/>
      <c r="X6" s="760"/>
      <c r="Y6" s="760"/>
      <c r="Z6" s="760"/>
      <c r="AA6" s="760"/>
      <c r="AB6" s="760"/>
      <c r="AC6" s="804"/>
    </row>
    <row r="7" spans="1:29" ht="15.4" x14ac:dyDescent="0.45">
      <c r="A7" s="821">
        <v>1</v>
      </c>
      <c r="B7" s="790" t="s">
        <v>160</v>
      </c>
      <c r="C7" s="747" t="s">
        <v>220</v>
      </c>
      <c r="D7" s="826" t="s">
        <v>22</v>
      </c>
      <c r="E7" s="619" t="s">
        <v>164</v>
      </c>
      <c r="F7" s="556" t="s">
        <v>159</v>
      </c>
      <c r="G7" s="557" t="s">
        <v>165</v>
      </c>
      <c r="H7" s="558"/>
      <c r="I7" s="557" t="s">
        <v>44</v>
      </c>
      <c r="J7" s="628">
        <v>9</v>
      </c>
      <c r="K7" s="623">
        <v>32</v>
      </c>
      <c r="L7" s="559">
        <v>16</v>
      </c>
      <c r="M7" s="558"/>
      <c r="N7" s="622"/>
      <c r="O7" s="622"/>
      <c r="P7" s="558"/>
      <c r="Q7" s="558"/>
      <c r="R7" s="558"/>
      <c r="S7" s="558"/>
      <c r="T7" s="558"/>
      <c r="U7" s="557">
        <v>1</v>
      </c>
      <c r="V7" s="558"/>
      <c r="W7" s="558"/>
      <c r="X7" s="558"/>
      <c r="Y7" s="558"/>
      <c r="Z7" s="560"/>
      <c r="AA7" s="560"/>
      <c r="AB7" s="561"/>
      <c r="AC7" s="545">
        <f t="shared" ref="AC7:AC15" si="0">SUM(K7:AB7)</f>
        <v>49</v>
      </c>
    </row>
    <row r="8" spans="1:29" ht="18" customHeight="1" x14ac:dyDescent="0.45">
      <c r="A8" s="741"/>
      <c r="B8" s="791"/>
      <c r="C8" s="824"/>
      <c r="D8" s="827"/>
      <c r="E8" s="620" t="s">
        <v>166</v>
      </c>
      <c r="F8" s="562" t="s">
        <v>159</v>
      </c>
      <c r="G8" s="563" t="s">
        <v>25</v>
      </c>
      <c r="H8" s="564"/>
      <c r="I8" s="563" t="s">
        <v>44</v>
      </c>
      <c r="J8" s="629">
        <v>26</v>
      </c>
      <c r="K8" s="624">
        <v>12</v>
      </c>
      <c r="L8" s="566"/>
      <c r="M8" s="564"/>
      <c r="N8" s="573">
        <v>7</v>
      </c>
      <c r="O8" s="577">
        <v>2</v>
      </c>
      <c r="P8" s="589"/>
      <c r="Q8" s="589"/>
      <c r="R8" s="589"/>
      <c r="S8" s="589"/>
      <c r="T8" s="589"/>
      <c r="U8" s="563">
        <v>6</v>
      </c>
      <c r="V8" s="589"/>
      <c r="W8" s="589" t="s">
        <v>167</v>
      </c>
      <c r="X8" s="589" t="s">
        <v>167</v>
      </c>
      <c r="Y8" s="589" t="s">
        <v>167</v>
      </c>
      <c r="Z8" s="568" t="s">
        <v>167</v>
      </c>
      <c r="AA8" s="568"/>
      <c r="AB8" s="569"/>
      <c r="AC8" s="431">
        <f t="shared" si="0"/>
        <v>27</v>
      </c>
    </row>
    <row r="9" spans="1:29" ht="17.25" customHeight="1" x14ac:dyDescent="0.45">
      <c r="A9" s="741"/>
      <c r="B9" s="791"/>
      <c r="C9" s="824"/>
      <c r="D9" s="827"/>
      <c r="E9" s="620" t="s">
        <v>166</v>
      </c>
      <c r="F9" s="562" t="s">
        <v>159</v>
      </c>
      <c r="G9" s="563" t="s">
        <v>165</v>
      </c>
      <c r="H9" s="564"/>
      <c r="I9" s="563" t="s">
        <v>44</v>
      </c>
      <c r="J9" s="629">
        <v>9</v>
      </c>
      <c r="K9" s="624">
        <v>10</v>
      </c>
      <c r="L9" s="566"/>
      <c r="M9" s="564"/>
      <c r="N9" s="563">
        <v>2</v>
      </c>
      <c r="O9" s="565">
        <v>1</v>
      </c>
      <c r="P9" s="589"/>
      <c r="Q9" s="589"/>
      <c r="R9" s="589"/>
      <c r="S9" s="589"/>
      <c r="T9" s="589"/>
      <c r="U9" s="563">
        <v>2</v>
      </c>
      <c r="V9" s="564"/>
      <c r="W9" s="564"/>
      <c r="X9" s="564"/>
      <c r="Y9" s="564"/>
      <c r="Z9" s="567"/>
      <c r="AA9" s="567"/>
      <c r="AB9" s="569"/>
      <c r="AC9" s="431">
        <f t="shared" si="0"/>
        <v>15</v>
      </c>
    </row>
    <row r="10" spans="1:29" ht="15" customHeight="1" x14ac:dyDescent="0.45">
      <c r="A10" s="742"/>
      <c r="B10" s="792"/>
      <c r="C10" s="750"/>
      <c r="D10" s="828"/>
      <c r="E10" s="620" t="s">
        <v>166</v>
      </c>
      <c r="F10" s="562" t="s">
        <v>159</v>
      </c>
      <c r="G10" s="563" t="s">
        <v>24</v>
      </c>
      <c r="H10" s="564"/>
      <c r="I10" s="563" t="s">
        <v>44</v>
      </c>
      <c r="J10" s="629">
        <v>9</v>
      </c>
      <c r="K10" s="625">
        <v>10</v>
      </c>
      <c r="L10" s="570"/>
      <c r="M10" s="564"/>
      <c r="N10" s="571">
        <v>2</v>
      </c>
      <c r="O10" s="572">
        <v>1</v>
      </c>
      <c r="P10" s="564"/>
      <c r="Q10" s="564"/>
      <c r="R10" s="564"/>
      <c r="S10" s="564"/>
      <c r="T10" s="564"/>
      <c r="U10" s="563">
        <v>2</v>
      </c>
      <c r="V10" s="564"/>
      <c r="W10" s="564" t="s">
        <v>167</v>
      </c>
      <c r="X10" s="564" t="s">
        <v>167</v>
      </c>
      <c r="Y10" s="564"/>
      <c r="Z10" s="567"/>
      <c r="AA10" s="567"/>
      <c r="AB10" s="569"/>
      <c r="AC10" s="431">
        <f t="shared" si="0"/>
        <v>15</v>
      </c>
    </row>
    <row r="11" spans="1:29" ht="28.15" x14ac:dyDescent="0.45">
      <c r="A11" s="742"/>
      <c r="B11" s="792"/>
      <c r="C11" s="750"/>
      <c r="D11" s="828"/>
      <c r="E11" s="620" t="s">
        <v>192</v>
      </c>
      <c r="F11" s="562" t="s">
        <v>159</v>
      </c>
      <c r="G11" s="563" t="s">
        <v>165</v>
      </c>
      <c r="H11" s="564"/>
      <c r="I11" s="563" t="s">
        <v>199</v>
      </c>
      <c r="J11" s="629">
        <v>12</v>
      </c>
      <c r="K11" s="626">
        <v>32</v>
      </c>
      <c r="L11" s="573">
        <v>24</v>
      </c>
      <c r="M11" s="564"/>
      <c r="N11" s="570">
        <v>3</v>
      </c>
      <c r="O11" s="570">
        <v>1</v>
      </c>
      <c r="P11" s="564"/>
      <c r="Q11" s="564"/>
      <c r="R11" s="564"/>
      <c r="S11" s="564"/>
      <c r="T11" s="564"/>
      <c r="U11" s="563">
        <v>1</v>
      </c>
      <c r="V11" s="564"/>
      <c r="W11" s="564"/>
      <c r="X11" s="564"/>
      <c r="Y11" s="564"/>
      <c r="Z11" s="567"/>
      <c r="AA11" s="567"/>
      <c r="AB11" s="569"/>
      <c r="AC11" s="431">
        <f t="shared" si="0"/>
        <v>61</v>
      </c>
    </row>
    <row r="12" spans="1:29" ht="30.75" customHeight="1" x14ac:dyDescent="0.45">
      <c r="A12" s="742"/>
      <c r="B12" s="792"/>
      <c r="C12" s="751"/>
      <c r="D12" s="828"/>
      <c r="E12" s="620" t="s">
        <v>193</v>
      </c>
      <c r="F12" s="562" t="s">
        <v>159</v>
      </c>
      <c r="G12" s="563" t="s">
        <v>165</v>
      </c>
      <c r="H12" s="574"/>
      <c r="I12" s="563" t="s">
        <v>199</v>
      </c>
      <c r="J12" s="629">
        <v>12</v>
      </c>
      <c r="K12" s="562">
        <v>32</v>
      </c>
      <c r="L12" s="563"/>
      <c r="M12" s="574"/>
      <c r="N12" s="570">
        <v>3</v>
      </c>
      <c r="O12" s="570">
        <v>1</v>
      </c>
      <c r="P12" s="564"/>
      <c r="Q12" s="564"/>
      <c r="R12" s="564"/>
      <c r="S12" s="564"/>
      <c r="T12" s="564"/>
      <c r="U12" s="563">
        <v>2</v>
      </c>
      <c r="V12" s="574"/>
      <c r="W12" s="574"/>
      <c r="X12" s="574"/>
      <c r="Y12" s="574"/>
      <c r="Z12" s="575"/>
      <c r="AA12" s="575"/>
      <c r="AB12" s="576"/>
      <c r="AC12" s="431">
        <f t="shared" si="0"/>
        <v>38</v>
      </c>
    </row>
    <row r="13" spans="1:29" ht="28.15" x14ac:dyDescent="0.45">
      <c r="A13" s="742"/>
      <c r="B13" s="793"/>
      <c r="C13" s="825"/>
      <c r="D13" s="828"/>
      <c r="E13" s="620" t="s">
        <v>194</v>
      </c>
      <c r="F13" s="562" t="s">
        <v>159</v>
      </c>
      <c r="G13" s="563" t="s">
        <v>165</v>
      </c>
      <c r="H13" s="564"/>
      <c r="I13" s="563" t="s">
        <v>200</v>
      </c>
      <c r="J13" s="629">
        <v>2</v>
      </c>
      <c r="K13" s="562">
        <v>24</v>
      </c>
      <c r="L13" s="563">
        <v>16</v>
      </c>
      <c r="M13" s="564"/>
      <c r="N13" s="573">
        <v>1</v>
      </c>
      <c r="O13" s="577">
        <v>0.5</v>
      </c>
      <c r="P13" s="564"/>
      <c r="Q13" s="564"/>
      <c r="R13" s="564"/>
      <c r="S13" s="564"/>
      <c r="T13" s="564"/>
      <c r="U13" s="563">
        <v>1</v>
      </c>
      <c r="V13" s="564"/>
      <c r="W13" s="564"/>
      <c r="X13" s="564"/>
      <c r="Y13" s="564"/>
      <c r="Z13" s="567"/>
      <c r="AA13" s="567"/>
      <c r="AB13" s="569"/>
      <c r="AC13" s="431">
        <f t="shared" si="0"/>
        <v>42.5</v>
      </c>
    </row>
    <row r="14" spans="1:29" ht="27.75" customHeight="1" x14ac:dyDescent="0.45">
      <c r="A14" s="742"/>
      <c r="B14" s="792"/>
      <c r="C14" s="825"/>
      <c r="D14" s="828"/>
      <c r="E14" s="620" t="s">
        <v>195</v>
      </c>
      <c r="F14" s="562" t="s">
        <v>159</v>
      </c>
      <c r="G14" s="563" t="s">
        <v>165</v>
      </c>
      <c r="H14" s="578"/>
      <c r="I14" s="563" t="s">
        <v>200</v>
      </c>
      <c r="J14" s="629">
        <v>2</v>
      </c>
      <c r="K14" s="562">
        <v>24</v>
      </c>
      <c r="L14" s="563">
        <v>16</v>
      </c>
      <c r="M14" s="578"/>
      <c r="N14" s="590"/>
      <c r="O14" s="591"/>
      <c r="P14" s="578"/>
      <c r="Q14" s="578"/>
      <c r="R14" s="578"/>
      <c r="S14" s="578"/>
      <c r="T14" s="578"/>
      <c r="U14" s="563">
        <v>1</v>
      </c>
      <c r="V14" s="578"/>
      <c r="W14" s="578"/>
      <c r="X14" s="578"/>
      <c r="Y14" s="578"/>
      <c r="Z14" s="579"/>
      <c r="AA14" s="579"/>
      <c r="AB14" s="580"/>
      <c r="AC14" s="431">
        <f t="shared" si="0"/>
        <v>41</v>
      </c>
    </row>
    <row r="15" spans="1:29" ht="42" x14ac:dyDescent="0.45">
      <c r="A15" s="742"/>
      <c r="B15" s="793"/>
      <c r="C15" s="825"/>
      <c r="D15" s="828"/>
      <c r="E15" s="620" t="s">
        <v>196</v>
      </c>
      <c r="F15" s="562" t="s">
        <v>159</v>
      </c>
      <c r="G15" s="563" t="s">
        <v>165</v>
      </c>
      <c r="H15" s="574"/>
      <c r="I15" s="563" t="s">
        <v>200</v>
      </c>
      <c r="J15" s="629">
        <v>2</v>
      </c>
      <c r="K15" s="562">
        <v>8</v>
      </c>
      <c r="L15" s="563">
        <v>8</v>
      </c>
      <c r="M15" s="574"/>
      <c r="N15" s="590"/>
      <c r="O15" s="591"/>
      <c r="P15" s="574"/>
      <c r="Q15" s="574"/>
      <c r="R15" s="574"/>
      <c r="S15" s="574"/>
      <c r="T15" s="574"/>
      <c r="U15" s="563">
        <v>1</v>
      </c>
      <c r="V15" s="574"/>
      <c r="W15" s="574"/>
      <c r="X15" s="574"/>
      <c r="Y15" s="574"/>
      <c r="Z15" s="575"/>
      <c r="AA15" s="575"/>
      <c r="AB15" s="576"/>
      <c r="AC15" s="431">
        <f t="shared" si="0"/>
        <v>17</v>
      </c>
    </row>
    <row r="16" spans="1:29" ht="15.75" thickBot="1" x14ac:dyDescent="0.5">
      <c r="A16" s="742"/>
      <c r="B16" s="792"/>
      <c r="C16" s="750"/>
      <c r="D16" s="828"/>
      <c r="E16" s="621" t="s">
        <v>197</v>
      </c>
      <c r="F16" s="562" t="s">
        <v>159</v>
      </c>
      <c r="G16" s="563" t="s">
        <v>198</v>
      </c>
      <c r="H16" s="574">
        <v>3</v>
      </c>
      <c r="I16" s="574"/>
      <c r="J16" s="630">
        <v>78</v>
      </c>
      <c r="K16" s="627">
        <v>28</v>
      </c>
      <c r="L16" s="581"/>
      <c r="M16" s="574"/>
      <c r="N16" s="563"/>
      <c r="O16" s="563"/>
      <c r="P16" s="574"/>
      <c r="Q16" s="574"/>
      <c r="R16" s="574"/>
      <c r="S16" s="574"/>
      <c r="T16" s="574"/>
      <c r="U16" s="590">
        <v>8</v>
      </c>
      <c r="V16" s="574"/>
      <c r="W16" s="574"/>
      <c r="X16" s="574"/>
      <c r="Y16" s="574"/>
      <c r="Z16" s="575"/>
      <c r="AA16" s="575"/>
      <c r="AB16" s="576"/>
      <c r="AC16" s="432">
        <f t="shared" ref="AC16" si="1">SUM(K16:AB16)</f>
        <v>36</v>
      </c>
    </row>
    <row r="17" spans="1:29" ht="15.75" thickBot="1" x14ac:dyDescent="0.5">
      <c r="A17" s="742"/>
      <c r="B17" s="792"/>
      <c r="C17" s="825"/>
      <c r="D17" s="828"/>
      <c r="E17" s="524" t="s">
        <v>54</v>
      </c>
      <c r="F17" s="596"/>
      <c r="G17" s="597"/>
      <c r="H17" s="598"/>
      <c r="I17" s="598"/>
      <c r="J17" s="599"/>
      <c r="K17" s="613">
        <f>SUM(K7:K16)</f>
        <v>212</v>
      </c>
      <c r="L17" s="613">
        <f t="shared" ref="L17:AB17" si="2">SUM(L7:L16)</f>
        <v>80</v>
      </c>
      <c r="M17" s="613">
        <f t="shared" si="2"/>
        <v>0</v>
      </c>
      <c r="N17" s="613">
        <f t="shared" si="2"/>
        <v>18</v>
      </c>
      <c r="O17" s="613">
        <f t="shared" si="2"/>
        <v>6.5</v>
      </c>
      <c r="P17" s="613">
        <f t="shared" si="2"/>
        <v>0</v>
      </c>
      <c r="Q17" s="613">
        <f t="shared" si="2"/>
        <v>0</v>
      </c>
      <c r="R17" s="613">
        <f t="shared" si="2"/>
        <v>0</v>
      </c>
      <c r="S17" s="613">
        <f t="shared" si="2"/>
        <v>0</v>
      </c>
      <c r="T17" s="613">
        <f t="shared" si="2"/>
        <v>0</v>
      </c>
      <c r="U17" s="613">
        <f t="shared" si="2"/>
        <v>25</v>
      </c>
      <c r="V17" s="613">
        <f t="shared" si="2"/>
        <v>0</v>
      </c>
      <c r="W17" s="613">
        <f t="shared" si="2"/>
        <v>0</v>
      </c>
      <c r="X17" s="613">
        <f t="shared" si="2"/>
        <v>0</v>
      </c>
      <c r="Y17" s="613">
        <f t="shared" si="2"/>
        <v>0</v>
      </c>
      <c r="Z17" s="613">
        <f t="shared" si="2"/>
        <v>0</v>
      </c>
      <c r="AA17" s="613">
        <f t="shared" si="2"/>
        <v>0</v>
      </c>
      <c r="AB17" s="614">
        <f t="shared" si="2"/>
        <v>0</v>
      </c>
      <c r="AC17" s="429">
        <f t="shared" ref="AC17" si="3">SUM(K17:AB17)</f>
        <v>341.5</v>
      </c>
    </row>
    <row r="18" spans="1:29" ht="20.25" customHeight="1" x14ac:dyDescent="0.45">
      <c r="A18" s="742"/>
      <c r="B18" s="792"/>
      <c r="C18" s="825"/>
      <c r="D18" s="828"/>
      <c r="E18" s="587" t="s">
        <v>166</v>
      </c>
      <c r="F18" s="592" t="s">
        <v>169</v>
      </c>
      <c r="G18" s="593" t="s">
        <v>25</v>
      </c>
      <c r="H18" s="594"/>
      <c r="I18" s="593" t="s">
        <v>44</v>
      </c>
      <c r="J18" s="632">
        <v>9</v>
      </c>
      <c r="K18" s="689">
        <v>10</v>
      </c>
      <c r="L18" s="690">
        <v>10</v>
      </c>
      <c r="M18" s="595"/>
      <c r="N18" s="593">
        <v>2</v>
      </c>
      <c r="O18" s="593">
        <v>0.5</v>
      </c>
      <c r="P18" s="595"/>
      <c r="Q18" s="595"/>
      <c r="R18" s="595"/>
      <c r="S18" s="595"/>
      <c r="T18" s="595"/>
      <c r="U18" s="593">
        <v>3</v>
      </c>
      <c r="V18" s="595"/>
      <c r="W18" s="595"/>
      <c r="X18" s="595"/>
      <c r="Y18" s="595"/>
      <c r="Z18" s="595"/>
      <c r="AA18" s="595"/>
      <c r="AB18" s="595"/>
      <c r="AC18" s="522">
        <f t="shared" ref="AC18:AC20" si="4">SUM(K18:AB18)</f>
        <v>25.5</v>
      </c>
    </row>
    <row r="19" spans="1:29" ht="15.4" x14ac:dyDescent="0.45">
      <c r="A19" s="742"/>
      <c r="B19" s="792"/>
      <c r="C19" s="825"/>
      <c r="D19" s="828"/>
      <c r="E19" s="588" t="s">
        <v>168</v>
      </c>
      <c r="F19" s="586" t="s">
        <v>169</v>
      </c>
      <c r="G19" s="570" t="s">
        <v>25</v>
      </c>
      <c r="H19" s="585"/>
      <c r="I19" s="570" t="s">
        <v>202</v>
      </c>
      <c r="J19" s="633">
        <v>14</v>
      </c>
      <c r="K19" s="691"/>
      <c r="L19" s="692"/>
      <c r="M19" s="584"/>
      <c r="N19" s="570">
        <v>4</v>
      </c>
      <c r="O19" s="570">
        <v>2</v>
      </c>
      <c r="P19" s="521"/>
      <c r="Q19" s="521"/>
      <c r="R19" s="521"/>
      <c r="S19" s="521"/>
      <c r="T19" s="521"/>
      <c r="U19" s="570">
        <v>2</v>
      </c>
      <c r="V19" s="584"/>
      <c r="W19" s="584"/>
      <c r="X19" s="584"/>
      <c r="Y19" s="584"/>
      <c r="Z19" s="584"/>
      <c r="AA19" s="584"/>
      <c r="AB19" s="584"/>
      <c r="AC19" s="522">
        <f t="shared" si="4"/>
        <v>8</v>
      </c>
    </row>
    <row r="20" spans="1:29" ht="20.25" customHeight="1" thickBot="1" x14ac:dyDescent="0.5">
      <c r="A20" s="742"/>
      <c r="B20" s="792"/>
      <c r="C20" s="750"/>
      <c r="D20" s="828"/>
      <c r="E20" s="616" t="s">
        <v>201</v>
      </c>
      <c r="F20" s="617" t="s">
        <v>169</v>
      </c>
      <c r="G20" s="610" t="s">
        <v>198</v>
      </c>
      <c r="H20" s="574">
        <v>2</v>
      </c>
      <c r="I20" s="574"/>
      <c r="J20" s="634">
        <v>41</v>
      </c>
      <c r="K20" s="693">
        <v>6</v>
      </c>
      <c r="L20" s="694">
        <v>8</v>
      </c>
      <c r="M20" s="574"/>
      <c r="N20" s="574"/>
      <c r="O20" s="574"/>
      <c r="P20" s="574"/>
      <c r="Q20" s="574"/>
      <c r="R20" s="574"/>
      <c r="S20" s="574"/>
      <c r="T20" s="574"/>
      <c r="U20" s="574">
        <v>8</v>
      </c>
      <c r="V20" s="575"/>
      <c r="W20" s="575"/>
      <c r="X20" s="575"/>
      <c r="Y20" s="575"/>
      <c r="Z20" s="575"/>
      <c r="AA20" s="575"/>
      <c r="AB20" s="575"/>
      <c r="AC20" s="522">
        <f t="shared" si="4"/>
        <v>22</v>
      </c>
    </row>
    <row r="21" spans="1:29" ht="15.75" thickBot="1" x14ac:dyDescent="0.5">
      <c r="A21" s="742"/>
      <c r="B21" s="792"/>
      <c r="C21" s="750"/>
      <c r="D21" s="828"/>
      <c r="E21" s="611" t="s">
        <v>55</v>
      </c>
      <c r="F21" s="596"/>
      <c r="G21" s="598"/>
      <c r="H21" s="598"/>
      <c r="I21" s="598"/>
      <c r="J21" s="599"/>
      <c r="K21" s="618">
        <f>SUM(K18:K20)</f>
        <v>16</v>
      </c>
      <c r="L21" s="618">
        <f t="shared" ref="L21:AB21" si="5">SUM(L18:L20)</f>
        <v>18</v>
      </c>
      <c r="M21" s="618">
        <f t="shared" si="5"/>
        <v>0</v>
      </c>
      <c r="N21" s="618">
        <f t="shared" si="5"/>
        <v>6</v>
      </c>
      <c r="O21" s="618">
        <f t="shared" si="5"/>
        <v>2.5</v>
      </c>
      <c r="P21" s="618">
        <f t="shared" si="5"/>
        <v>0</v>
      </c>
      <c r="Q21" s="618">
        <f t="shared" si="5"/>
        <v>0</v>
      </c>
      <c r="R21" s="618">
        <f t="shared" si="5"/>
        <v>0</v>
      </c>
      <c r="S21" s="618">
        <f t="shared" si="5"/>
        <v>0</v>
      </c>
      <c r="T21" s="618">
        <f t="shared" si="5"/>
        <v>0</v>
      </c>
      <c r="U21" s="618">
        <f t="shared" si="5"/>
        <v>13</v>
      </c>
      <c r="V21" s="618">
        <f t="shared" si="5"/>
        <v>0</v>
      </c>
      <c r="W21" s="618">
        <f t="shared" si="5"/>
        <v>0</v>
      </c>
      <c r="X21" s="618">
        <f t="shared" si="5"/>
        <v>0</v>
      </c>
      <c r="Y21" s="618">
        <f t="shared" si="5"/>
        <v>0</v>
      </c>
      <c r="Z21" s="618">
        <f t="shared" si="5"/>
        <v>0</v>
      </c>
      <c r="AA21" s="618">
        <f t="shared" si="5"/>
        <v>0</v>
      </c>
      <c r="AB21" s="429">
        <f t="shared" si="5"/>
        <v>0</v>
      </c>
      <c r="AC21" s="429">
        <f>SUM(K21:AB21)</f>
        <v>55.5</v>
      </c>
    </row>
    <row r="22" spans="1:29" ht="15.75" thickBot="1" x14ac:dyDescent="0.5">
      <c r="A22" s="742"/>
      <c r="B22" s="794"/>
      <c r="C22" s="750"/>
      <c r="D22" s="828"/>
      <c r="E22" s="445"/>
      <c r="F22" s="776" t="s">
        <v>27</v>
      </c>
      <c r="G22" s="777"/>
      <c r="H22" s="777"/>
      <c r="I22" s="777"/>
      <c r="J22" s="778"/>
      <c r="K22" s="434">
        <f>SUM(K17,K21)</f>
        <v>228</v>
      </c>
      <c r="L22" s="434">
        <f t="shared" ref="L22:AB22" si="6">SUM(L17,L21)</f>
        <v>98</v>
      </c>
      <c r="M22" s="434">
        <f t="shared" si="6"/>
        <v>0</v>
      </c>
      <c r="N22" s="434">
        <f t="shared" si="6"/>
        <v>24</v>
      </c>
      <c r="O22" s="434">
        <f t="shared" si="6"/>
        <v>9</v>
      </c>
      <c r="P22" s="434">
        <f t="shared" si="6"/>
        <v>0</v>
      </c>
      <c r="Q22" s="434">
        <f t="shared" si="6"/>
        <v>0</v>
      </c>
      <c r="R22" s="434">
        <f t="shared" si="6"/>
        <v>0</v>
      </c>
      <c r="S22" s="434">
        <f t="shared" si="6"/>
        <v>0</v>
      </c>
      <c r="T22" s="434">
        <f t="shared" si="6"/>
        <v>0</v>
      </c>
      <c r="U22" s="434">
        <f t="shared" si="6"/>
        <v>38</v>
      </c>
      <c r="V22" s="434">
        <f t="shared" si="6"/>
        <v>0</v>
      </c>
      <c r="W22" s="434">
        <f t="shared" si="6"/>
        <v>0</v>
      </c>
      <c r="X22" s="434">
        <f t="shared" si="6"/>
        <v>0</v>
      </c>
      <c r="Y22" s="434">
        <f t="shared" si="6"/>
        <v>0</v>
      </c>
      <c r="Z22" s="434">
        <f t="shared" si="6"/>
        <v>0</v>
      </c>
      <c r="AA22" s="434">
        <f t="shared" si="6"/>
        <v>0</v>
      </c>
      <c r="AB22" s="434">
        <f t="shared" si="6"/>
        <v>0</v>
      </c>
      <c r="AC22" s="429">
        <f>SUM(AC17,AC21)</f>
        <v>397</v>
      </c>
    </row>
    <row r="23" spans="1:29" ht="14.65" thickBot="1" x14ac:dyDescent="0.5">
      <c r="A23" s="806" t="s">
        <v>28</v>
      </c>
      <c r="B23" s="807"/>
      <c r="C23" s="807"/>
      <c r="D23" s="807"/>
      <c r="E23" s="763"/>
      <c r="F23" s="763"/>
      <c r="G23" s="763"/>
      <c r="H23" s="763"/>
      <c r="I23" s="763"/>
      <c r="J23" s="763"/>
      <c r="K23" s="763"/>
      <c r="L23" s="808"/>
      <c r="M23" s="763"/>
      <c r="N23" s="763"/>
      <c r="O23" s="763"/>
      <c r="P23" s="763"/>
      <c r="Q23" s="763"/>
      <c r="R23" s="763"/>
      <c r="S23" s="763"/>
      <c r="T23" s="763"/>
      <c r="U23" s="763"/>
      <c r="V23" s="808"/>
      <c r="W23" s="808"/>
      <c r="X23" s="808"/>
      <c r="Y23" s="808"/>
      <c r="Z23" s="808"/>
      <c r="AA23" s="808"/>
      <c r="AB23" s="808"/>
      <c r="AC23" s="761"/>
    </row>
    <row r="24" spans="1:29" ht="18" customHeight="1" x14ac:dyDescent="0.45">
      <c r="A24" s="800"/>
      <c r="B24" s="790" t="s">
        <v>161</v>
      </c>
      <c r="C24" s="809" t="s">
        <v>220</v>
      </c>
      <c r="D24" s="786" t="s">
        <v>22</v>
      </c>
      <c r="E24" s="619" t="s">
        <v>166</v>
      </c>
      <c r="F24" s="562" t="s">
        <v>159</v>
      </c>
      <c r="G24" s="563" t="s">
        <v>25</v>
      </c>
      <c r="H24" s="574"/>
      <c r="I24" s="563" t="s">
        <v>44</v>
      </c>
      <c r="J24" s="628">
        <v>26</v>
      </c>
      <c r="K24" s="562">
        <v>12</v>
      </c>
      <c r="L24" s="631"/>
      <c r="M24" s="574"/>
      <c r="N24" s="590">
        <v>7</v>
      </c>
      <c r="O24" s="591">
        <v>2</v>
      </c>
      <c r="P24" s="574"/>
      <c r="Q24" s="574"/>
      <c r="R24" s="574"/>
      <c r="S24" s="574"/>
      <c r="T24" s="574"/>
      <c r="U24" s="563">
        <v>6</v>
      </c>
      <c r="V24" s="603"/>
      <c r="W24" s="603"/>
      <c r="X24" s="603"/>
      <c r="Y24" s="603"/>
      <c r="Z24" s="604"/>
      <c r="AA24" s="604"/>
      <c r="AB24" s="605"/>
      <c r="AC24" s="430">
        <f t="shared" ref="AC24:AC30" si="7">SUM(K24:AB24)</f>
        <v>27</v>
      </c>
    </row>
    <row r="25" spans="1:29" ht="18" customHeight="1" x14ac:dyDescent="0.45">
      <c r="A25" s="767"/>
      <c r="B25" s="791"/>
      <c r="C25" s="716"/>
      <c r="D25" s="787"/>
      <c r="E25" s="620" t="s">
        <v>166</v>
      </c>
      <c r="F25" s="562" t="s">
        <v>159</v>
      </c>
      <c r="G25" s="563" t="s">
        <v>165</v>
      </c>
      <c r="H25" s="574"/>
      <c r="I25" s="563" t="s">
        <v>44</v>
      </c>
      <c r="J25" s="629">
        <v>9</v>
      </c>
      <c r="K25" s="562">
        <v>10</v>
      </c>
      <c r="L25" s="563"/>
      <c r="M25" s="574"/>
      <c r="N25" s="590">
        <v>2</v>
      </c>
      <c r="O25" s="591">
        <v>1</v>
      </c>
      <c r="P25" s="574"/>
      <c r="Q25" s="574"/>
      <c r="R25" s="574"/>
      <c r="S25" s="574"/>
      <c r="T25" s="574"/>
      <c r="U25" s="563">
        <v>2</v>
      </c>
      <c r="V25" s="574"/>
      <c r="W25" s="574"/>
      <c r="X25" s="574"/>
      <c r="Y25" s="574"/>
      <c r="Z25" s="575"/>
      <c r="AA25" s="575"/>
      <c r="AB25" s="606"/>
      <c r="AC25" s="431">
        <f t="shared" si="7"/>
        <v>15</v>
      </c>
    </row>
    <row r="26" spans="1:29" ht="19.5" customHeight="1" x14ac:dyDescent="0.45">
      <c r="A26" s="767"/>
      <c r="B26" s="791"/>
      <c r="C26" s="716"/>
      <c r="D26" s="787"/>
      <c r="E26" s="620" t="s">
        <v>166</v>
      </c>
      <c r="F26" s="562" t="s">
        <v>159</v>
      </c>
      <c r="G26" s="563" t="s">
        <v>24</v>
      </c>
      <c r="H26" s="574"/>
      <c r="I26" s="563" t="s">
        <v>44</v>
      </c>
      <c r="J26" s="629">
        <v>9</v>
      </c>
      <c r="K26" s="562">
        <v>10</v>
      </c>
      <c r="L26" s="563"/>
      <c r="M26" s="574"/>
      <c r="N26" s="590">
        <v>2</v>
      </c>
      <c r="O26" s="591">
        <v>1</v>
      </c>
      <c r="P26" s="574"/>
      <c r="Q26" s="574"/>
      <c r="R26" s="574"/>
      <c r="S26" s="574"/>
      <c r="T26" s="574"/>
      <c r="U26" s="563">
        <v>2</v>
      </c>
      <c r="V26" s="574"/>
      <c r="W26" s="574"/>
      <c r="X26" s="574"/>
      <c r="Y26" s="574"/>
      <c r="Z26" s="575"/>
      <c r="AA26" s="575"/>
      <c r="AB26" s="606"/>
      <c r="AC26" s="431">
        <f t="shared" si="7"/>
        <v>15</v>
      </c>
    </row>
    <row r="27" spans="1:29" ht="15.4" x14ac:dyDescent="0.45">
      <c r="A27" s="767"/>
      <c r="B27" s="791"/>
      <c r="C27" s="716"/>
      <c r="D27" s="787"/>
      <c r="E27" s="620" t="s">
        <v>203</v>
      </c>
      <c r="F27" s="562" t="s">
        <v>159</v>
      </c>
      <c r="G27" s="563" t="s">
        <v>165</v>
      </c>
      <c r="H27" s="574"/>
      <c r="I27" s="563" t="s">
        <v>199</v>
      </c>
      <c r="J27" s="629">
        <v>12</v>
      </c>
      <c r="K27" s="562"/>
      <c r="L27" s="563"/>
      <c r="M27" s="574"/>
      <c r="N27" s="590"/>
      <c r="O27" s="591"/>
      <c r="P27" s="574"/>
      <c r="Q27" s="574"/>
      <c r="R27" s="574"/>
      <c r="S27" s="574"/>
      <c r="T27" s="574"/>
      <c r="U27" s="563"/>
      <c r="V27" s="574"/>
      <c r="W27" s="574">
        <v>4</v>
      </c>
      <c r="X27" s="574"/>
      <c r="Y27" s="574"/>
      <c r="Z27" s="567"/>
      <c r="AA27" s="575"/>
      <c r="AB27" s="606"/>
      <c r="AC27" s="431">
        <f t="shared" si="7"/>
        <v>4</v>
      </c>
    </row>
    <row r="28" spans="1:29" ht="42" x14ac:dyDescent="0.45">
      <c r="A28" s="767"/>
      <c r="B28" s="791"/>
      <c r="C28" s="716"/>
      <c r="D28" s="787"/>
      <c r="E28" s="620" t="s">
        <v>196</v>
      </c>
      <c r="F28" s="562" t="s">
        <v>159</v>
      </c>
      <c r="G28" s="563" t="s">
        <v>165</v>
      </c>
      <c r="H28" s="574"/>
      <c r="I28" s="563" t="s">
        <v>200</v>
      </c>
      <c r="J28" s="629">
        <v>2</v>
      </c>
      <c r="K28" s="562">
        <v>36</v>
      </c>
      <c r="L28" s="563">
        <v>36</v>
      </c>
      <c r="M28" s="574"/>
      <c r="N28" s="590">
        <v>1</v>
      </c>
      <c r="O28" s="591">
        <v>0.5</v>
      </c>
      <c r="P28" s="574"/>
      <c r="Q28" s="574"/>
      <c r="R28" s="574"/>
      <c r="S28" s="574"/>
      <c r="T28" s="574"/>
      <c r="U28" s="563">
        <v>1</v>
      </c>
      <c r="V28" s="574"/>
      <c r="W28" s="574"/>
      <c r="X28" s="574"/>
      <c r="Y28" s="574"/>
      <c r="Z28" s="575"/>
      <c r="AA28" s="575"/>
      <c r="AB28" s="606"/>
      <c r="AC28" s="431">
        <f t="shared" si="7"/>
        <v>74.5</v>
      </c>
    </row>
    <row r="29" spans="1:29" ht="15.75" thickBot="1" x14ac:dyDescent="0.5">
      <c r="A29" s="767"/>
      <c r="B29" s="745"/>
      <c r="C29" s="717"/>
      <c r="D29" s="787"/>
      <c r="E29" s="620" t="s">
        <v>197</v>
      </c>
      <c r="F29" s="562" t="s">
        <v>159</v>
      </c>
      <c r="G29" s="563" t="s">
        <v>198</v>
      </c>
      <c r="H29" s="574">
        <v>2</v>
      </c>
      <c r="I29" s="563"/>
      <c r="J29" s="629">
        <v>59</v>
      </c>
      <c r="K29" s="562">
        <v>28</v>
      </c>
      <c r="L29" s="563"/>
      <c r="M29" s="574"/>
      <c r="N29" s="590"/>
      <c r="O29" s="591"/>
      <c r="P29" s="574"/>
      <c r="Q29" s="574"/>
      <c r="R29" s="574"/>
      <c r="S29" s="574"/>
      <c r="T29" s="574"/>
      <c r="U29" s="563">
        <v>6</v>
      </c>
      <c r="V29" s="574"/>
      <c r="W29" s="574"/>
      <c r="X29" s="574"/>
      <c r="Y29" s="574"/>
      <c r="Z29" s="575"/>
      <c r="AA29" s="575"/>
      <c r="AB29" s="606"/>
      <c r="AC29" s="431">
        <f t="shared" si="7"/>
        <v>34</v>
      </c>
    </row>
    <row r="30" spans="1:29" ht="15.75" thickBot="1" x14ac:dyDescent="0.5">
      <c r="A30" s="767"/>
      <c r="B30" s="745"/>
      <c r="C30" s="717"/>
      <c r="D30" s="787"/>
      <c r="E30" s="524" t="s">
        <v>54</v>
      </c>
      <c r="F30" s="423"/>
      <c r="G30" s="421"/>
      <c r="H30" s="396"/>
      <c r="I30" s="396"/>
      <c r="J30" s="599"/>
      <c r="K30" s="613">
        <f t="shared" ref="K30:AB30" si="8">SUM(K24:K29)</f>
        <v>96</v>
      </c>
      <c r="L30" s="434">
        <f t="shared" si="8"/>
        <v>36</v>
      </c>
      <c r="M30" s="434">
        <f t="shared" si="8"/>
        <v>0</v>
      </c>
      <c r="N30" s="434">
        <f t="shared" si="8"/>
        <v>12</v>
      </c>
      <c r="O30" s="434">
        <f t="shared" si="8"/>
        <v>4.5</v>
      </c>
      <c r="P30" s="434">
        <f t="shared" si="8"/>
        <v>0</v>
      </c>
      <c r="Q30" s="434">
        <f t="shared" si="8"/>
        <v>0</v>
      </c>
      <c r="R30" s="434">
        <f t="shared" si="8"/>
        <v>0</v>
      </c>
      <c r="S30" s="434">
        <f t="shared" si="8"/>
        <v>0</v>
      </c>
      <c r="T30" s="434">
        <f t="shared" si="8"/>
        <v>0</v>
      </c>
      <c r="U30" s="434">
        <f t="shared" si="8"/>
        <v>17</v>
      </c>
      <c r="V30" s="434">
        <f t="shared" si="8"/>
        <v>0</v>
      </c>
      <c r="W30" s="434">
        <f t="shared" si="8"/>
        <v>4</v>
      </c>
      <c r="X30" s="434">
        <f t="shared" si="8"/>
        <v>0</v>
      </c>
      <c r="Y30" s="434">
        <f t="shared" si="8"/>
        <v>0</v>
      </c>
      <c r="Z30" s="434">
        <f t="shared" si="8"/>
        <v>0</v>
      </c>
      <c r="AA30" s="434">
        <f t="shared" si="8"/>
        <v>0</v>
      </c>
      <c r="AB30" s="434">
        <f t="shared" si="8"/>
        <v>0</v>
      </c>
      <c r="AC30" s="429">
        <f t="shared" si="7"/>
        <v>169.5</v>
      </c>
    </row>
    <row r="31" spans="1:29" ht="15" customHeight="1" thickBot="1" x14ac:dyDescent="0.5">
      <c r="A31" s="767"/>
      <c r="B31" s="745"/>
      <c r="C31" s="717"/>
      <c r="D31" s="810"/>
      <c r="E31" s="587" t="s">
        <v>166</v>
      </c>
      <c r="F31" s="562" t="s">
        <v>169</v>
      </c>
      <c r="G31" s="563" t="s">
        <v>25</v>
      </c>
      <c r="H31" s="574"/>
      <c r="I31" s="563">
        <v>1</v>
      </c>
      <c r="J31" s="629">
        <v>9</v>
      </c>
      <c r="K31" s="562"/>
      <c r="L31" s="563"/>
      <c r="M31" s="574"/>
      <c r="N31" s="590">
        <v>2</v>
      </c>
      <c r="O31" s="591">
        <v>0.5</v>
      </c>
      <c r="P31" s="574"/>
      <c r="Q31" s="574"/>
      <c r="R31" s="574"/>
      <c r="S31" s="574"/>
      <c r="T31" s="574"/>
      <c r="U31" s="563">
        <v>3</v>
      </c>
      <c r="V31" s="574"/>
      <c r="W31" s="574"/>
      <c r="X31" s="574"/>
      <c r="Y31" s="574"/>
      <c r="Z31" s="575"/>
      <c r="AA31" s="575"/>
      <c r="AB31" s="606"/>
      <c r="AC31" s="523">
        <f t="shared" ref="AC31:AC33" si="9">SUM(K31:AB31)</f>
        <v>5.5</v>
      </c>
    </row>
    <row r="32" spans="1:29" ht="15.75" thickBot="1" x14ac:dyDescent="0.5">
      <c r="A32" s="767"/>
      <c r="B32" s="791"/>
      <c r="C32" s="716"/>
      <c r="D32" s="810"/>
      <c r="E32" s="587" t="s">
        <v>170</v>
      </c>
      <c r="F32" s="562" t="s">
        <v>169</v>
      </c>
      <c r="G32" s="563" t="s">
        <v>25</v>
      </c>
      <c r="H32" s="574"/>
      <c r="I32" s="563">
        <v>4</v>
      </c>
      <c r="J32" s="629">
        <v>2</v>
      </c>
      <c r="K32" s="562"/>
      <c r="L32" s="563"/>
      <c r="M32" s="574"/>
      <c r="N32" s="600"/>
      <c r="O32" s="601"/>
      <c r="P32" s="574"/>
      <c r="Q32" s="574">
        <v>6</v>
      </c>
      <c r="R32" s="574"/>
      <c r="S32" s="574"/>
      <c r="T32" s="574"/>
      <c r="U32" s="571"/>
      <c r="V32" s="574"/>
      <c r="W32" s="574"/>
      <c r="X32" s="574"/>
      <c r="Y32" s="574"/>
      <c r="Z32" s="575"/>
      <c r="AA32" s="575"/>
      <c r="AB32" s="606"/>
      <c r="AC32" s="431">
        <f t="shared" si="9"/>
        <v>6</v>
      </c>
    </row>
    <row r="33" spans="1:30" ht="15.75" thickBot="1" x14ac:dyDescent="0.5">
      <c r="A33" s="767"/>
      <c r="B33" s="791"/>
      <c r="C33" s="716"/>
      <c r="D33" s="810"/>
      <c r="E33" s="607" t="s">
        <v>201</v>
      </c>
      <c r="F33" s="608" t="s">
        <v>169</v>
      </c>
      <c r="G33" s="572" t="s">
        <v>198</v>
      </c>
      <c r="H33" s="574">
        <v>2</v>
      </c>
      <c r="I33" s="608"/>
      <c r="J33" s="630">
        <v>41</v>
      </c>
      <c r="K33" s="608"/>
      <c r="L33" s="572"/>
      <c r="M33" s="574"/>
      <c r="N33" s="609"/>
      <c r="O33" s="609"/>
      <c r="P33" s="574">
        <v>4</v>
      </c>
      <c r="Q33" s="574"/>
      <c r="R33" s="574"/>
      <c r="S33" s="574"/>
      <c r="T33" s="574"/>
      <c r="U33" s="610"/>
      <c r="V33" s="574"/>
      <c r="W33" s="574"/>
      <c r="X33" s="574"/>
      <c r="Y33" s="574"/>
      <c r="Z33" s="575"/>
      <c r="AA33" s="575"/>
      <c r="AB33" s="615"/>
      <c r="AC33" s="543">
        <f t="shared" si="9"/>
        <v>4</v>
      </c>
    </row>
    <row r="34" spans="1:30" ht="15.75" thickBot="1" x14ac:dyDescent="0.5">
      <c r="A34" s="767"/>
      <c r="B34" s="745"/>
      <c r="C34" s="717"/>
      <c r="D34" s="787"/>
      <c r="E34" s="611" t="s">
        <v>55</v>
      </c>
      <c r="F34" s="596"/>
      <c r="G34" s="612"/>
      <c r="H34" s="598"/>
      <c r="I34" s="597"/>
      <c r="J34" s="599"/>
      <c r="K34" s="613">
        <f>SUM(K31:K33)</f>
        <v>0</v>
      </c>
      <c r="L34" s="613">
        <f t="shared" ref="L34:AB34" si="10">SUM(L31:L33)</f>
        <v>0</v>
      </c>
      <c r="M34" s="613">
        <f t="shared" si="10"/>
        <v>0</v>
      </c>
      <c r="N34" s="613">
        <f t="shared" si="10"/>
        <v>2</v>
      </c>
      <c r="O34" s="613">
        <f t="shared" si="10"/>
        <v>0.5</v>
      </c>
      <c r="P34" s="613">
        <f t="shared" si="10"/>
        <v>4</v>
      </c>
      <c r="Q34" s="613">
        <f t="shared" si="10"/>
        <v>6</v>
      </c>
      <c r="R34" s="613">
        <f t="shared" si="10"/>
        <v>0</v>
      </c>
      <c r="S34" s="613">
        <f t="shared" si="10"/>
        <v>0</v>
      </c>
      <c r="T34" s="613">
        <f t="shared" si="10"/>
        <v>0</v>
      </c>
      <c r="U34" s="613">
        <f t="shared" si="10"/>
        <v>3</v>
      </c>
      <c r="V34" s="613">
        <f t="shared" si="10"/>
        <v>0</v>
      </c>
      <c r="W34" s="613">
        <f t="shared" si="10"/>
        <v>0</v>
      </c>
      <c r="X34" s="613">
        <f t="shared" si="10"/>
        <v>0</v>
      </c>
      <c r="Y34" s="613">
        <f t="shared" si="10"/>
        <v>0</v>
      </c>
      <c r="Z34" s="613">
        <f t="shared" si="10"/>
        <v>0</v>
      </c>
      <c r="AA34" s="613">
        <f t="shared" si="10"/>
        <v>0</v>
      </c>
      <c r="AB34" s="614">
        <f t="shared" si="10"/>
        <v>0</v>
      </c>
      <c r="AC34" s="461">
        <f>SUM(K34:AB34)</f>
        <v>15.5</v>
      </c>
    </row>
    <row r="35" spans="1:30" ht="15.75" thickBot="1" x14ac:dyDescent="0.5">
      <c r="A35" s="767"/>
      <c r="B35" s="745"/>
      <c r="C35" s="717"/>
      <c r="D35" s="787"/>
      <c r="E35" s="398"/>
      <c r="F35" s="776" t="s">
        <v>29</v>
      </c>
      <c r="G35" s="777"/>
      <c r="H35" s="812"/>
      <c r="I35" s="777"/>
      <c r="J35" s="778"/>
      <c r="K35" s="441">
        <f t="shared" ref="K35:AB35" si="11">SUM(K30+K34)</f>
        <v>96</v>
      </c>
      <c r="L35" s="435">
        <f t="shared" si="11"/>
        <v>36</v>
      </c>
      <c r="M35" s="435">
        <f t="shared" si="11"/>
        <v>0</v>
      </c>
      <c r="N35" s="435">
        <f t="shared" si="11"/>
        <v>14</v>
      </c>
      <c r="O35" s="435">
        <f t="shared" si="11"/>
        <v>5</v>
      </c>
      <c r="P35" s="435">
        <f t="shared" si="11"/>
        <v>4</v>
      </c>
      <c r="Q35" s="435">
        <f t="shared" si="11"/>
        <v>6</v>
      </c>
      <c r="R35" s="435">
        <f t="shared" si="11"/>
        <v>0</v>
      </c>
      <c r="S35" s="435">
        <f t="shared" si="11"/>
        <v>0</v>
      </c>
      <c r="T35" s="435">
        <f t="shared" si="11"/>
        <v>0</v>
      </c>
      <c r="U35" s="435">
        <f t="shared" si="11"/>
        <v>20</v>
      </c>
      <c r="V35" s="435">
        <f t="shared" si="11"/>
        <v>0</v>
      </c>
      <c r="W35" s="435">
        <f t="shared" si="11"/>
        <v>4</v>
      </c>
      <c r="X35" s="435">
        <f t="shared" si="11"/>
        <v>0</v>
      </c>
      <c r="Y35" s="435">
        <f t="shared" si="11"/>
        <v>0</v>
      </c>
      <c r="Z35" s="435">
        <f t="shared" si="11"/>
        <v>0</v>
      </c>
      <c r="AA35" s="435">
        <f t="shared" si="11"/>
        <v>0</v>
      </c>
      <c r="AB35" s="442">
        <f t="shared" si="11"/>
        <v>0</v>
      </c>
      <c r="AC35" s="429">
        <f>AC30+AC34</f>
        <v>185</v>
      </c>
    </row>
    <row r="36" spans="1:30" ht="15.75" thickBot="1" x14ac:dyDescent="0.5">
      <c r="A36" s="768"/>
      <c r="B36" s="746"/>
      <c r="C36" s="718"/>
      <c r="D36" s="811"/>
      <c r="E36" s="398"/>
      <c r="F36" s="776" t="s">
        <v>37</v>
      </c>
      <c r="G36" s="777"/>
      <c r="H36" s="777"/>
      <c r="I36" s="777"/>
      <c r="J36" s="778"/>
      <c r="K36" s="443">
        <f t="shared" ref="K36:AC36" si="12">SUM(K22+K35)</f>
        <v>324</v>
      </c>
      <c r="L36" s="444">
        <f t="shared" si="12"/>
        <v>134</v>
      </c>
      <c r="M36" s="444">
        <f t="shared" si="12"/>
        <v>0</v>
      </c>
      <c r="N36" s="444">
        <f t="shared" si="12"/>
        <v>38</v>
      </c>
      <c r="O36" s="444">
        <f t="shared" si="12"/>
        <v>14</v>
      </c>
      <c r="P36" s="444">
        <f t="shared" si="12"/>
        <v>4</v>
      </c>
      <c r="Q36" s="444">
        <f t="shared" si="12"/>
        <v>6</v>
      </c>
      <c r="R36" s="444">
        <f t="shared" si="12"/>
        <v>0</v>
      </c>
      <c r="S36" s="444">
        <f t="shared" si="12"/>
        <v>0</v>
      </c>
      <c r="T36" s="444">
        <f t="shared" si="12"/>
        <v>0</v>
      </c>
      <c r="U36" s="444">
        <f t="shared" si="12"/>
        <v>58</v>
      </c>
      <c r="V36" s="444">
        <f t="shared" si="12"/>
        <v>0</v>
      </c>
      <c r="W36" s="444">
        <f t="shared" si="12"/>
        <v>4</v>
      </c>
      <c r="X36" s="444">
        <f t="shared" si="12"/>
        <v>0</v>
      </c>
      <c r="Y36" s="444">
        <f t="shared" si="12"/>
        <v>0</v>
      </c>
      <c r="Z36" s="444">
        <f t="shared" si="12"/>
        <v>0</v>
      </c>
      <c r="AA36" s="444">
        <f t="shared" si="12"/>
        <v>0</v>
      </c>
      <c r="AB36" s="443">
        <f t="shared" si="12"/>
        <v>0</v>
      </c>
      <c r="AC36" s="542">
        <f t="shared" si="12"/>
        <v>582</v>
      </c>
    </row>
    <row r="37" spans="1:30" ht="14.65" thickBot="1" x14ac:dyDescent="0.5">
      <c r="A37" s="813" t="s">
        <v>26</v>
      </c>
      <c r="B37" s="807"/>
      <c r="C37" s="807"/>
      <c r="D37" s="807"/>
      <c r="E37" s="807"/>
      <c r="F37" s="807"/>
      <c r="G37" s="807"/>
      <c r="H37" s="807"/>
      <c r="I37" s="807"/>
      <c r="J37" s="807"/>
      <c r="K37" s="807"/>
      <c r="L37" s="807"/>
      <c r="M37" s="807"/>
      <c r="N37" s="807"/>
      <c r="O37" s="807"/>
      <c r="P37" s="807"/>
      <c r="Q37" s="807"/>
      <c r="R37" s="807"/>
      <c r="S37" s="807"/>
      <c r="T37" s="807"/>
      <c r="U37" s="807"/>
      <c r="V37" s="807"/>
      <c r="W37" s="807"/>
      <c r="X37" s="807"/>
      <c r="Y37" s="807"/>
      <c r="Z37" s="807"/>
      <c r="AA37" s="807"/>
      <c r="AB37" s="807"/>
      <c r="AC37" s="761"/>
    </row>
    <row r="38" spans="1:30" ht="15.4" x14ac:dyDescent="0.45">
      <c r="A38" s="814">
        <v>2</v>
      </c>
      <c r="B38" s="817" t="s">
        <v>163</v>
      </c>
      <c r="C38" s="772" t="s">
        <v>218</v>
      </c>
      <c r="D38" s="773">
        <v>1</v>
      </c>
      <c r="E38" s="619" t="s">
        <v>204</v>
      </c>
      <c r="F38" s="556" t="s">
        <v>159</v>
      </c>
      <c r="G38" s="557" t="s">
        <v>165</v>
      </c>
      <c r="H38" s="635"/>
      <c r="I38" s="557" t="s">
        <v>199</v>
      </c>
      <c r="J38" s="628">
        <v>12</v>
      </c>
      <c r="K38" s="556">
        <v>16</v>
      </c>
      <c r="L38" s="557"/>
      <c r="M38" s="635"/>
      <c r="N38" s="636"/>
      <c r="O38" s="637"/>
      <c r="P38" s="635"/>
      <c r="Q38" s="635"/>
      <c r="R38" s="635"/>
      <c r="S38" s="635"/>
      <c r="T38" s="635"/>
      <c r="U38" s="557">
        <v>2</v>
      </c>
      <c r="V38" s="635"/>
      <c r="W38" s="635"/>
      <c r="X38" s="635"/>
      <c r="Y38" s="635"/>
      <c r="Z38" s="638"/>
      <c r="AA38" s="638"/>
      <c r="AB38" s="639"/>
      <c r="AC38" s="430">
        <f>SUM(K38:AB38)</f>
        <v>18</v>
      </c>
      <c r="AD38" s="525"/>
    </row>
    <row r="39" spans="1:30" ht="15.4" x14ac:dyDescent="0.45">
      <c r="A39" s="815"/>
      <c r="B39" s="791"/>
      <c r="C39" s="716"/>
      <c r="D39" s="774"/>
      <c r="E39" s="620" t="s">
        <v>172</v>
      </c>
      <c r="F39" s="562" t="s">
        <v>159</v>
      </c>
      <c r="G39" s="563" t="s">
        <v>25</v>
      </c>
      <c r="H39" s="574"/>
      <c r="I39" s="563" t="s">
        <v>199</v>
      </c>
      <c r="J39" s="629">
        <v>25</v>
      </c>
      <c r="K39" s="562">
        <v>8</v>
      </c>
      <c r="L39" s="563">
        <v>24</v>
      </c>
      <c r="M39" s="574"/>
      <c r="N39" s="590">
        <v>6</v>
      </c>
      <c r="O39" s="591">
        <v>2</v>
      </c>
      <c r="P39" s="574"/>
      <c r="Q39" s="574"/>
      <c r="R39" s="574"/>
      <c r="S39" s="574"/>
      <c r="T39" s="574"/>
      <c r="U39" s="563">
        <v>2</v>
      </c>
      <c r="V39" s="574"/>
      <c r="W39" s="574"/>
      <c r="X39" s="574"/>
      <c r="Y39" s="574"/>
      <c r="Z39" s="575"/>
      <c r="AA39" s="575"/>
      <c r="AB39" s="488"/>
      <c r="AC39" s="431">
        <f t="shared" ref="AC39:AC43" si="13">SUM(K39:AB39)</f>
        <v>42</v>
      </c>
    </row>
    <row r="40" spans="1:30" ht="15.4" x14ac:dyDescent="0.45">
      <c r="A40" s="815"/>
      <c r="B40" s="791"/>
      <c r="C40" s="716"/>
      <c r="D40" s="774"/>
      <c r="E40" s="620" t="s">
        <v>172</v>
      </c>
      <c r="F40" s="562" t="s">
        <v>159</v>
      </c>
      <c r="G40" s="563" t="s">
        <v>165</v>
      </c>
      <c r="H40" s="574"/>
      <c r="I40" s="563" t="s">
        <v>199</v>
      </c>
      <c r="J40" s="629">
        <v>12</v>
      </c>
      <c r="K40" s="562">
        <v>8</v>
      </c>
      <c r="L40" s="563">
        <v>24</v>
      </c>
      <c r="M40" s="574"/>
      <c r="N40" s="590">
        <v>3</v>
      </c>
      <c r="O40" s="591">
        <v>1</v>
      </c>
      <c r="P40" s="574"/>
      <c r="Q40" s="574"/>
      <c r="R40" s="574"/>
      <c r="S40" s="574"/>
      <c r="T40" s="574"/>
      <c r="U40" s="563">
        <v>1</v>
      </c>
      <c r="V40" s="574"/>
      <c r="W40" s="574"/>
      <c r="X40" s="574"/>
      <c r="Y40" s="574"/>
      <c r="Z40" s="575"/>
      <c r="AA40" s="575"/>
      <c r="AB40" s="488"/>
      <c r="AC40" s="431">
        <f t="shared" si="13"/>
        <v>37</v>
      </c>
    </row>
    <row r="41" spans="1:30" ht="28.15" x14ac:dyDescent="0.45">
      <c r="A41" s="815"/>
      <c r="B41" s="791"/>
      <c r="C41" s="716"/>
      <c r="D41" s="774"/>
      <c r="E41" s="620" t="s">
        <v>205</v>
      </c>
      <c r="F41" s="562" t="s">
        <v>159</v>
      </c>
      <c r="G41" s="563" t="s">
        <v>165</v>
      </c>
      <c r="H41" s="574"/>
      <c r="I41" s="563" t="s">
        <v>200</v>
      </c>
      <c r="J41" s="629">
        <v>2</v>
      </c>
      <c r="K41" s="562">
        <v>24</v>
      </c>
      <c r="L41" s="563">
        <v>16</v>
      </c>
      <c r="M41" s="574"/>
      <c r="N41" s="600">
        <v>1</v>
      </c>
      <c r="O41" s="601">
        <v>0.5</v>
      </c>
      <c r="P41" s="574"/>
      <c r="Q41" s="574"/>
      <c r="R41" s="574"/>
      <c r="S41" s="574"/>
      <c r="T41" s="574"/>
      <c r="U41" s="571">
        <v>1</v>
      </c>
      <c r="V41" s="574"/>
      <c r="W41" s="574"/>
      <c r="X41" s="574"/>
      <c r="Y41" s="574"/>
      <c r="Z41" s="575"/>
      <c r="AA41" s="575"/>
      <c r="AB41" s="488"/>
      <c r="AC41" s="431">
        <f t="shared" si="13"/>
        <v>42.5</v>
      </c>
    </row>
    <row r="42" spans="1:30" ht="13.5" customHeight="1" x14ac:dyDescent="0.45">
      <c r="A42" s="815"/>
      <c r="B42" s="791"/>
      <c r="C42" s="716"/>
      <c r="D42" s="774"/>
      <c r="E42" s="620" t="s">
        <v>206</v>
      </c>
      <c r="F42" s="562" t="s">
        <v>159</v>
      </c>
      <c r="G42" s="563" t="s">
        <v>198</v>
      </c>
      <c r="H42" s="574">
        <v>2</v>
      </c>
      <c r="I42" s="563"/>
      <c r="J42" s="629">
        <v>51</v>
      </c>
      <c r="K42" s="562">
        <v>28</v>
      </c>
      <c r="L42" s="565"/>
      <c r="M42" s="564"/>
      <c r="N42" s="602"/>
      <c r="O42" s="602"/>
      <c r="P42" s="564"/>
      <c r="Q42" s="564"/>
      <c r="R42" s="564"/>
      <c r="S42" s="564"/>
      <c r="T42" s="564"/>
      <c r="U42" s="570">
        <v>5</v>
      </c>
      <c r="V42" s="564"/>
      <c r="W42" s="564"/>
      <c r="X42" s="564"/>
      <c r="Y42" s="564"/>
      <c r="Z42" s="567"/>
      <c r="AA42" s="567"/>
      <c r="AB42" s="488"/>
      <c r="AC42" s="431">
        <f t="shared" si="13"/>
        <v>33</v>
      </c>
    </row>
    <row r="43" spans="1:30" ht="15.75" thickBot="1" x14ac:dyDescent="0.5">
      <c r="A43" s="815"/>
      <c r="B43" s="791"/>
      <c r="C43" s="716"/>
      <c r="D43" s="774"/>
      <c r="E43" s="620" t="s">
        <v>207</v>
      </c>
      <c r="F43" s="562" t="s">
        <v>159</v>
      </c>
      <c r="G43" s="563" t="s">
        <v>198</v>
      </c>
      <c r="H43" s="574"/>
      <c r="I43" s="563"/>
      <c r="J43" s="629">
        <v>33</v>
      </c>
      <c r="K43" s="562">
        <v>28</v>
      </c>
      <c r="L43" s="565">
        <v>28</v>
      </c>
      <c r="M43" s="564"/>
      <c r="N43" s="602"/>
      <c r="O43" s="602"/>
      <c r="P43" s="564"/>
      <c r="Q43" s="564"/>
      <c r="R43" s="564"/>
      <c r="S43" s="564"/>
      <c r="T43" s="564"/>
      <c r="U43" s="697">
        <v>3</v>
      </c>
      <c r="V43" s="564"/>
      <c r="W43" s="564"/>
      <c r="X43" s="564"/>
      <c r="Y43" s="564"/>
      <c r="Z43" s="567"/>
      <c r="AA43" s="567"/>
      <c r="AB43" s="505"/>
      <c r="AC43" s="431">
        <f t="shared" si="13"/>
        <v>59</v>
      </c>
    </row>
    <row r="44" spans="1:30" ht="15.75" thickBot="1" x14ac:dyDescent="0.5">
      <c r="A44" s="815"/>
      <c r="B44" s="791"/>
      <c r="C44" s="716"/>
      <c r="D44" s="774"/>
      <c r="E44" s="413" t="s">
        <v>135</v>
      </c>
      <c r="F44" s="417"/>
      <c r="G44" s="394"/>
      <c r="H44" s="394"/>
      <c r="I44" s="394"/>
      <c r="J44" s="420"/>
      <c r="K44" s="434">
        <f t="shared" ref="K44:AB44" si="14">SUM(K38:K43)</f>
        <v>112</v>
      </c>
      <c r="L44" s="435">
        <f t="shared" si="14"/>
        <v>92</v>
      </c>
      <c r="M44" s="435">
        <f t="shared" si="14"/>
        <v>0</v>
      </c>
      <c r="N44" s="435">
        <f t="shared" si="14"/>
        <v>10</v>
      </c>
      <c r="O44" s="435">
        <f t="shared" si="14"/>
        <v>3.5</v>
      </c>
      <c r="P44" s="435">
        <f t="shared" si="14"/>
        <v>0</v>
      </c>
      <c r="Q44" s="435">
        <f t="shared" si="14"/>
        <v>0</v>
      </c>
      <c r="R44" s="435">
        <f t="shared" si="14"/>
        <v>0</v>
      </c>
      <c r="S44" s="435">
        <f t="shared" si="14"/>
        <v>0</v>
      </c>
      <c r="T44" s="435">
        <f t="shared" si="14"/>
        <v>0</v>
      </c>
      <c r="U44" s="547">
        <f t="shared" si="14"/>
        <v>14</v>
      </c>
      <c r="V44" s="435">
        <f t="shared" si="14"/>
        <v>0</v>
      </c>
      <c r="W44" s="435">
        <f t="shared" si="14"/>
        <v>0</v>
      </c>
      <c r="X44" s="435">
        <f t="shared" si="14"/>
        <v>0</v>
      </c>
      <c r="Y44" s="435">
        <f t="shared" si="14"/>
        <v>0</v>
      </c>
      <c r="Z44" s="435">
        <f t="shared" si="14"/>
        <v>0</v>
      </c>
      <c r="AA44" s="435">
        <f t="shared" si="14"/>
        <v>0</v>
      </c>
      <c r="AB44" s="436">
        <f t="shared" si="14"/>
        <v>0</v>
      </c>
      <c r="AC44" s="526">
        <f t="shared" ref="AC44:AC45" si="15">SUM(K44:AB44)</f>
        <v>231.5</v>
      </c>
    </row>
    <row r="45" spans="1:30" ht="15.75" thickBot="1" x14ac:dyDescent="0.5">
      <c r="A45" s="815"/>
      <c r="B45" s="791"/>
      <c r="C45" s="716"/>
      <c r="D45" s="774"/>
      <c r="E45" s="620" t="s">
        <v>172</v>
      </c>
      <c r="F45" s="562" t="s">
        <v>169</v>
      </c>
      <c r="G45" s="563" t="s">
        <v>25</v>
      </c>
      <c r="H45" s="574"/>
      <c r="I45" s="563">
        <v>2</v>
      </c>
      <c r="J45" s="629">
        <v>4</v>
      </c>
      <c r="K45" s="562"/>
      <c r="L45" s="565"/>
      <c r="M45" s="564"/>
      <c r="N45" s="602">
        <v>1</v>
      </c>
      <c r="O45" s="564">
        <v>0.5</v>
      </c>
      <c r="Q45" s="564"/>
      <c r="R45" s="564"/>
      <c r="S45" s="564"/>
      <c r="T45" s="564"/>
      <c r="U45" s="570">
        <v>1</v>
      </c>
      <c r="V45" s="564"/>
      <c r="W45" s="564"/>
      <c r="X45" s="564"/>
      <c r="Y45" s="564"/>
      <c r="Z45" s="567"/>
      <c r="AA45" s="567"/>
      <c r="AB45" s="505"/>
      <c r="AC45" s="431">
        <f t="shared" si="15"/>
        <v>2.5</v>
      </c>
    </row>
    <row r="46" spans="1:30" ht="15.75" thickBot="1" x14ac:dyDescent="0.5">
      <c r="A46" s="815"/>
      <c r="B46" s="791"/>
      <c r="C46" s="716"/>
      <c r="D46" s="774"/>
      <c r="E46" s="405" t="s">
        <v>55</v>
      </c>
      <c r="F46" s="417"/>
      <c r="G46" s="394"/>
      <c r="H46" s="394"/>
      <c r="I46" s="394"/>
      <c r="J46" s="420"/>
      <c r="K46" s="434">
        <f t="shared" ref="K46:AC46" si="16">SUM(K45:K45)</f>
        <v>0</v>
      </c>
      <c r="L46" s="434">
        <f t="shared" si="16"/>
        <v>0</v>
      </c>
      <c r="M46" s="434">
        <f t="shared" si="16"/>
        <v>0</v>
      </c>
      <c r="N46" s="434">
        <f t="shared" si="16"/>
        <v>1</v>
      </c>
      <c r="O46" s="699">
        <f t="shared" si="16"/>
        <v>0.5</v>
      </c>
      <c r="P46" s="699">
        <f t="shared" si="16"/>
        <v>0</v>
      </c>
      <c r="Q46" s="434">
        <f t="shared" si="16"/>
        <v>0</v>
      </c>
      <c r="R46" s="434">
        <f t="shared" si="16"/>
        <v>0</v>
      </c>
      <c r="S46" s="434">
        <f t="shared" si="16"/>
        <v>0</v>
      </c>
      <c r="T46" s="434">
        <f t="shared" si="16"/>
        <v>0</v>
      </c>
      <c r="U46" s="434">
        <f t="shared" si="16"/>
        <v>1</v>
      </c>
      <c r="V46" s="434">
        <f t="shared" si="16"/>
        <v>0</v>
      </c>
      <c r="W46" s="434">
        <f t="shared" si="16"/>
        <v>0</v>
      </c>
      <c r="X46" s="434">
        <f t="shared" si="16"/>
        <v>0</v>
      </c>
      <c r="Y46" s="434">
        <f t="shared" si="16"/>
        <v>0</v>
      </c>
      <c r="Z46" s="434">
        <f t="shared" si="16"/>
        <v>0</v>
      </c>
      <c r="AA46" s="434">
        <f t="shared" si="16"/>
        <v>0</v>
      </c>
      <c r="AB46" s="434">
        <f t="shared" si="16"/>
        <v>0</v>
      </c>
      <c r="AC46" s="429">
        <f t="shared" si="16"/>
        <v>2.5</v>
      </c>
    </row>
    <row r="47" spans="1:30" ht="15.75" thickBot="1" x14ac:dyDescent="0.5">
      <c r="A47" s="816"/>
      <c r="B47" s="818"/>
      <c r="C47" s="819"/>
      <c r="D47" s="820"/>
      <c r="E47" s="414"/>
      <c r="F47" s="422" t="s">
        <v>27</v>
      </c>
      <c r="G47" s="428"/>
      <c r="H47" s="428"/>
      <c r="I47" s="428"/>
      <c r="J47" s="409"/>
      <c r="K47" s="437">
        <f t="shared" ref="K47:AB47" si="17">SUM(K44,K46)</f>
        <v>112</v>
      </c>
      <c r="L47" s="435">
        <f t="shared" si="17"/>
        <v>92</v>
      </c>
      <c r="M47" s="435">
        <f t="shared" si="17"/>
        <v>0</v>
      </c>
      <c r="N47" s="435">
        <f t="shared" si="17"/>
        <v>11</v>
      </c>
      <c r="O47" s="435">
        <f t="shared" si="17"/>
        <v>4</v>
      </c>
      <c r="P47" s="435">
        <f t="shared" si="17"/>
        <v>0</v>
      </c>
      <c r="Q47" s="435">
        <f t="shared" si="17"/>
        <v>0</v>
      </c>
      <c r="R47" s="435">
        <f t="shared" si="17"/>
        <v>0</v>
      </c>
      <c r="S47" s="435">
        <f t="shared" si="17"/>
        <v>0</v>
      </c>
      <c r="T47" s="435">
        <f t="shared" si="17"/>
        <v>0</v>
      </c>
      <c r="U47" s="435">
        <f t="shared" si="17"/>
        <v>15</v>
      </c>
      <c r="V47" s="435">
        <f t="shared" si="17"/>
        <v>0</v>
      </c>
      <c r="W47" s="435">
        <f t="shared" si="17"/>
        <v>0</v>
      </c>
      <c r="X47" s="435">
        <f t="shared" si="17"/>
        <v>0</v>
      </c>
      <c r="Y47" s="435">
        <f t="shared" si="17"/>
        <v>0</v>
      </c>
      <c r="Z47" s="435">
        <f t="shared" si="17"/>
        <v>0</v>
      </c>
      <c r="AA47" s="435">
        <f t="shared" si="17"/>
        <v>0</v>
      </c>
      <c r="AB47" s="503">
        <f t="shared" si="17"/>
        <v>0</v>
      </c>
      <c r="AC47" s="461">
        <f>SUM(AC44,AC46)</f>
        <v>234</v>
      </c>
    </row>
    <row r="48" spans="1:30" ht="14.65" thickBot="1" x14ac:dyDescent="0.5">
      <c r="A48" s="805" t="s">
        <v>28</v>
      </c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8"/>
    </row>
    <row r="49" spans="1:29" ht="19.5" customHeight="1" x14ac:dyDescent="0.45">
      <c r="A49" s="800"/>
      <c r="B49" s="799" t="s">
        <v>184</v>
      </c>
      <c r="C49" s="798" t="s">
        <v>218</v>
      </c>
      <c r="D49" s="796">
        <v>1</v>
      </c>
      <c r="E49" s="619" t="s">
        <v>173</v>
      </c>
      <c r="F49" s="556" t="s">
        <v>159</v>
      </c>
      <c r="G49" s="557" t="s">
        <v>165</v>
      </c>
      <c r="H49" s="635"/>
      <c r="I49" s="557" t="s">
        <v>44</v>
      </c>
      <c r="J49" s="628">
        <v>9</v>
      </c>
      <c r="K49" s="556">
        <v>24</v>
      </c>
      <c r="L49" s="557">
        <v>16</v>
      </c>
      <c r="M49" s="635"/>
      <c r="N49" s="636"/>
      <c r="O49" s="637"/>
      <c r="P49" s="635"/>
      <c r="Q49" s="635"/>
      <c r="R49" s="635"/>
      <c r="S49" s="635"/>
      <c r="T49" s="635"/>
      <c r="U49" s="557">
        <v>1</v>
      </c>
      <c r="V49" s="635"/>
      <c r="W49" s="635"/>
      <c r="X49" s="635"/>
      <c r="Y49" s="635"/>
      <c r="Z49" s="638"/>
      <c r="AA49" s="638"/>
      <c r="AB49" s="639"/>
      <c r="AC49" s="430">
        <f t="shared" ref="AC49:AC56" si="18">SUM(K49:AB49)</f>
        <v>41</v>
      </c>
    </row>
    <row r="50" spans="1:29" ht="26.25" customHeight="1" x14ac:dyDescent="0.45">
      <c r="A50" s="767"/>
      <c r="B50" s="745"/>
      <c r="C50" s="717"/>
      <c r="D50" s="774"/>
      <c r="E50" s="620" t="s">
        <v>208</v>
      </c>
      <c r="F50" s="562" t="s">
        <v>159</v>
      </c>
      <c r="G50" s="563" t="s">
        <v>165</v>
      </c>
      <c r="H50" s="574"/>
      <c r="I50" s="563" t="s">
        <v>199</v>
      </c>
      <c r="J50" s="629">
        <v>12</v>
      </c>
      <c r="K50" s="562">
        <v>32</v>
      </c>
      <c r="L50" s="563"/>
      <c r="M50" s="574"/>
      <c r="N50" s="590">
        <v>3</v>
      </c>
      <c r="O50" s="591">
        <v>1</v>
      </c>
      <c r="P50" s="574"/>
      <c r="Q50" s="574"/>
      <c r="R50" s="574"/>
      <c r="S50" s="574"/>
      <c r="T50" s="574"/>
      <c r="U50" s="563">
        <v>1</v>
      </c>
      <c r="V50" s="574"/>
      <c r="W50" s="574"/>
      <c r="X50" s="574"/>
      <c r="Y50" s="574"/>
      <c r="Z50" s="575"/>
      <c r="AA50" s="575"/>
      <c r="AB50" s="488"/>
      <c r="AC50" s="431">
        <f t="shared" si="18"/>
        <v>37</v>
      </c>
    </row>
    <row r="51" spans="1:29" ht="15.4" x14ac:dyDescent="0.45">
      <c r="A51" s="767"/>
      <c r="B51" s="745"/>
      <c r="C51" s="717"/>
      <c r="D51" s="774"/>
      <c r="E51" s="620" t="s">
        <v>203</v>
      </c>
      <c r="F51" s="562" t="s">
        <v>159</v>
      </c>
      <c r="G51" s="563"/>
      <c r="H51" s="574"/>
      <c r="I51" s="563" t="s">
        <v>199</v>
      </c>
      <c r="J51" s="629">
        <v>12</v>
      </c>
      <c r="K51" s="562"/>
      <c r="L51" s="563"/>
      <c r="M51" s="574"/>
      <c r="N51" s="590"/>
      <c r="O51" s="591"/>
      <c r="P51" s="574"/>
      <c r="Q51" s="574"/>
      <c r="R51" s="574"/>
      <c r="S51" s="574"/>
      <c r="T51" s="574"/>
      <c r="U51" s="563"/>
      <c r="V51" s="574"/>
      <c r="W51" s="574">
        <v>4</v>
      </c>
      <c r="X51" s="574"/>
      <c r="Y51" s="574"/>
      <c r="Z51" s="575"/>
      <c r="AA51" s="575"/>
      <c r="AB51" s="488"/>
      <c r="AC51" s="431">
        <f t="shared" si="18"/>
        <v>4</v>
      </c>
    </row>
    <row r="52" spans="1:29" ht="15.4" x14ac:dyDescent="0.45">
      <c r="A52" s="767"/>
      <c r="B52" s="745"/>
      <c r="C52" s="717"/>
      <c r="D52" s="774"/>
      <c r="E52" s="620" t="s">
        <v>209</v>
      </c>
      <c r="F52" s="562" t="s">
        <v>159</v>
      </c>
      <c r="G52" s="563" t="s">
        <v>165</v>
      </c>
      <c r="H52" s="574"/>
      <c r="I52" s="563" t="s">
        <v>199</v>
      </c>
      <c r="J52" s="629">
        <v>12</v>
      </c>
      <c r="K52" s="562"/>
      <c r="L52" s="563"/>
      <c r="M52" s="574"/>
      <c r="N52" s="590"/>
      <c r="O52" s="591"/>
      <c r="P52" s="574"/>
      <c r="Q52" s="574"/>
      <c r="R52" s="574"/>
      <c r="S52" s="574"/>
      <c r="T52" s="574">
        <v>24</v>
      </c>
      <c r="U52" s="563"/>
      <c r="V52" s="574"/>
      <c r="W52" s="574"/>
      <c r="X52" s="574"/>
      <c r="Y52" s="574"/>
      <c r="Z52" s="575"/>
      <c r="AA52" s="575"/>
      <c r="AB52" s="488"/>
      <c r="AC52" s="431">
        <f t="shared" si="18"/>
        <v>24</v>
      </c>
    </row>
    <row r="53" spans="1:29" ht="15.4" x14ac:dyDescent="0.45">
      <c r="A53" s="767"/>
      <c r="B53" s="745"/>
      <c r="C53" s="717"/>
      <c r="D53" s="774"/>
      <c r="E53" s="620" t="s">
        <v>204</v>
      </c>
      <c r="F53" s="562" t="s">
        <v>159</v>
      </c>
      <c r="G53" s="563" t="s">
        <v>165</v>
      </c>
      <c r="H53" s="574"/>
      <c r="I53" s="563" t="s">
        <v>199</v>
      </c>
      <c r="J53" s="629">
        <v>12</v>
      </c>
      <c r="K53" s="562">
        <v>32</v>
      </c>
      <c r="L53" s="563"/>
      <c r="M53" s="574"/>
      <c r="N53" s="590">
        <v>3</v>
      </c>
      <c r="O53" s="591">
        <v>1</v>
      </c>
      <c r="P53" s="574"/>
      <c r="Q53" s="574"/>
      <c r="R53" s="574"/>
      <c r="S53" s="574"/>
      <c r="T53" s="574"/>
      <c r="U53" s="563">
        <v>2</v>
      </c>
      <c r="V53" s="574"/>
      <c r="W53" s="574"/>
      <c r="X53" s="574"/>
      <c r="Y53" s="574"/>
      <c r="Z53" s="575"/>
      <c r="AA53" s="575"/>
      <c r="AB53" s="488"/>
      <c r="AC53" s="431">
        <f t="shared" si="18"/>
        <v>38</v>
      </c>
    </row>
    <row r="54" spans="1:29" ht="15.4" x14ac:dyDescent="0.45">
      <c r="A54" s="767"/>
      <c r="B54" s="745"/>
      <c r="C54" s="717"/>
      <c r="D54" s="774"/>
      <c r="E54" s="620" t="s">
        <v>206</v>
      </c>
      <c r="F54" s="562" t="s">
        <v>159</v>
      </c>
      <c r="G54" s="563" t="s">
        <v>198</v>
      </c>
      <c r="H54" s="574">
        <v>2</v>
      </c>
      <c r="I54" s="563"/>
      <c r="J54" s="629">
        <v>59</v>
      </c>
      <c r="K54" s="562">
        <v>28</v>
      </c>
      <c r="L54" s="563"/>
      <c r="M54" s="574"/>
      <c r="N54" s="590"/>
      <c r="O54" s="591"/>
      <c r="P54" s="574"/>
      <c r="Q54" s="574"/>
      <c r="R54" s="574"/>
      <c r="S54" s="574"/>
      <c r="T54" s="574"/>
      <c r="U54" s="563">
        <v>6</v>
      </c>
      <c r="V54" s="574"/>
      <c r="W54" s="574"/>
      <c r="X54" s="574"/>
      <c r="Y54" s="574"/>
      <c r="Z54" s="575"/>
      <c r="AA54" s="575"/>
      <c r="AB54" s="488"/>
      <c r="AC54" s="431">
        <f t="shared" si="18"/>
        <v>34</v>
      </c>
    </row>
    <row r="55" spans="1:29" ht="14.25" customHeight="1" x14ac:dyDescent="0.45">
      <c r="A55" s="767"/>
      <c r="B55" s="745"/>
      <c r="C55" s="717"/>
      <c r="D55" s="774"/>
      <c r="E55" s="620" t="s">
        <v>207</v>
      </c>
      <c r="F55" s="562" t="s">
        <v>159</v>
      </c>
      <c r="G55" s="563" t="s">
        <v>198</v>
      </c>
      <c r="H55" s="574">
        <v>2</v>
      </c>
      <c r="I55" s="563">
        <v>4</v>
      </c>
      <c r="J55" s="629">
        <v>34</v>
      </c>
      <c r="K55" s="562">
        <v>28</v>
      </c>
      <c r="L55" s="563">
        <v>56</v>
      </c>
      <c r="M55" s="574"/>
      <c r="N55" s="590"/>
      <c r="O55" s="591"/>
      <c r="P55" s="574"/>
      <c r="Q55" s="574"/>
      <c r="R55" s="574"/>
      <c r="S55" s="574"/>
      <c r="T55" s="574"/>
      <c r="U55" s="563">
        <v>3</v>
      </c>
      <c r="V55" s="574"/>
      <c r="W55" s="574"/>
      <c r="X55" s="574"/>
      <c r="Y55" s="574"/>
      <c r="Z55" s="575"/>
      <c r="AA55" s="575"/>
      <c r="AB55" s="488"/>
      <c r="AC55" s="431">
        <f t="shared" si="18"/>
        <v>87</v>
      </c>
    </row>
    <row r="56" spans="1:29" ht="15" customHeight="1" thickBot="1" x14ac:dyDescent="0.5">
      <c r="A56" s="767"/>
      <c r="B56" s="745"/>
      <c r="C56" s="717"/>
      <c r="D56" s="774"/>
      <c r="E56" s="620" t="s">
        <v>207</v>
      </c>
      <c r="F56" s="562" t="s">
        <v>159</v>
      </c>
      <c r="G56" s="565" t="s">
        <v>198</v>
      </c>
      <c r="H56" s="564"/>
      <c r="I56" s="562"/>
      <c r="J56" s="629">
        <v>26</v>
      </c>
      <c r="K56" s="562">
        <v>28</v>
      </c>
      <c r="L56" s="563">
        <v>28</v>
      </c>
      <c r="M56" s="574"/>
      <c r="N56" s="590"/>
      <c r="O56" s="591"/>
      <c r="P56" s="574"/>
      <c r="Q56" s="574"/>
      <c r="R56" s="574"/>
      <c r="S56" s="574"/>
      <c r="T56" s="574"/>
      <c r="U56" s="563">
        <v>3</v>
      </c>
      <c r="V56" s="574"/>
      <c r="W56" s="574"/>
      <c r="X56" s="574"/>
      <c r="Y56" s="574"/>
      <c r="Z56" s="575"/>
      <c r="AA56" s="575"/>
      <c r="AB56" s="488"/>
      <c r="AC56" s="431">
        <f t="shared" si="18"/>
        <v>59</v>
      </c>
    </row>
    <row r="57" spans="1:29" ht="15.75" thickBot="1" x14ac:dyDescent="0.5">
      <c r="A57" s="767"/>
      <c r="B57" s="745"/>
      <c r="C57" s="717"/>
      <c r="D57" s="774"/>
      <c r="E57" s="413" t="s">
        <v>135</v>
      </c>
      <c r="F57" s="423"/>
      <c r="G57" s="396"/>
      <c r="H57" s="548"/>
      <c r="I57" s="396"/>
      <c r="J57" s="420"/>
      <c r="K57" s="434">
        <f t="shared" ref="K57:AC57" si="19">SUM(K49:K56)</f>
        <v>172</v>
      </c>
      <c r="L57" s="434">
        <f t="shared" si="19"/>
        <v>100</v>
      </c>
      <c r="M57" s="434">
        <f t="shared" si="19"/>
        <v>0</v>
      </c>
      <c r="N57" s="434">
        <f t="shared" si="19"/>
        <v>6</v>
      </c>
      <c r="O57" s="434">
        <f t="shared" si="19"/>
        <v>2</v>
      </c>
      <c r="P57" s="434">
        <f t="shared" si="19"/>
        <v>0</v>
      </c>
      <c r="Q57" s="434">
        <f t="shared" si="19"/>
        <v>0</v>
      </c>
      <c r="R57" s="434">
        <f t="shared" si="19"/>
        <v>0</v>
      </c>
      <c r="S57" s="434">
        <f t="shared" si="19"/>
        <v>0</v>
      </c>
      <c r="T57" s="434">
        <f t="shared" si="19"/>
        <v>24</v>
      </c>
      <c r="U57" s="434">
        <f t="shared" si="19"/>
        <v>16</v>
      </c>
      <c r="V57" s="434">
        <f t="shared" si="19"/>
        <v>0</v>
      </c>
      <c r="W57" s="434">
        <f t="shared" si="19"/>
        <v>4</v>
      </c>
      <c r="X57" s="434">
        <f t="shared" si="19"/>
        <v>0</v>
      </c>
      <c r="Y57" s="434">
        <f t="shared" si="19"/>
        <v>0</v>
      </c>
      <c r="Z57" s="434">
        <f t="shared" si="19"/>
        <v>0</v>
      </c>
      <c r="AA57" s="434">
        <f t="shared" si="19"/>
        <v>0</v>
      </c>
      <c r="AB57" s="434">
        <f t="shared" si="19"/>
        <v>0</v>
      </c>
      <c r="AC57" s="429">
        <f t="shared" si="19"/>
        <v>324</v>
      </c>
    </row>
    <row r="58" spans="1:29" ht="15.4" x14ac:dyDescent="0.45">
      <c r="A58" s="767"/>
      <c r="B58" s="745"/>
      <c r="C58" s="717"/>
      <c r="D58" s="774"/>
      <c r="E58" s="620" t="s">
        <v>172</v>
      </c>
      <c r="F58" s="562" t="s">
        <v>169</v>
      </c>
      <c r="G58" s="563" t="s">
        <v>25</v>
      </c>
      <c r="H58" s="603"/>
      <c r="I58" s="563">
        <v>1</v>
      </c>
      <c r="J58" s="629">
        <v>9</v>
      </c>
      <c r="K58" s="562">
        <v>2</v>
      </c>
      <c r="L58" s="563">
        <v>4</v>
      </c>
      <c r="M58" s="574"/>
      <c r="N58" s="590"/>
      <c r="O58" s="591"/>
      <c r="P58" s="574"/>
      <c r="Q58" s="574"/>
      <c r="R58" s="574"/>
      <c r="S58" s="574"/>
      <c r="T58" s="574"/>
      <c r="U58" s="563">
        <v>1</v>
      </c>
      <c r="V58" s="574"/>
      <c r="W58" s="574"/>
      <c r="X58" s="574"/>
      <c r="Y58" s="574"/>
      <c r="Z58" s="575"/>
      <c r="AA58" s="544"/>
      <c r="AB58" s="544"/>
      <c r="AC58" s="545">
        <f t="shared" ref="AC58" si="20">SUM(K58:AB58)</f>
        <v>7</v>
      </c>
    </row>
    <row r="59" spans="1:29" ht="15.75" thickBot="1" x14ac:dyDescent="0.5">
      <c r="A59" s="767"/>
      <c r="B59" s="791"/>
      <c r="C59" s="716"/>
      <c r="D59" s="774"/>
      <c r="E59" s="620" t="s">
        <v>170</v>
      </c>
      <c r="F59" s="562" t="s">
        <v>169</v>
      </c>
      <c r="G59" s="563" t="s">
        <v>25</v>
      </c>
      <c r="H59" s="640"/>
      <c r="I59" s="563">
        <v>4</v>
      </c>
      <c r="J59" s="629">
        <v>1</v>
      </c>
      <c r="K59" s="562"/>
      <c r="L59" s="563"/>
      <c r="M59" s="574"/>
      <c r="N59" s="590"/>
      <c r="O59" s="591"/>
      <c r="P59" s="574"/>
      <c r="Q59" s="574">
        <v>3</v>
      </c>
      <c r="R59" s="574"/>
      <c r="S59" s="574"/>
      <c r="T59" s="574"/>
      <c r="U59" s="563"/>
      <c r="V59" s="574"/>
      <c r="W59" s="574"/>
      <c r="X59" s="574"/>
      <c r="Y59" s="574"/>
      <c r="Z59" s="575"/>
      <c r="AA59" s="475"/>
      <c r="AB59" s="451"/>
      <c r="AC59" s="431">
        <f t="shared" ref="AC59" si="21">SUM(K59:AB59)</f>
        <v>3</v>
      </c>
    </row>
    <row r="60" spans="1:29" ht="15.75" thickBot="1" x14ac:dyDescent="0.5">
      <c r="A60" s="767"/>
      <c r="B60" s="745"/>
      <c r="C60" s="717"/>
      <c r="D60" s="774"/>
      <c r="E60" s="405" t="s">
        <v>55</v>
      </c>
      <c r="F60" s="423"/>
      <c r="G60" s="396"/>
      <c r="H60" s="549"/>
      <c r="I60" s="396"/>
      <c r="J60" s="420"/>
      <c r="K60" s="434">
        <f>SUM(K58:K59)</f>
        <v>2</v>
      </c>
      <c r="L60" s="434">
        <f t="shared" ref="L60:AB60" si="22">SUM(L58:L59)</f>
        <v>4</v>
      </c>
      <c r="M60" s="434">
        <f t="shared" si="22"/>
        <v>0</v>
      </c>
      <c r="N60" s="434">
        <f t="shared" si="22"/>
        <v>0</v>
      </c>
      <c r="O60" s="434">
        <f t="shared" si="22"/>
        <v>0</v>
      </c>
      <c r="P60" s="434">
        <f t="shared" si="22"/>
        <v>0</v>
      </c>
      <c r="Q60" s="434">
        <f t="shared" si="22"/>
        <v>3</v>
      </c>
      <c r="R60" s="434">
        <f t="shared" si="22"/>
        <v>0</v>
      </c>
      <c r="S60" s="434">
        <f t="shared" si="22"/>
        <v>0</v>
      </c>
      <c r="T60" s="434">
        <f t="shared" si="22"/>
        <v>0</v>
      </c>
      <c r="U60" s="434">
        <f t="shared" si="22"/>
        <v>1</v>
      </c>
      <c r="V60" s="434">
        <f t="shared" si="22"/>
        <v>0</v>
      </c>
      <c r="W60" s="434">
        <f t="shared" si="22"/>
        <v>0</v>
      </c>
      <c r="X60" s="434">
        <f t="shared" si="22"/>
        <v>0</v>
      </c>
      <c r="Y60" s="434">
        <f t="shared" si="22"/>
        <v>0</v>
      </c>
      <c r="Z60" s="434">
        <f t="shared" si="22"/>
        <v>0</v>
      </c>
      <c r="AA60" s="434">
        <f t="shared" si="22"/>
        <v>0</v>
      </c>
      <c r="AB60" s="434">
        <f t="shared" si="22"/>
        <v>0</v>
      </c>
      <c r="AC60" s="429">
        <f>SUM(AC58:AC59)</f>
        <v>10</v>
      </c>
    </row>
    <row r="61" spans="1:29" ht="15.75" thickBot="1" x14ac:dyDescent="0.5">
      <c r="A61" s="767"/>
      <c r="B61" s="745"/>
      <c r="C61" s="717"/>
      <c r="D61" s="774"/>
      <c r="E61" s="415"/>
      <c r="F61" s="471" t="s">
        <v>29</v>
      </c>
      <c r="G61" s="472"/>
      <c r="H61" s="472"/>
      <c r="I61" s="472"/>
      <c r="J61" s="418"/>
      <c r="K61" s="506">
        <f>SUM(K57,K60)</f>
        <v>174</v>
      </c>
      <c r="L61" s="506">
        <f t="shared" ref="L61:AC61" si="23">SUM(L57,L60)</f>
        <v>104</v>
      </c>
      <c r="M61" s="506">
        <f t="shared" si="23"/>
        <v>0</v>
      </c>
      <c r="N61" s="506">
        <f t="shared" si="23"/>
        <v>6</v>
      </c>
      <c r="O61" s="506">
        <f t="shared" si="23"/>
        <v>2</v>
      </c>
      <c r="P61" s="506">
        <f t="shared" si="23"/>
        <v>0</v>
      </c>
      <c r="Q61" s="695">
        <f t="shared" si="23"/>
        <v>3</v>
      </c>
      <c r="R61" s="506">
        <f t="shared" si="23"/>
        <v>0</v>
      </c>
      <c r="S61" s="506">
        <f t="shared" si="23"/>
        <v>0</v>
      </c>
      <c r="T61" s="506">
        <f t="shared" si="23"/>
        <v>24</v>
      </c>
      <c r="U61" s="506">
        <f t="shared" si="23"/>
        <v>17</v>
      </c>
      <c r="V61" s="506">
        <f t="shared" si="23"/>
        <v>0</v>
      </c>
      <c r="W61" s="506">
        <f t="shared" si="23"/>
        <v>4</v>
      </c>
      <c r="X61" s="506">
        <f t="shared" si="23"/>
        <v>0</v>
      </c>
      <c r="Y61" s="506">
        <f t="shared" si="23"/>
        <v>0</v>
      </c>
      <c r="Z61" s="506">
        <f t="shared" si="23"/>
        <v>0</v>
      </c>
      <c r="AA61" s="506">
        <f t="shared" si="23"/>
        <v>0</v>
      </c>
      <c r="AB61" s="506">
        <f t="shared" si="23"/>
        <v>0</v>
      </c>
      <c r="AC61" s="429">
        <f t="shared" si="23"/>
        <v>334</v>
      </c>
    </row>
    <row r="62" spans="1:29" ht="15.75" thickBot="1" x14ac:dyDescent="0.5">
      <c r="A62" s="801"/>
      <c r="B62" s="746"/>
      <c r="C62" s="718"/>
      <c r="D62" s="797"/>
      <c r="E62" s="416"/>
      <c r="F62" s="423" t="s">
        <v>87</v>
      </c>
      <c r="G62" s="396"/>
      <c r="H62" s="396"/>
      <c r="I62" s="396"/>
      <c r="J62" s="420"/>
      <c r="K62" s="434">
        <f t="shared" ref="K62:AC62" si="24">SUM(K47+K61)</f>
        <v>286</v>
      </c>
      <c r="L62" s="435">
        <f t="shared" si="24"/>
        <v>196</v>
      </c>
      <c r="M62" s="435">
        <f t="shared" si="24"/>
        <v>0</v>
      </c>
      <c r="N62" s="534">
        <f t="shared" si="24"/>
        <v>17</v>
      </c>
      <c r="O62" s="499">
        <f t="shared" si="24"/>
        <v>6</v>
      </c>
      <c r="P62" s="435">
        <f t="shared" si="24"/>
        <v>0</v>
      </c>
      <c r="Q62" s="534">
        <f t="shared" si="24"/>
        <v>3</v>
      </c>
      <c r="R62" s="435">
        <f t="shared" si="24"/>
        <v>0</v>
      </c>
      <c r="S62" s="435">
        <f t="shared" si="24"/>
        <v>0</v>
      </c>
      <c r="T62" s="435">
        <f t="shared" si="24"/>
        <v>24</v>
      </c>
      <c r="U62" s="435">
        <f t="shared" si="24"/>
        <v>32</v>
      </c>
      <c r="V62" s="435">
        <f t="shared" si="24"/>
        <v>0</v>
      </c>
      <c r="W62" s="435">
        <f t="shared" si="24"/>
        <v>4</v>
      </c>
      <c r="X62" s="435">
        <f t="shared" si="24"/>
        <v>0</v>
      </c>
      <c r="Y62" s="435">
        <f t="shared" si="24"/>
        <v>0</v>
      </c>
      <c r="Z62" s="435">
        <f t="shared" si="24"/>
        <v>0</v>
      </c>
      <c r="AA62" s="435">
        <f t="shared" si="24"/>
        <v>0</v>
      </c>
      <c r="AB62" s="442">
        <f t="shared" si="24"/>
        <v>0</v>
      </c>
      <c r="AC62" s="461">
        <f t="shared" si="24"/>
        <v>568</v>
      </c>
    </row>
    <row r="63" spans="1:29" ht="14.65" thickBot="1" x14ac:dyDescent="0.5">
      <c r="A63" s="762" t="s">
        <v>26</v>
      </c>
      <c r="B63" s="763"/>
      <c r="C63" s="763"/>
      <c r="D63" s="763"/>
      <c r="E63" s="763"/>
      <c r="F63" s="763"/>
      <c r="G63" s="763"/>
      <c r="H63" s="763"/>
      <c r="I63" s="763"/>
      <c r="J63" s="763"/>
      <c r="K63" s="763"/>
      <c r="L63" s="763"/>
      <c r="M63" s="763"/>
      <c r="N63" s="763"/>
      <c r="O63" s="763"/>
      <c r="P63" s="763"/>
      <c r="Q63" s="763"/>
      <c r="R63" s="763"/>
      <c r="S63" s="763"/>
      <c r="T63" s="763"/>
      <c r="U63" s="763"/>
      <c r="V63" s="763"/>
      <c r="W63" s="763"/>
      <c r="X63" s="763"/>
      <c r="Y63" s="763"/>
      <c r="Z63" s="763"/>
      <c r="AA63" s="763"/>
      <c r="AB63" s="763"/>
      <c r="AC63" s="765"/>
    </row>
    <row r="64" spans="1:29" ht="15.4" x14ac:dyDescent="0.45">
      <c r="A64" s="766">
        <v>3</v>
      </c>
      <c r="B64" s="769" t="s">
        <v>178</v>
      </c>
      <c r="C64" s="772" t="s">
        <v>221</v>
      </c>
      <c r="D64" s="795" t="s">
        <v>22</v>
      </c>
      <c r="E64" s="620" t="s">
        <v>171</v>
      </c>
      <c r="F64" s="562" t="s">
        <v>159</v>
      </c>
      <c r="G64" s="563" t="s">
        <v>165</v>
      </c>
      <c r="H64" s="574"/>
      <c r="I64" s="563" t="s">
        <v>44</v>
      </c>
      <c r="J64" s="629">
        <v>9</v>
      </c>
      <c r="K64" s="562">
        <v>24</v>
      </c>
      <c r="L64" s="563">
        <v>16</v>
      </c>
      <c r="M64" s="574"/>
      <c r="N64" s="590"/>
      <c r="O64" s="591"/>
      <c r="P64" s="574"/>
      <c r="Q64" s="574"/>
      <c r="R64" s="574"/>
      <c r="S64" s="574"/>
      <c r="T64" s="574"/>
      <c r="U64" s="563">
        <v>1</v>
      </c>
      <c r="V64" s="574"/>
      <c r="W64" s="574"/>
      <c r="X64" s="574"/>
      <c r="Y64" s="574"/>
      <c r="Z64" s="575"/>
      <c r="AA64" s="550"/>
      <c r="AB64" s="551"/>
      <c r="AC64" s="431">
        <f t="shared" ref="AC64:AC71" si="25">SUM(K64:AB64)</f>
        <v>41</v>
      </c>
    </row>
    <row r="65" spans="1:29" ht="15.4" x14ac:dyDescent="0.45">
      <c r="A65" s="767"/>
      <c r="B65" s="770"/>
      <c r="C65" s="716"/>
      <c r="D65" s="787"/>
      <c r="E65" s="620" t="s">
        <v>174</v>
      </c>
      <c r="F65" s="562" t="s">
        <v>159</v>
      </c>
      <c r="G65" s="563" t="s">
        <v>25</v>
      </c>
      <c r="H65" s="574"/>
      <c r="I65" s="563" t="s">
        <v>44</v>
      </c>
      <c r="J65" s="629">
        <v>26</v>
      </c>
      <c r="K65" s="562">
        <v>6</v>
      </c>
      <c r="L65" s="563">
        <v>16</v>
      </c>
      <c r="M65" s="574"/>
      <c r="N65" s="590"/>
      <c r="O65" s="591"/>
      <c r="P65" s="574"/>
      <c r="Q65" s="574"/>
      <c r="R65" s="574"/>
      <c r="S65" s="574"/>
      <c r="T65" s="574"/>
      <c r="U65" s="563">
        <v>2</v>
      </c>
      <c r="V65" s="574"/>
      <c r="W65" s="574"/>
      <c r="X65" s="574"/>
      <c r="Y65" s="574"/>
      <c r="Z65" s="575"/>
      <c r="AA65" s="448"/>
      <c r="AB65" s="448"/>
      <c r="AC65" s="431">
        <f t="shared" si="25"/>
        <v>24</v>
      </c>
    </row>
    <row r="66" spans="1:29" ht="15.4" x14ac:dyDescent="0.45">
      <c r="A66" s="767"/>
      <c r="B66" s="770"/>
      <c r="C66" s="716"/>
      <c r="D66" s="787"/>
      <c r="E66" s="620" t="s">
        <v>174</v>
      </c>
      <c r="F66" s="562" t="s">
        <v>159</v>
      </c>
      <c r="G66" s="563" t="s">
        <v>165</v>
      </c>
      <c r="H66" s="574"/>
      <c r="I66" s="563" t="s">
        <v>44</v>
      </c>
      <c r="J66" s="629">
        <v>9</v>
      </c>
      <c r="K66" s="562">
        <v>5</v>
      </c>
      <c r="L66" s="563">
        <v>8</v>
      </c>
      <c r="M66" s="574"/>
      <c r="N66" s="590"/>
      <c r="O66" s="591"/>
      <c r="P66" s="574"/>
      <c r="Q66" s="574"/>
      <c r="R66" s="574"/>
      <c r="S66" s="574"/>
      <c r="T66" s="574"/>
      <c r="U66" s="563">
        <v>1</v>
      </c>
      <c r="V66" s="574"/>
      <c r="W66" s="574"/>
      <c r="X66" s="574"/>
      <c r="Y66" s="574"/>
      <c r="Z66" s="575"/>
      <c r="AA66" s="448"/>
      <c r="AB66" s="448"/>
      <c r="AC66" s="431">
        <f t="shared" si="25"/>
        <v>14</v>
      </c>
    </row>
    <row r="67" spans="1:29" ht="15.4" x14ac:dyDescent="0.45">
      <c r="A67" s="767"/>
      <c r="B67" s="770"/>
      <c r="C67" s="716"/>
      <c r="D67" s="787"/>
      <c r="E67" s="620" t="s">
        <v>174</v>
      </c>
      <c r="F67" s="562" t="s">
        <v>159</v>
      </c>
      <c r="G67" s="563" t="s">
        <v>24</v>
      </c>
      <c r="H67" s="574"/>
      <c r="I67" s="563" t="s">
        <v>44</v>
      </c>
      <c r="J67" s="629">
        <v>9</v>
      </c>
      <c r="K67" s="562">
        <v>5</v>
      </c>
      <c r="L67" s="563">
        <v>8</v>
      </c>
      <c r="M67" s="574"/>
      <c r="N67" s="590"/>
      <c r="O67" s="591"/>
      <c r="P67" s="574"/>
      <c r="Q67" s="574"/>
      <c r="R67" s="574"/>
      <c r="S67" s="574"/>
      <c r="T67" s="574"/>
      <c r="U67" s="563">
        <v>1</v>
      </c>
      <c r="V67" s="574"/>
      <c r="W67" s="574"/>
      <c r="X67" s="574"/>
      <c r="Y67" s="574"/>
      <c r="Z67" s="575"/>
      <c r="AA67" s="448"/>
      <c r="AB67" s="448"/>
      <c r="AC67" s="431">
        <f t="shared" si="25"/>
        <v>14</v>
      </c>
    </row>
    <row r="68" spans="1:29" ht="15.4" x14ac:dyDescent="0.45">
      <c r="A68" s="767"/>
      <c r="B68" s="770"/>
      <c r="C68" s="716"/>
      <c r="D68" s="787"/>
      <c r="E68" s="620" t="s">
        <v>175</v>
      </c>
      <c r="F68" s="562" t="s">
        <v>159</v>
      </c>
      <c r="G68" s="563" t="s">
        <v>176</v>
      </c>
      <c r="H68" s="574"/>
      <c r="I68" s="563" t="s">
        <v>200</v>
      </c>
      <c r="J68" s="629">
        <v>5</v>
      </c>
      <c r="K68" s="562">
        <v>8</v>
      </c>
      <c r="L68" s="563">
        <v>8</v>
      </c>
      <c r="M68" s="574"/>
      <c r="N68" s="590">
        <v>1</v>
      </c>
      <c r="O68" s="591">
        <v>0.5</v>
      </c>
      <c r="P68" s="574"/>
      <c r="Q68" s="574"/>
      <c r="R68" s="574"/>
      <c r="S68" s="574"/>
      <c r="T68" s="574"/>
      <c r="U68" s="563">
        <v>1</v>
      </c>
      <c r="V68" s="574"/>
      <c r="W68" s="574"/>
      <c r="X68" s="574"/>
      <c r="Y68" s="574"/>
      <c r="Z68" s="575"/>
      <c r="AA68" s="448"/>
      <c r="AB68" s="448"/>
      <c r="AC68" s="431">
        <f t="shared" si="25"/>
        <v>18.5</v>
      </c>
    </row>
    <row r="69" spans="1:29" ht="15.4" x14ac:dyDescent="0.45">
      <c r="A69" s="767"/>
      <c r="B69" s="770"/>
      <c r="C69" s="716"/>
      <c r="D69" s="787"/>
      <c r="E69" s="620" t="s">
        <v>175</v>
      </c>
      <c r="F69" s="562" t="s">
        <v>159</v>
      </c>
      <c r="G69" s="563" t="s">
        <v>24</v>
      </c>
      <c r="H69" s="574"/>
      <c r="I69" s="563" t="s">
        <v>200</v>
      </c>
      <c r="J69" s="629">
        <v>5</v>
      </c>
      <c r="K69" s="562">
        <v>8</v>
      </c>
      <c r="L69" s="563">
        <v>8</v>
      </c>
      <c r="M69" s="574"/>
      <c r="N69" s="590">
        <v>1</v>
      </c>
      <c r="O69" s="591">
        <v>0.5</v>
      </c>
      <c r="P69" s="574"/>
      <c r="Q69" s="574"/>
      <c r="R69" s="574"/>
      <c r="S69" s="574"/>
      <c r="T69" s="574"/>
      <c r="U69" s="563">
        <v>1</v>
      </c>
      <c r="V69" s="574"/>
      <c r="W69" s="574"/>
      <c r="X69" s="574"/>
      <c r="Y69" s="574"/>
      <c r="Z69" s="575"/>
      <c r="AA69" s="448"/>
      <c r="AB69" s="448"/>
      <c r="AC69" s="431">
        <f t="shared" si="25"/>
        <v>18.5</v>
      </c>
    </row>
    <row r="70" spans="1:29" ht="15.4" x14ac:dyDescent="0.45">
      <c r="A70" s="767"/>
      <c r="B70" s="770"/>
      <c r="C70" s="716"/>
      <c r="D70" s="787"/>
      <c r="E70" s="620" t="s">
        <v>210</v>
      </c>
      <c r="F70" s="562" t="s">
        <v>159</v>
      </c>
      <c r="G70" s="563" t="s">
        <v>198</v>
      </c>
      <c r="H70" s="574">
        <v>4</v>
      </c>
      <c r="I70" s="563"/>
      <c r="J70" s="629">
        <v>117</v>
      </c>
      <c r="K70" s="562">
        <v>56</v>
      </c>
      <c r="L70" s="563"/>
      <c r="M70" s="574"/>
      <c r="N70" s="590"/>
      <c r="O70" s="591"/>
      <c r="P70" s="574"/>
      <c r="Q70" s="574"/>
      <c r="R70" s="574"/>
      <c r="S70" s="574"/>
      <c r="T70" s="574"/>
      <c r="U70" s="563">
        <v>12</v>
      </c>
      <c r="V70" s="574"/>
      <c r="W70" s="574"/>
      <c r="X70" s="574"/>
      <c r="Y70" s="574"/>
      <c r="Z70" s="575"/>
      <c r="AA70" s="448"/>
      <c r="AB70" s="448"/>
      <c r="AC70" s="431">
        <f t="shared" si="25"/>
        <v>68</v>
      </c>
    </row>
    <row r="71" spans="1:29" ht="28.5" thickBot="1" x14ac:dyDescent="0.5">
      <c r="A71" s="767"/>
      <c r="B71" s="770"/>
      <c r="C71" s="716"/>
      <c r="D71" s="787"/>
      <c r="E71" s="620" t="s">
        <v>211</v>
      </c>
      <c r="F71" s="562" t="s">
        <v>159</v>
      </c>
      <c r="G71" s="563" t="s">
        <v>198</v>
      </c>
      <c r="H71" s="574"/>
      <c r="I71" s="563"/>
      <c r="J71" s="629">
        <v>32</v>
      </c>
      <c r="K71" s="562">
        <v>28</v>
      </c>
      <c r="L71" s="563">
        <v>28</v>
      </c>
      <c r="M71" s="574"/>
      <c r="N71" s="590"/>
      <c r="O71" s="591"/>
      <c r="P71" s="574"/>
      <c r="Q71" s="574"/>
      <c r="R71" s="574"/>
      <c r="S71" s="574"/>
      <c r="T71" s="574"/>
      <c r="U71" s="563">
        <v>3</v>
      </c>
      <c r="V71" s="574"/>
      <c r="W71" s="574"/>
      <c r="X71" s="574"/>
      <c r="Y71" s="574"/>
      <c r="Z71" s="575"/>
      <c r="AA71" s="453"/>
      <c r="AB71" s="454"/>
      <c r="AC71" s="431">
        <f t="shared" si="25"/>
        <v>59</v>
      </c>
    </row>
    <row r="72" spans="1:29" ht="15.75" thickBot="1" x14ac:dyDescent="0.5">
      <c r="A72" s="767"/>
      <c r="B72" s="770"/>
      <c r="C72" s="716"/>
      <c r="D72" s="787"/>
      <c r="E72" s="397" t="s">
        <v>54</v>
      </c>
      <c r="F72" s="423"/>
      <c r="G72" s="396"/>
      <c r="H72" s="396"/>
      <c r="I72" s="396"/>
      <c r="J72" s="420"/>
      <c r="K72" s="474">
        <f t="shared" ref="K72:AB72" si="26">SUM(K64:K71)</f>
        <v>140</v>
      </c>
      <c r="L72" s="474">
        <f t="shared" si="26"/>
        <v>92</v>
      </c>
      <c r="M72" s="474">
        <f t="shared" si="26"/>
        <v>0</v>
      </c>
      <c r="N72" s="474">
        <f t="shared" si="26"/>
        <v>2</v>
      </c>
      <c r="O72" s="474">
        <f t="shared" si="26"/>
        <v>1</v>
      </c>
      <c r="P72" s="474">
        <f t="shared" si="26"/>
        <v>0</v>
      </c>
      <c r="Q72" s="474">
        <f t="shared" si="26"/>
        <v>0</v>
      </c>
      <c r="R72" s="474">
        <f t="shared" si="26"/>
        <v>0</v>
      </c>
      <c r="S72" s="474">
        <f t="shared" si="26"/>
        <v>0</v>
      </c>
      <c r="T72" s="474">
        <f t="shared" si="26"/>
        <v>0</v>
      </c>
      <c r="U72" s="474">
        <f t="shared" si="26"/>
        <v>22</v>
      </c>
      <c r="V72" s="474">
        <f t="shared" si="26"/>
        <v>0</v>
      </c>
      <c r="W72" s="474">
        <f t="shared" si="26"/>
        <v>0</v>
      </c>
      <c r="X72" s="474">
        <f t="shared" si="26"/>
        <v>0</v>
      </c>
      <c r="Y72" s="474">
        <f t="shared" si="26"/>
        <v>0</v>
      </c>
      <c r="Z72" s="474">
        <f t="shared" si="26"/>
        <v>0</v>
      </c>
      <c r="AA72" s="516">
        <f t="shared" si="26"/>
        <v>0</v>
      </c>
      <c r="AB72" s="517">
        <f t="shared" si="26"/>
        <v>0</v>
      </c>
      <c r="AC72" s="503">
        <f t="shared" ref="AC72:AC74" si="27">SUM(K72:AB72)</f>
        <v>257</v>
      </c>
    </row>
    <row r="73" spans="1:29" ht="15.75" thickBot="1" x14ac:dyDescent="0.5">
      <c r="A73" s="767"/>
      <c r="B73" s="770"/>
      <c r="C73" s="716"/>
      <c r="D73" s="787"/>
      <c r="E73" s="620" t="s">
        <v>174</v>
      </c>
      <c r="F73" s="562" t="s">
        <v>169</v>
      </c>
      <c r="G73" s="563" t="s">
        <v>25</v>
      </c>
      <c r="H73" s="574"/>
      <c r="I73" s="563">
        <v>1</v>
      </c>
      <c r="J73" s="629">
        <v>9</v>
      </c>
      <c r="K73" s="562">
        <v>2</v>
      </c>
      <c r="L73" s="563">
        <v>4</v>
      </c>
      <c r="M73" s="574"/>
      <c r="N73" s="590"/>
      <c r="O73" s="591"/>
      <c r="P73" s="574">
        <v>0.5</v>
      </c>
      <c r="Q73" s="574"/>
      <c r="R73" s="574"/>
      <c r="S73" s="574"/>
      <c r="T73" s="574"/>
      <c r="U73" s="563">
        <v>1</v>
      </c>
      <c r="V73" s="574"/>
      <c r="W73" s="574"/>
      <c r="X73" s="574"/>
      <c r="Y73" s="574"/>
      <c r="Z73" s="575"/>
      <c r="AA73" s="456"/>
      <c r="AB73" s="457"/>
      <c r="AC73" s="431">
        <f t="shared" ref="AC73" si="28">SUM(K73:AB73)</f>
        <v>7.5</v>
      </c>
    </row>
    <row r="74" spans="1:29" ht="15.75" thickBot="1" x14ac:dyDescent="0.5">
      <c r="A74" s="767"/>
      <c r="B74" s="770"/>
      <c r="C74" s="716"/>
      <c r="D74" s="787"/>
      <c r="E74" s="397" t="s">
        <v>55</v>
      </c>
      <c r="F74" s="459"/>
      <c r="G74" s="438"/>
      <c r="H74" s="438"/>
      <c r="I74" s="438"/>
      <c r="J74" s="439"/>
      <c r="K74" s="434">
        <f t="shared" ref="K74:AB74" si="29">SUM(K73:K73)</f>
        <v>2</v>
      </c>
      <c r="L74" s="434">
        <f t="shared" si="29"/>
        <v>4</v>
      </c>
      <c r="M74" s="434">
        <f t="shared" si="29"/>
        <v>0</v>
      </c>
      <c r="N74" s="434">
        <f t="shared" si="29"/>
        <v>0</v>
      </c>
      <c r="O74" s="434">
        <f t="shared" si="29"/>
        <v>0</v>
      </c>
      <c r="P74" s="434">
        <f t="shared" si="29"/>
        <v>0.5</v>
      </c>
      <c r="Q74" s="434">
        <f t="shared" si="29"/>
        <v>0</v>
      </c>
      <c r="R74" s="434">
        <f t="shared" si="29"/>
        <v>0</v>
      </c>
      <c r="S74" s="434">
        <f t="shared" si="29"/>
        <v>0</v>
      </c>
      <c r="T74" s="434">
        <f t="shared" si="29"/>
        <v>0</v>
      </c>
      <c r="U74" s="434">
        <f t="shared" si="29"/>
        <v>1</v>
      </c>
      <c r="V74" s="434">
        <f t="shared" si="29"/>
        <v>0</v>
      </c>
      <c r="W74" s="434">
        <f t="shared" si="29"/>
        <v>0</v>
      </c>
      <c r="X74" s="434">
        <f t="shared" si="29"/>
        <v>0</v>
      </c>
      <c r="Y74" s="434">
        <f t="shared" si="29"/>
        <v>0</v>
      </c>
      <c r="Z74" s="434">
        <f t="shared" si="29"/>
        <v>0</v>
      </c>
      <c r="AA74" s="434">
        <f t="shared" si="29"/>
        <v>0</v>
      </c>
      <c r="AB74" s="434">
        <f t="shared" si="29"/>
        <v>0</v>
      </c>
      <c r="AC74" s="429">
        <f t="shared" si="27"/>
        <v>7.5</v>
      </c>
    </row>
    <row r="75" spans="1:29" ht="15.75" thickBot="1" x14ac:dyDescent="0.5">
      <c r="A75" s="768"/>
      <c r="B75" s="771"/>
      <c r="C75" s="718"/>
      <c r="D75" s="789"/>
      <c r="E75" s="400"/>
      <c r="F75" s="776" t="s">
        <v>27</v>
      </c>
      <c r="G75" s="777"/>
      <c r="H75" s="777"/>
      <c r="I75" s="777"/>
      <c r="J75" s="778"/>
      <c r="K75" s="460">
        <f t="shared" ref="K75:AC75" si="30">SUM(K72,K74)</f>
        <v>142</v>
      </c>
      <c r="L75" s="435">
        <f t="shared" si="30"/>
        <v>96</v>
      </c>
      <c r="M75" s="435">
        <f t="shared" si="30"/>
        <v>0</v>
      </c>
      <c r="N75" s="435">
        <f t="shared" si="30"/>
        <v>2</v>
      </c>
      <c r="O75" s="435">
        <f t="shared" si="30"/>
        <v>1</v>
      </c>
      <c r="P75" s="435">
        <f t="shared" si="30"/>
        <v>0.5</v>
      </c>
      <c r="Q75" s="435">
        <f t="shared" si="30"/>
        <v>0</v>
      </c>
      <c r="R75" s="435">
        <f t="shared" si="30"/>
        <v>0</v>
      </c>
      <c r="S75" s="435">
        <f t="shared" si="30"/>
        <v>0</v>
      </c>
      <c r="T75" s="435">
        <f t="shared" si="30"/>
        <v>0</v>
      </c>
      <c r="U75" s="435">
        <f t="shared" si="30"/>
        <v>23</v>
      </c>
      <c r="V75" s="435">
        <f t="shared" si="30"/>
        <v>0</v>
      </c>
      <c r="W75" s="435">
        <f t="shared" si="30"/>
        <v>0</v>
      </c>
      <c r="X75" s="435">
        <f t="shared" si="30"/>
        <v>0</v>
      </c>
      <c r="Y75" s="435">
        <f t="shared" si="30"/>
        <v>0</v>
      </c>
      <c r="Z75" s="435">
        <f t="shared" si="30"/>
        <v>0</v>
      </c>
      <c r="AA75" s="435">
        <f t="shared" si="30"/>
        <v>0</v>
      </c>
      <c r="AB75" s="442">
        <f t="shared" si="30"/>
        <v>0</v>
      </c>
      <c r="AC75" s="461">
        <f t="shared" si="30"/>
        <v>264.5</v>
      </c>
    </row>
    <row r="76" spans="1:29" ht="14.65" thickBot="1" x14ac:dyDescent="0.5">
      <c r="A76" s="762" t="s">
        <v>28</v>
      </c>
      <c r="B76" s="763"/>
      <c r="C76" s="763"/>
      <c r="D76" s="763"/>
      <c r="E76" s="763"/>
      <c r="F76" s="764"/>
      <c r="G76" s="764"/>
      <c r="H76" s="764"/>
      <c r="I76" s="764"/>
      <c r="J76" s="764"/>
      <c r="K76" s="764"/>
      <c r="L76" s="764"/>
      <c r="M76" s="764"/>
      <c r="N76" s="763"/>
      <c r="O76" s="763"/>
      <c r="P76" s="763"/>
      <c r="Q76" s="763"/>
      <c r="R76" s="763"/>
      <c r="S76" s="763"/>
      <c r="T76" s="763"/>
      <c r="U76" s="763"/>
      <c r="V76" s="763"/>
      <c r="W76" s="763"/>
      <c r="X76" s="763"/>
      <c r="Y76" s="763"/>
      <c r="Z76" s="763"/>
      <c r="AA76" s="763"/>
      <c r="AB76" s="763"/>
      <c r="AC76" s="765"/>
    </row>
    <row r="77" spans="1:29" ht="28.15" x14ac:dyDescent="0.45">
      <c r="A77" s="766"/>
      <c r="B77" s="769" t="s">
        <v>179</v>
      </c>
      <c r="C77" s="772" t="s">
        <v>221</v>
      </c>
      <c r="D77" s="773">
        <v>1</v>
      </c>
      <c r="E77" s="620" t="s">
        <v>177</v>
      </c>
      <c r="F77" s="641" t="s">
        <v>159</v>
      </c>
      <c r="G77" s="557" t="s">
        <v>165</v>
      </c>
      <c r="H77" s="635"/>
      <c r="I77" s="557" t="s">
        <v>44</v>
      </c>
      <c r="J77" s="628">
        <v>9</v>
      </c>
      <c r="K77" s="556">
        <v>24</v>
      </c>
      <c r="L77" s="557">
        <v>16</v>
      </c>
      <c r="M77" s="642"/>
      <c r="N77" s="590">
        <v>3</v>
      </c>
      <c r="O77" s="591">
        <v>1</v>
      </c>
      <c r="P77" s="574"/>
      <c r="Q77" s="574"/>
      <c r="R77" s="574"/>
      <c r="S77" s="574"/>
      <c r="T77" s="574"/>
      <c r="U77" s="563">
        <v>1</v>
      </c>
      <c r="V77" s="574"/>
      <c r="W77" s="574"/>
      <c r="X77" s="574"/>
      <c r="Y77" s="574"/>
      <c r="Z77" s="463"/>
      <c r="AA77" s="463"/>
      <c r="AB77" s="464"/>
      <c r="AC77" s="430">
        <f t="shared" ref="AC77:AC81" si="31">SUM(K77:AB77)</f>
        <v>45</v>
      </c>
    </row>
    <row r="78" spans="1:29" ht="15" customHeight="1" x14ac:dyDescent="0.45">
      <c r="A78" s="767"/>
      <c r="B78" s="770"/>
      <c r="C78" s="716"/>
      <c r="D78" s="774"/>
      <c r="E78" s="620" t="s">
        <v>212</v>
      </c>
      <c r="F78" s="562" t="s">
        <v>159</v>
      </c>
      <c r="G78" s="563" t="s">
        <v>165</v>
      </c>
      <c r="H78" s="574"/>
      <c r="I78" s="563" t="s">
        <v>199</v>
      </c>
      <c r="J78" s="629">
        <v>12</v>
      </c>
      <c r="K78" s="562"/>
      <c r="L78" s="563"/>
      <c r="M78" s="574"/>
      <c r="N78" s="590"/>
      <c r="O78" s="591"/>
      <c r="P78" s="574"/>
      <c r="Q78" s="574"/>
      <c r="R78" s="574"/>
      <c r="S78" s="574"/>
      <c r="T78" s="574"/>
      <c r="U78" s="563"/>
      <c r="V78" s="574"/>
      <c r="W78" s="574">
        <v>36</v>
      </c>
      <c r="X78" s="574"/>
      <c r="Y78" s="574"/>
      <c r="Z78" s="476"/>
      <c r="AA78" s="476"/>
      <c r="AB78" s="546"/>
      <c r="AC78" s="431">
        <f t="shared" si="31"/>
        <v>36</v>
      </c>
    </row>
    <row r="79" spans="1:29" ht="15.4" x14ac:dyDescent="0.45">
      <c r="A79" s="767"/>
      <c r="B79" s="770"/>
      <c r="C79" s="716"/>
      <c r="D79" s="774"/>
      <c r="E79" s="620" t="s">
        <v>203</v>
      </c>
      <c r="F79" s="562" t="s">
        <v>159</v>
      </c>
      <c r="G79" s="563" t="s">
        <v>165</v>
      </c>
      <c r="H79" s="574"/>
      <c r="I79" s="563" t="s">
        <v>199</v>
      </c>
      <c r="J79" s="629">
        <v>12</v>
      </c>
      <c r="K79" s="562"/>
      <c r="L79" s="563"/>
      <c r="M79" s="574"/>
      <c r="N79" s="590"/>
      <c r="O79" s="591"/>
      <c r="P79" s="574"/>
      <c r="Q79" s="574"/>
      <c r="R79" s="574"/>
      <c r="S79" s="574"/>
      <c r="T79" s="574"/>
      <c r="U79" s="563"/>
      <c r="V79" s="574"/>
      <c r="W79" s="574">
        <v>4</v>
      </c>
      <c r="X79" s="574"/>
      <c r="Y79" s="574"/>
      <c r="Z79" s="477"/>
      <c r="AA79" s="477"/>
      <c r="AB79" s="478"/>
      <c r="AC79" s="431">
        <f t="shared" si="31"/>
        <v>4</v>
      </c>
    </row>
    <row r="80" spans="1:29" ht="15.4" x14ac:dyDescent="0.45">
      <c r="A80" s="767"/>
      <c r="B80" s="770"/>
      <c r="C80" s="716"/>
      <c r="D80" s="774"/>
      <c r="E80" s="620" t="s">
        <v>210</v>
      </c>
      <c r="F80" s="562" t="s">
        <v>159</v>
      </c>
      <c r="G80" s="563" t="s">
        <v>198</v>
      </c>
      <c r="H80" s="574">
        <v>3</v>
      </c>
      <c r="I80" s="563"/>
      <c r="J80" s="629">
        <v>69</v>
      </c>
      <c r="K80" s="562">
        <v>28</v>
      </c>
      <c r="L80" s="563"/>
      <c r="M80" s="574"/>
      <c r="N80" s="590"/>
      <c r="O80" s="591"/>
      <c r="P80" s="574"/>
      <c r="Q80" s="574"/>
      <c r="R80" s="574"/>
      <c r="S80" s="574"/>
      <c r="T80" s="574"/>
      <c r="U80" s="563">
        <v>7</v>
      </c>
      <c r="V80" s="574"/>
      <c r="W80" s="574"/>
      <c r="X80" s="574"/>
      <c r="Y80" s="574"/>
      <c r="Z80" s="477"/>
      <c r="AA80" s="477"/>
      <c r="AB80" s="478"/>
      <c r="AC80" s="431">
        <f t="shared" si="31"/>
        <v>35</v>
      </c>
    </row>
    <row r="81" spans="1:29" ht="28.5" thickBot="1" x14ac:dyDescent="0.5">
      <c r="A81" s="767"/>
      <c r="B81" s="770"/>
      <c r="C81" s="716"/>
      <c r="D81" s="774"/>
      <c r="E81" s="620" t="s">
        <v>211</v>
      </c>
      <c r="F81" s="562" t="s">
        <v>159</v>
      </c>
      <c r="G81" s="563" t="s">
        <v>198</v>
      </c>
      <c r="H81" s="574">
        <v>2</v>
      </c>
      <c r="I81" s="563"/>
      <c r="J81" s="629">
        <v>49</v>
      </c>
      <c r="K81" s="562">
        <v>28</v>
      </c>
      <c r="L81" s="563">
        <v>56</v>
      </c>
      <c r="M81" s="574"/>
      <c r="N81" s="590"/>
      <c r="O81" s="591"/>
      <c r="P81" s="574"/>
      <c r="Q81" s="574"/>
      <c r="R81" s="574"/>
      <c r="S81" s="574"/>
      <c r="T81" s="574"/>
      <c r="U81" s="563">
        <v>5</v>
      </c>
      <c r="V81" s="574"/>
      <c r="W81" s="574"/>
      <c r="X81" s="574"/>
      <c r="Y81" s="574"/>
      <c r="Z81" s="479"/>
      <c r="AA81" s="479"/>
      <c r="AB81" s="480"/>
      <c r="AC81" s="432">
        <f t="shared" si="31"/>
        <v>89</v>
      </c>
    </row>
    <row r="82" spans="1:29" ht="15.75" thickBot="1" x14ac:dyDescent="0.5">
      <c r="A82" s="767"/>
      <c r="B82" s="770"/>
      <c r="C82" s="716"/>
      <c r="D82" s="774"/>
      <c r="E82" s="397" t="s">
        <v>54</v>
      </c>
      <c r="F82" s="419"/>
      <c r="G82" s="396"/>
      <c r="H82" s="396"/>
      <c r="I82" s="396"/>
      <c r="J82" s="420"/>
      <c r="K82" s="434">
        <f t="shared" ref="K82:AB82" si="32">SUM(K77:K81)</f>
        <v>80</v>
      </c>
      <c r="L82" s="434">
        <f t="shared" si="32"/>
        <v>72</v>
      </c>
      <c r="M82" s="434">
        <f t="shared" si="32"/>
        <v>0</v>
      </c>
      <c r="N82" s="434">
        <f t="shared" si="32"/>
        <v>3</v>
      </c>
      <c r="O82" s="434">
        <f t="shared" si="32"/>
        <v>1</v>
      </c>
      <c r="P82" s="434">
        <f t="shared" si="32"/>
        <v>0</v>
      </c>
      <c r="Q82" s="434">
        <f t="shared" si="32"/>
        <v>0</v>
      </c>
      <c r="R82" s="434">
        <f t="shared" si="32"/>
        <v>0</v>
      </c>
      <c r="S82" s="434">
        <f t="shared" si="32"/>
        <v>0</v>
      </c>
      <c r="T82" s="434">
        <f t="shared" si="32"/>
        <v>0</v>
      </c>
      <c r="U82" s="434">
        <f t="shared" si="32"/>
        <v>13</v>
      </c>
      <c r="V82" s="434">
        <f t="shared" si="32"/>
        <v>0</v>
      </c>
      <c r="W82" s="434">
        <f t="shared" si="32"/>
        <v>40</v>
      </c>
      <c r="X82" s="434">
        <f t="shared" si="32"/>
        <v>0</v>
      </c>
      <c r="Y82" s="434">
        <f t="shared" si="32"/>
        <v>0</v>
      </c>
      <c r="Z82" s="434">
        <f t="shared" si="32"/>
        <v>0</v>
      </c>
      <c r="AA82" s="434">
        <f t="shared" si="32"/>
        <v>0</v>
      </c>
      <c r="AB82" s="434">
        <f t="shared" si="32"/>
        <v>0</v>
      </c>
      <c r="AC82" s="429">
        <f t="shared" ref="AC82:AC84" si="33">SUM(K82:AB82)</f>
        <v>209</v>
      </c>
    </row>
    <row r="83" spans="1:29" ht="15.75" thickBot="1" x14ac:dyDescent="0.5">
      <c r="A83" s="767"/>
      <c r="B83" s="770"/>
      <c r="C83" s="716"/>
      <c r="D83" s="774"/>
      <c r="E83" s="643" t="s">
        <v>170</v>
      </c>
      <c r="F83" s="402" t="s">
        <v>169</v>
      </c>
      <c r="G83" s="393" t="s">
        <v>25</v>
      </c>
      <c r="H83" s="403"/>
      <c r="I83" s="403">
        <v>4</v>
      </c>
      <c r="J83" s="404">
        <v>2</v>
      </c>
      <c r="K83" s="465"/>
      <c r="L83" s="466"/>
      <c r="M83" s="465"/>
      <c r="N83" s="465"/>
      <c r="O83" s="465"/>
      <c r="P83" s="466"/>
      <c r="Q83" s="465">
        <v>6</v>
      </c>
      <c r="R83" s="466"/>
      <c r="S83" s="466"/>
      <c r="T83" s="465"/>
      <c r="U83" s="465"/>
      <c r="V83" s="467"/>
      <c r="W83" s="466"/>
      <c r="X83" s="465"/>
      <c r="Y83" s="466"/>
      <c r="Z83" s="466"/>
      <c r="AA83" s="466"/>
      <c r="AB83" s="468"/>
      <c r="AC83" s="433">
        <f t="shared" si="33"/>
        <v>6</v>
      </c>
    </row>
    <row r="84" spans="1:29" ht="15.75" thickBot="1" x14ac:dyDescent="0.5">
      <c r="A84" s="767"/>
      <c r="B84" s="770"/>
      <c r="C84" s="716"/>
      <c r="D84" s="774"/>
      <c r="E84" s="405" t="s">
        <v>55</v>
      </c>
      <c r="F84" s="419"/>
      <c r="G84" s="396"/>
      <c r="H84" s="396"/>
      <c r="I84" s="396"/>
      <c r="J84" s="420"/>
      <c r="K84" s="441">
        <f t="shared" ref="K84:AB84" si="34">SUM(K83:K83)</f>
        <v>0</v>
      </c>
      <c r="L84" s="435">
        <f t="shared" si="34"/>
        <v>0</v>
      </c>
      <c r="M84" s="435">
        <f t="shared" si="34"/>
        <v>0</v>
      </c>
      <c r="N84" s="435">
        <f t="shared" si="34"/>
        <v>0</v>
      </c>
      <c r="O84" s="435">
        <f t="shared" si="34"/>
        <v>0</v>
      </c>
      <c r="P84" s="435">
        <f t="shared" si="34"/>
        <v>0</v>
      </c>
      <c r="Q84" s="435">
        <f t="shared" si="34"/>
        <v>6</v>
      </c>
      <c r="R84" s="435">
        <f t="shared" si="34"/>
        <v>0</v>
      </c>
      <c r="S84" s="435">
        <f t="shared" si="34"/>
        <v>0</v>
      </c>
      <c r="T84" s="435">
        <f t="shared" si="34"/>
        <v>0</v>
      </c>
      <c r="U84" s="435">
        <f t="shared" si="34"/>
        <v>0</v>
      </c>
      <c r="V84" s="435">
        <f t="shared" si="34"/>
        <v>0</v>
      </c>
      <c r="W84" s="435">
        <f t="shared" si="34"/>
        <v>0</v>
      </c>
      <c r="X84" s="435">
        <f t="shared" si="34"/>
        <v>0</v>
      </c>
      <c r="Y84" s="435">
        <f t="shared" si="34"/>
        <v>0</v>
      </c>
      <c r="Z84" s="435">
        <f t="shared" si="34"/>
        <v>0</v>
      </c>
      <c r="AA84" s="435">
        <f t="shared" si="34"/>
        <v>0</v>
      </c>
      <c r="AB84" s="442">
        <f t="shared" si="34"/>
        <v>0</v>
      </c>
      <c r="AC84" s="429">
        <f t="shared" si="33"/>
        <v>6</v>
      </c>
    </row>
    <row r="85" spans="1:29" ht="15.75" thickBot="1" x14ac:dyDescent="0.5">
      <c r="A85" s="767"/>
      <c r="B85" s="770"/>
      <c r="C85" s="716"/>
      <c r="D85" s="774"/>
      <c r="E85" s="406"/>
      <c r="F85" s="776" t="s">
        <v>29</v>
      </c>
      <c r="G85" s="777"/>
      <c r="H85" s="777"/>
      <c r="I85" s="777"/>
      <c r="J85" s="778"/>
      <c r="K85" s="460">
        <f t="shared" ref="K85:AC85" si="35">SUM(K82,K84)</f>
        <v>80</v>
      </c>
      <c r="L85" s="435">
        <f t="shared" si="35"/>
        <v>72</v>
      </c>
      <c r="M85" s="435">
        <f t="shared" si="35"/>
        <v>0</v>
      </c>
      <c r="N85" s="435">
        <f t="shared" si="35"/>
        <v>3</v>
      </c>
      <c r="O85" s="435">
        <f t="shared" si="35"/>
        <v>1</v>
      </c>
      <c r="P85" s="435">
        <f t="shared" si="35"/>
        <v>0</v>
      </c>
      <c r="Q85" s="435">
        <f t="shared" si="35"/>
        <v>6</v>
      </c>
      <c r="R85" s="435">
        <f t="shared" si="35"/>
        <v>0</v>
      </c>
      <c r="S85" s="435">
        <f t="shared" si="35"/>
        <v>0</v>
      </c>
      <c r="T85" s="435">
        <f t="shared" si="35"/>
        <v>0</v>
      </c>
      <c r="U85" s="435">
        <f t="shared" si="35"/>
        <v>13</v>
      </c>
      <c r="V85" s="435">
        <f t="shared" si="35"/>
        <v>0</v>
      </c>
      <c r="W85" s="435">
        <f t="shared" si="35"/>
        <v>40</v>
      </c>
      <c r="X85" s="435">
        <f t="shared" si="35"/>
        <v>0</v>
      </c>
      <c r="Y85" s="435">
        <f t="shared" si="35"/>
        <v>0</v>
      </c>
      <c r="Z85" s="435">
        <f t="shared" si="35"/>
        <v>0</v>
      </c>
      <c r="AA85" s="435">
        <f t="shared" si="35"/>
        <v>0</v>
      </c>
      <c r="AB85" s="442">
        <f t="shared" si="35"/>
        <v>0</v>
      </c>
      <c r="AC85" s="429">
        <f t="shared" si="35"/>
        <v>215</v>
      </c>
    </row>
    <row r="86" spans="1:29" ht="15.75" thickBot="1" x14ac:dyDescent="0.5">
      <c r="A86" s="768"/>
      <c r="B86" s="771"/>
      <c r="C86" s="718"/>
      <c r="D86" s="775"/>
      <c r="E86" s="400"/>
      <c r="F86" s="776" t="s">
        <v>37</v>
      </c>
      <c r="G86" s="777"/>
      <c r="H86" s="777"/>
      <c r="I86" s="777"/>
      <c r="J86" s="778"/>
      <c r="K86" s="469">
        <f t="shared" ref="K86:AC86" si="36">SUM(K75+K85)</f>
        <v>222</v>
      </c>
      <c r="L86" s="469">
        <f t="shared" si="36"/>
        <v>168</v>
      </c>
      <c r="M86" s="469">
        <f t="shared" si="36"/>
        <v>0</v>
      </c>
      <c r="N86" s="469">
        <f t="shared" si="36"/>
        <v>5</v>
      </c>
      <c r="O86" s="469">
        <f t="shared" si="36"/>
        <v>2</v>
      </c>
      <c r="P86" s="469">
        <f t="shared" si="36"/>
        <v>0.5</v>
      </c>
      <c r="Q86" s="469">
        <f t="shared" si="36"/>
        <v>6</v>
      </c>
      <c r="R86" s="469">
        <f t="shared" si="36"/>
        <v>0</v>
      </c>
      <c r="S86" s="469">
        <f t="shared" si="36"/>
        <v>0</v>
      </c>
      <c r="T86" s="469">
        <f t="shared" si="36"/>
        <v>0</v>
      </c>
      <c r="U86" s="469">
        <f t="shared" si="36"/>
        <v>36</v>
      </c>
      <c r="V86" s="469">
        <f t="shared" si="36"/>
        <v>0</v>
      </c>
      <c r="W86" s="469">
        <f t="shared" si="36"/>
        <v>40</v>
      </c>
      <c r="X86" s="469">
        <f t="shared" si="36"/>
        <v>0</v>
      </c>
      <c r="Y86" s="469">
        <f t="shared" si="36"/>
        <v>0</v>
      </c>
      <c r="Z86" s="469">
        <f t="shared" si="36"/>
        <v>0</v>
      </c>
      <c r="AA86" s="469">
        <f t="shared" si="36"/>
        <v>0</v>
      </c>
      <c r="AB86" s="470">
        <f t="shared" si="36"/>
        <v>0</v>
      </c>
      <c r="AC86" s="461">
        <f t="shared" si="36"/>
        <v>479.5</v>
      </c>
    </row>
    <row r="87" spans="1:29" ht="14.65" thickBot="1" x14ac:dyDescent="0.5">
      <c r="A87" s="759" t="s">
        <v>26</v>
      </c>
      <c r="B87" s="760"/>
      <c r="C87" s="760"/>
      <c r="D87" s="760"/>
      <c r="E87" s="760"/>
      <c r="F87" s="760"/>
      <c r="G87" s="760"/>
      <c r="H87" s="760"/>
      <c r="I87" s="760"/>
      <c r="J87" s="760"/>
      <c r="K87" s="760"/>
      <c r="L87" s="760"/>
      <c r="M87" s="760"/>
      <c r="N87" s="760"/>
      <c r="O87" s="760"/>
      <c r="P87" s="760"/>
      <c r="Q87" s="760"/>
      <c r="R87" s="760"/>
      <c r="S87" s="760"/>
      <c r="T87" s="760"/>
      <c r="U87" s="760"/>
      <c r="V87" s="760"/>
      <c r="W87" s="760"/>
      <c r="X87" s="760"/>
      <c r="Y87" s="760"/>
      <c r="Z87" s="760"/>
      <c r="AA87" s="760"/>
      <c r="AB87" s="760"/>
      <c r="AC87" s="761"/>
    </row>
    <row r="88" spans="1:29" ht="42" customHeight="1" x14ac:dyDescent="0.45">
      <c r="A88" s="779">
        <v>4</v>
      </c>
      <c r="B88" s="782" t="s">
        <v>188</v>
      </c>
      <c r="C88" s="715" t="s">
        <v>222</v>
      </c>
      <c r="D88" s="786" t="s">
        <v>186</v>
      </c>
      <c r="E88" s="644" t="s">
        <v>193</v>
      </c>
      <c r="F88" s="582" t="s">
        <v>159</v>
      </c>
      <c r="G88" s="462" t="s">
        <v>165</v>
      </c>
      <c r="H88" s="548"/>
      <c r="I88" s="548">
        <v>2</v>
      </c>
      <c r="J88" s="583">
        <v>12</v>
      </c>
      <c r="K88" s="529"/>
      <c r="L88" s="550">
        <v>48</v>
      </c>
      <c r="M88" s="529"/>
      <c r="N88" s="529"/>
      <c r="O88" s="529"/>
      <c r="P88" s="550"/>
      <c r="Q88" s="529"/>
      <c r="R88" s="550"/>
      <c r="S88" s="550"/>
      <c r="T88" s="529"/>
      <c r="U88" s="529"/>
      <c r="V88" s="645"/>
      <c r="W88" s="550"/>
      <c r="X88" s="660"/>
      <c r="Y88" s="661"/>
      <c r="Z88" s="440"/>
      <c r="AA88" s="440"/>
      <c r="AB88" s="447"/>
      <c r="AC88" s="430">
        <f t="shared" ref="AC88:AC90" si="37">SUM(K88:AB88)</f>
        <v>48</v>
      </c>
    </row>
    <row r="89" spans="1:29" ht="18" customHeight="1" x14ac:dyDescent="0.45">
      <c r="A89" s="780"/>
      <c r="B89" s="783"/>
      <c r="C89" s="716"/>
      <c r="D89" s="787"/>
      <c r="E89" s="643" t="s">
        <v>210</v>
      </c>
      <c r="F89" s="402" t="s">
        <v>159</v>
      </c>
      <c r="G89" s="393" t="s">
        <v>198</v>
      </c>
      <c r="H89" s="403">
        <v>4</v>
      </c>
      <c r="I89" s="403"/>
      <c r="J89" s="404">
        <v>117</v>
      </c>
      <c r="K89" s="465"/>
      <c r="L89" s="466">
        <v>112</v>
      </c>
      <c r="M89" s="465"/>
      <c r="N89" s="465"/>
      <c r="O89" s="465"/>
      <c r="P89" s="466"/>
      <c r="Q89" s="465"/>
      <c r="R89" s="466"/>
      <c r="S89" s="466"/>
      <c r="T89" s="465"/>
      <c r="U89" s="465"/>
      <c r="V89" s="467"/>
      <c r="W89" s="466"/>
      <c r="X89" s="449"/>
      <c r="Y89" s="449"/>
      <c r="Z89" s="449"/>
      <c r="AA89" s="449"/>
      <c r="AB89" s="488"/>
      <c r="AC89" s="431">
        <f t="shared" si="37"/>
        <v>112</v>
      </c>
    </row>
    <row r="90" spans="1:29" ht="15.75" thickBot="1" x14ac:dyDescent="0.5">
      <c r="A90" s="780"/>
      <c r="B90" s="783"/>
      <c r="C90" s="716"/>
      <c r="D90" s="787"/>
      <c r="E90" s="643" t="s">
        <v>197</v>
      </c>
      <c r="F90" s="402" t="s">
        <v>159</v>
      </c>
      <c r="G90" s="393" t="s">
        <v>198</v>
      </c>
      <c r="H90" s="403">
        <v>3</v>
      </c>
      <c r="I90" s="403"/>
      <c r="J90" s="404">
        <v>78</v>
      </c>
      <c r="K90" s="465"/>
      <c r="L90" s="466">
        <v>84</v>
      </c>
      <c r="M90" s="465"/>
      <c r="N90" s="465"/>
      <c r="O90" s="465"/>
      <c r="P90" s="466"/>
      <c r="Q90" s="465"/>
      <c r="R90" s="466"/>
      <c r="S90" s="466"/>
      <c r="T90" s="465"/>
      <c r="U90" s="465"/>
      <c r="V90" s="467"/>
      <c r="W90" s="466"/>
      <c r="X90" s="449"/>
      <c r="Y90" s="449"/>
      <c r="Z90" s="449"/>
      <c r="AA90" s="449"/>
      <c r="AB90" s="488"/>
      <c r="AC90" s="431">
        <f t="shared" si="37"/>
        <v>84</v>
      </c>
    </row>
    <row r="91" spans="1:29" ht="15.75" thickBot="1" x14ac:dyDescent="0.5">
      <c r="A91" s="780"/>
      <c r="B91" s="784"/>
      <c r="C91" s="716"/>
      <c r="D91" s="787"/>
      <c r="E91" s="651" t="s">
        <v>54</v>
      </c>
      <c r="F91" s="652"/>
      <c r="G91" s="653"/>
      <c r="H91" s="653"/>
      <c r="I91" s="654"/>
      <c r="J91" s="655"/>
      <c r="K91" s="656">
        <f t="shared" ref="K91:AB91" si="38">SUM(K88:K90)</f>
        <v>0</v>
      </c>
      <c r="L91" s="656">
        <f t="shared" si="38"/>
        <v>244</v>
      </c>
      <c r="M91" s="656">
        <f t="shared" si="38"/>
        <v>0</v>
      </c>
      <c r="N91" s="656">
        <f t="shared" si="38"/>
        <v>0</v>
      </c>
      <c r="O91" s="656">
        <f t="shared" si="38"/>
        <v>0</v>
      </c>
      <c r="P91" s="656">
        <f t="shared" si="38"/>
        <v>0</v>
      </c>
      <c r="Q91" s="657">
        <f t="shared" si="38"/>
        <v>0</v>
      </c>
      <c r="R91" s="656">
        <f t="shared" si="38"/>
        <v>0</v>
      </c>
      <c r="S91" s="657">
        <f t="shared" si="38"/>
        <v>0</v>
      </c>
      <c r="T91" s="656">
        <f t="shared" si="38"/>
        <v>0</v>
      </c>
      <c r="U91" s="656">
        <f t="shared" si="38"/>
        <v>0</v>
      </c>
      <c r="V91" s="656">
        <f t="shared" si="38"/>
        <v>0</v>
      </c>
      <c r="W91" s="656">
        <f t="shared" si="38"/>
        <v>0</v>
      </c>
      <c r="X91" s="656">
        <f t="shared" si="38"/>
        <v>0</v>
      </c>
      <c r="Y91" s="656">
        <f t="shared" si="38"/>
        <v>0</v>
      </c>
      <c r="Z91" s="656">
        <f t="shared" si="38"/>
        <v>0</v>
      </c>
      <c r="AA91" s="656">
        <f t="shared" si="38"/>
        <v>0</v>
      </c>
      <c r="AB91" s="658">
        <f t="shared" si="38"/>
        <v>0</v>
      </c>
      <c r="AC91" s="490">
        <f t="shared" ref="AC91:AC94" si="39">SUM(K91:AB91)</f>
        <v>244</v>
      </c>
    </row>
    <row r="92" spans="1:29" ht="15.75" thickBot="1" x14ac:dyDescent="0.5">
      <c r="A92" s="780"/>
      <c r="B92" s="784"/>
      <c r="C92" s="716"/>
      <c r="D92" s="788"/>
      <c r="E92" s="647"/>
      <c r="F92" s="648"/>
      <c r="G92" s="649"/>
      <c r="H92" s="512"/>
      <c r="I92" s="512"/>
      <c r="J92" s="669"/>
      <c r="K92" s="667"/>
      <c r="L92" s="473"/>
      <c r="M92" s="473"/>
      <c r="N92" s="473"/>
      <c r="O92" s="473"/>
      <c r="P92" s="473"/>
      <c r="Q92" s="473"/>
      <c r="R92" s="473"/>
      <c r="S92" s="473"/>
      <c r="T92" s="473"/>
      <c r="U92" s="473"/>
      <c r="V92" s="473"/>
      <c r="W92" s="473"/>
      <c r="X92" s="473"/>
      <c r="Y92" s="650"/>
      <c r="Z92" s="650"/>
      <c r="AA92" s="650"/>
      <c r="AB92" s="659"/>
      <c r="AC92" s="552">
        <f t="shared" si="39"/>
        <v>0</v>
      </c>
    </row>
    <row r="93" spans="1:29" ht="15.75" thickBot="1" x14ac:dyDescent="0.5">
      <c r="A93" s="780"/>
      <c r="B93" s="784"/>
      <c r="C93" s="716"/>
      <c r="D93" s="787"/>
      <c r="E93" s="646" t="s">
        <v>143</v>
      </c>
      <c r="F93" s="662"/>
      <c r="G93" s="663"/>
      <c r="H93" s="663"/>
      <c r="I93" s="663"/>
      <c r="J93" s="670"/>
      <c r="K93" s="668">
        <f t="shared" ref="K93:AB93" si="40">SUM(K92:K92)</f>
        <v>0</v>
      </c>
      <c r="L93" s="664">
        <f t="shared" si="40"/>
        <v>0</v>
      </c>
      <c r="M93" s="664">
        <f t="shared" si="40"/>
        <v>0</v>
      </c>
      <c r="N93" s="664">
        <f t="shared" si="40"/>
        <v>0</v>
      </c>
      <c r="O93" s="664">
        <f t="shared" si="40"/>
        <v>0</v>
      </c>
      <c r="P93" s="664">
        <f t="shared" si="40"/>
        <v>0</v>
      </c>
      <c r="Q93" s="664">
        <f t="shared" si="40"/>
        <v>0</v>
      </c>
      <c r="R93" s="664">
        <f t="shared" si="40"/>
        <v>0</v>
      </c>
      <c r="S93" s="664">
        <f t="shared" si="40"/>
        <v>0</v>
      </c>
      <c r="T93" s="664">
        <f t="shared" si="40"/>
        <v>0</v>
      </c>
      <c r="U93" s="664">
        <f t="shared" si="40"/>
        <v>0</v>
      </c>
      <c r="V93" s="664">
        <f t="shared" si="40"/>
        <v>0</v>
      </c>
      <c r="W93" s="664">
        <f t="shared" si="40"/>
        <v>0</v>
      </c>
      <c r="X93" s="664">
        <f t="shared" si="40"/>
        <v>0</v>
      </c>
      <c r="Y93" s="664">
        <f t="shared" si="40"/>
        <v>0</v>
      </c>
      <c r="Z93" s="665"/>
      <c r="AA93" s="663"/>
      <c r="AB93" s="666">
        <f t="shared" si="40"/>
        <v>0</v>
      </c>
      <c r="AC93" s="491">
        <f t="shared" si="39"/>
        <v>0</v>
      </c>
    </row>
    <row r="94" spans="1:29" ht="15.75" thickBot="1" x14ac:dyDescent="0.5">
      <c r="A94" s="781"/>
      <c r="B94" s="785"/>
      <c r="C94" s="718"/>
      <c r="D94" s="789"/>
      <c r="E94" s="528"/>
      <c r="F94" s="424" t="s">
        <v>27</v>
      </c>
      <c r="G94" s="549"/>
      <c r="H94" s="549"/>
      <c r="I94" s="425"/>
      <c r="J94" s="426"/>
      <c r="K94" s="470">
        <f t="shared" ref="K94:AB94" si="41">SUM(K91,K93)</f>
        <v>0</v>
      </c>
      <c r="L94" s="547">
        <f t="shared" si="41"/>
        <v>244</v>
      </c>
      <c r="M94" s="547">
        <f t="shared" si="41"/>
        <v>0</v>
      </c>
      <c r="N94" s="547">
        <f t="shared" si="41"/>
        <v>0</v>
      </c>
      <c r="O94" s="547">
        <f t="shared" si="41"/>
        <v>0</v>
      </c>
      <c r="P94" s="547">
        <f t="shared" si="41"/>
        <v>0</v>
      </c>
      <c r="Q94" s="547">
        <f t="shared" si="41"/>
        <v>0</v>
      </c>
      <c r="R94" s="547">
        <f t="shared" si="41"/>
        <v>0</v>
      </c>
      <c r="S94" s="696">
        <f t="shared" si="41"/>
        <v>0</v>
      </c>
      <c r="T94" s="547">
        <f t="shared" si="41"/>
        <v>0</v>
      </c>
      <c r="U94" s="547">
        <f t="shared" si="41"/>
        <v>0</v>
      </c>
      <c r="V94" s="547">
        <f t="shared" si="41"/>
        <v>0</v>
      </c>
      <c r="W94" s="547">
        <f t="shared" si="41"/>
        <v>0</v>
      </c>
      <c r="X94" s="547">
        <f t="shared" si="41"/>
        <v>0</v>
      </c>
      <c r="Y94" s="547">
        <f t="shared" si="41"/>
        <v>0</v>
      </c>
      <c r="Z94" s="547">
        <f t="shared" si="41"/>
        <v>0</v>
      </c>
      <c r="AA94" s="547">
        <f t="shared" si="41"/>
        <v>0</v>
      </c>
      <c r="AB94" s="470">
        <f t="shared" si="41"/>
        <v>0</v>
      </c>
      <c r="AC94" s="429">
        <f t="shared" si="39"/>
        <v>244</v>
      </c>
    </row>
    <row r="95" spans="1:29" ht="14.65" thickBot="1" x14ac:dyDescent="0.5">
      <c r="A95" s="759" t="s">
        <v>105</v>
      </c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0"/>
      <c r="P95" s="760"/>
      <c r="Q95" s="760"/>
      <c r="R95" s="760"/>
      <c r="S95" s="760"/>
      <c r="T95" s="760"/>
      <c r="U95" s="760"/>
      <c r="V95" s="760"/>
      <c r="W95" s="760"/>
      <c r="X95" s="760"/>
      <c r="Y95" s="760"/>
      <c r="Z95" s="760"/>
      <c r="AA95" s="760"/>
      <c r="AB95" s="760"/>
      <c r="AC95" s="761"/>
    </row>
    <row r="96" spans="1:29" ht="15.4" x14ac:dyDescent="0.45">
      <c r="A96" s="740"/>
      <c r="B96" s="744" t="s">
        <v>189</v>
      </c>
      <c r="C96" s="747" t="s">
        <v>222</v>
      </c>
      <c r="D96" s="753">
        <v>0.75</v>
      </c>
      <c r="E96" s="671" t="s">
        <v>208</v>
      </c>
      <c r="F96" s="672" t="s">
        <v>159</v>
      </c>
      <c r="G96" s="673" t="s">
        <v>165</v>
      </c>
      <c r="H96" s="674">
        <v>3</v>
      </c>
      <c r="I96" s="674">
        <v>2</v>
      </c>
      <c r="J96" s="675">
        <v>12</v>
      </c>
      <c r="K96" s="676"/>
      <c r="L96" s="677">
        <v>40</v>
      </c>
      <c r="M96" s="676"/>
      <c r="N96" s="676"/>
      <c r="O96" s="487"/>
      <c r="P96" s="463"/>
      <c r="Q96" s="493"/>
      <c r="R96" s="493"/>
      <c r="S96" s="493"/>
      <c r="T96" s="463"/>
      <c r="U96" s="487"/>
      <c r="V96" s="463"/>
      <c r="W96" s="493"/>
      <c r="X96" s="493"/>
      <c r="Y96" s="493"/>
      <c r="Z96" s="493"/>
      <c r="AA96" s="493"/>
      <c r="AB96" s="494"/>
      <c r="AC96" s="430">
        <f>SUM(K96:AB96)</f>
        <v>40</v>
      </c>
    </row>
    <row r="97" spans="1:29" ht="15.4" x14ac:dyDescent="0.45">
      <c r="A97" s="741"/>
      <c r="B97" s="745"/>
      <c r="C97" s="748"/>
      <c r="D97" s="754"/>
      <c r="E97" s="643" t="s">
        <v>210</v>
      </c>
      <c r="F97" s="402" t="s">
        <v>159</v>
      </c>
      <c r="G97" s="393" t="s">
        <v>198</v>
      </c>
      <c r="H97" s="403">
        <v>2</v>
      </c>
      <c r="I97" s="403"/>
      <c r="J97" s="404">
        <v>69</v>
      </c>
      <c r="K97" s="465"/>
      <c r="L97" s="466">
        <v>84</v>
      </c>
      <c r="M97" s="465"/>
      <c r="N97" s="465"/>
      <c r="O97" s="519"/>
      <c r="P97" s="449"/>
      <c r="Q97" s="449"/>
      <c r="R97" s="449"/>
      <c r="S97" s="449"/>
      <c r="T97" s="449"/>
      <c r="U97" s="519"/>
      <c r="V97" s="449"/>
      <c r="W97" s="449"/>
      <c r="X97" s="449"/>
      <c r="Y97" s="449"/>
      <c r="Z97" s="449"/>
      <c r="AA97" s="449"/>
      <c r="AB97" s="488"/>
      <c r="AC97" s="431">
        <f>SUM(K97:AB97)</f>
        <v>84</v>
      </c>
    </row>
    <row r="98" spans="1:29" ht="15.75" thickBot="1" x14ac:dyDescent="0.5">
      <c r="A98" s="741"/>
      <c r="B98" s="745"/>
      <c r="C98" s="749"/>
      <c r="D98" s="754"/>
      <c r="E98" s="643" t="s">
        <v>197</v>
      </c>
      <c r="F98" s="402" t="s">
        <v>159</v>
      </c>
      <c r="G98" s="393" t="s">
        <v>198</v>
      </c>
      <c r="H98" s="403"/>
      <c r="I98" s="403"/>
      <c r="J98" s="404">
        <v>59</v>
      </c>
      <c r="K98" s="465"/>
      <c r="L98" s="466">
        <v>56</v>
      </c>
      <c r="M98" s="465"/>
      <c r="N98" s="465"/>
      <c r="O98" s="531"/>
      <c r="P98" s="532"/>
      <c r="Q98" s="530"/>
      <c r="R98" s="530"/>
      <c r="S98" s="530"/>
      <c r="T98" s="532"/>
      <c r="U98" s="495"/>
      <c r="V98" s="532"/>
      <c r="W98" s="530"/>
      <c r="X98" s="530"/>
      <c r="Y98" s="530"/>
      <c r="Z98" s="496"/>
      <c r="AA98" s="496"/>
      <c r="AB98" s="498"/>
      <c r="AC98" s="431">
        <f>SUM(K98:AB98)</f>
        <v>56</v>
      </c>
    </row>
    <row r="99" spans="1:29" ht="15.75" thickBot="1" x14ac:dyDescent="0.5">
      <c r="A99" s="742"/>
      <c r="B99" s="745"/>
      <c r="C99" s="750"/>
      <c r="D99" s="755"/>
      <c r="E99" s="407" t="s">
        <v>54</v>
      </c>
      <c r="F99" s="682"/>
      <c r="G99" s="612"/>
      <c r="H99" s="612"/>
      <c r="I99" s="612"/>
      <c r="J99" s="683"/>
      <c r="K99" s="613">
        <f t="shared" ref="K99:AB99" si="42">SUM(K96:K98)</f>
        <v>0</v>
      </c>
      <c r="L99" s="435">
        <f t="shared" si="42"/>
        <v>180</v>
      </c>
      <c r="M99" s="435">
        <f t="shared" si="42"/>
        <v>0</v>
      </c>
      <c r="N99" s="435">
        <f t="shared" si="42"/>
        <v>0</v>
      </c>
      <c r="O99" s="435">
        <f t="shared" si="42"/>
        <v>0</v>
      </c>
      <c r="P99" s="435">
        <f t="shared" si="42"/>
        <v>0</v>
      </c>
      <c r="Q99" s="435">
        <f t="shared" si="42"/>
        <v>0</v>
      </c>
      <c r="R99" s="435">
        <f t="shared" si="42"/>
        <v>0</v>
      </c>
      <c r="S99" s="435">
        <f t="shared" si="42"/>
        <v>0</v>
      </c>
      <c r="T99" s="435">
        <f t="shared" si="42"/>
        <v>0</v>
      </c>
      <c r="U99" s="534">
        <f t="shared" si="42"/>
        <v>0</v>
      </c>
      <c r="V99" s="435">
        <f t="shared" si="42"/>
        <v>0</v>
      </c>
      <c r="W99" s="435">
        <f t="shared" si="42"/>
        <v>0</v>
      </c>
      <c r="X99" s="435">
        <f t="shared" si="42"/>
        <v>0</v>
      </c>
      <c r="Y99" s="435">
        <f t="shared" si="42"/>
        <v>0</v>
      </c>
      <c r="Z99" s="435">
        <f t="shared" si="42"/>
        <v>0</v>
      </c>
      <c r="AA99" s="435">
        <f t="shared" si="42"/>
        <v>0</v>
      </c>
      <c r="AB99" s="442">
        <f t="shared" si="42"/>
        <v>0</v>
      </c>
      <c r="AC99" s="429">
        <f t="shared" ref="AC99:AC101" si="43">SUM(K99:AB99)</f>
        <v>180</v>
      </c>
    </row>
    <row r="100" spans="1:29" ht="28.5" thickBot="1" x14ac:dyDescent="0.5">
      <c r="A100" s="742"/>
      <c r="B100" s="745"/>
      <c r="C100" s="751"/>
      <c r="D100" s="755"/>
      <c r="E100" s="678" t="s">
        <v>213</v>
      </c>
      <c r="F100" s="596" t="s">
        <v>169</v>
      </c>
      <c r="G100" s="684" t="s">
        <v>25</v>
      </c>
      <c r="H100" s="685"/>
      <c r="I100" s="685">
        <v>2</v>
      </c>
      <c r="J100" s="686">
        <v>4</v>
      </c>
      <c r="K100" s="515">
        <v>4</v>
      </c>
      <c r="L100" s="475">
        <v>8</v>
      </c>
      <c r="M100" s="679"/>
      <c r="N100" s="679"/>
      <c r="O100" s="679"/>
      <c r="P100" s="679"/>
      <c r="Q100" s="679"/>
      <c r="R100" s="679"/>
      <c r="S100" s="679"/>
      <c r="T100" s="679"/>
      <c r="U100" s="680">
        <v>1</v>
      </c>
      <c r="V100" s="681"/>
      <c r="W100" s="681"/>
      <c r="X100" s="681"/>
      <c r="Y100" s="681"/>
      <c r="Z100" s="681"/>
      <c r="AA100" s="681"/>
      <c r="AB100" s="658"/>
      <c r="AC100" s="430">
        <f t="shared" si="43"/>
        <v>13</v>
      </c>
    </row>
    <row r="101" spans="1:29" ht="15.75" thickBot="1" x14ac:dyDescent="0.5">
      <c r="A101" s="742"/>
      <c r="B101" s="745"/>
      <c r="C101" s="750"/>
      <c r="D101" s="755"/>
      <c r="E101" s="407" t="s">
        <v>55</v>
      </c>
      <c r="F101" s="422"/>
      <c r="G101" s="401"/>
      <c r="H101" s="401"/>
      <c r="I101" s="401"/>
      <c r="J101" s="409"/>
      <c r="K101" s="553">
        <f t="shared" ref="K101:AB101" si="44">SUM(K100:K100)</f>
        <v>4</v>
      </c>
      <c r="L101" s="553">
        <f t="shared" si="44"/>
        <v>8</v>
      </c>
      <c r="M101" s="553">
        <f t="shared" si="44"/>
        <v>0</v>
      </c>
      <c r="N101" s="553">
        <f t="shared" si="44"/>
        <v>0</v>
      </c>
      <c r="O101" s="553">
        <f t="shared" si="44"/>
        <v>0</v>
      </c>
      <c r="P101" s="553">
        <f t="shared" si="44"/>
        <v>0</v>
      </c>
      <c r="Q101" s="553">
        <f t="shared" si="44"/>
        <v>0</v>
      </c>
      <c r="R101" s="553">
        <f t="shared" si="44"/>
        <v>0</v>
      </c>
      <c r="S101" s="553">
        <f t="shared" si="44"/>
        <v>0</v>
      </c>
      <c r="T101" s="553">
        <f t="shared" si="44"/>
        <v>0</v>
      </c>
      <c r="U101" s="553">
        <f t="shared" si="44"/>
        <v>1</v>
      </c>
      <c r="V101" s="553">
        <f t="shared" si="44"/>
        <v>0</v>
      </c>
      <c r="W101" s="553">
        <f t="shared" si="44"/>
        <v>0</v>
      </c>
      <c r="X101" s="553">
        <f t="shared" si="44"/>
        <v>0</v>
      </c>
      <c r="Y101" s="553">
        <f t="shared" si="44"/>
        <v>0</v>
      </c>
      <c r="Z101" s="553">
        <f t="shared" si="44"/>
        <v>0</v>
      </c>
      <c r="AA101" s="553">
        <f t="shared" si="44"/>
        <v>0</v>
      </c>
      <c r="AB101" s="553">
        <f t="shared" si="44"/>
        <v>0</v>
      </c>
      <c r="AC101" s="429">
        <f t="shared" si="43"/>
        <v>13</v>
      </c>
    </row>
    <row r="102" spans="1:29" ht="15.75" thickBot="1" x14ac:dyDescent="0.5">
      <c r="A102" s="742"/>
      <c r="B102" s="745"/>
      <c r="C102" s="750"/>
      <c r="D102" s="755"/>
      <c r="E102" s="408"/>
      <c r="F102" s="422" t="s">
        <v>29</v>
      </c>
      <c r="G102" s="401"/>
      <c r="H102" s="401"/>
      <c r="I102" s="401"/>
      <c r="J102" s="409"/>
      <c r="K102" s="429">
        <f t="shared" ref="K102:AB102" si="45">SUM(K99,K101)</f>
        <v>4</v>
      </c>
      <c r="L102" s="429">
        <f t="shared" si="45"/>
        <v>188</v>
      </c>
      <c r="M102" s="429">
        <f t="shared" si="45"/>
        <v>0</v>
      </c>
      <c r="N102" s="429">
        <f t="shared" si="45"/>
        <v>0</v>
      </c>
      <c r="O102" s="429">
        <f t="shared" si="45"/>
        <v>0</v>
      </c>
      <c r="P102" s="429">
        <f t="shared" si="45"/>
        <v>0</v>
      </c>
      <c r="Q102" s="429">
        <f t="shared" si="45"/>
        <v>0</v>
      </c>
      <c r="R102" s="429">
        <f t="shared" si="45"/>
        <v>0</v>
      </c>
      <c r="S102" s="429">
        <f t="shared" si="45"/>
        <v>0</v>
      </c>
      <c r="T102" s="429">
        <f t="shared" si="45"/>
        <v>0</v>
      </c>
      <c r="U102" s="517">
        <f t="shared" si="45"/>
        <v>1</v>
      </c>
      <c r="V102" s="429">
        <f t="shared" si="45"/>
        <v>0</v>
      </c>
      <c r="W102" s="429">
        <f t="shared" si="45"/>
        <v>0</v>
      </c>
      <c r="X102" s="429">
        <f t="shared" si="45"/>
        <v>0</v>
      </c>
      <c r="Y102" s="429">
        <f t="shared" si="45"/>
        <v>0</v>
      </c>
      <c r="Z102" s="429">
        <f t="shared" si="45"/>
        <v>0</v>
      </c>
      <c r="AA102" s="429">
        <f t="shared" si="45"/>
        <v>0</v>
      </c>
      <c r="AB102" s="554">
        <f t="shared" si="45"/>
        <v>0</v>
      </c>
      <c r="AC102" s="429">
        <f>SUM(AC101,AC99)</f>
        <v>193</v>
      </c>
    </row>
    <row r="103" spans="1:29" ht="15.75" thickBot="1" x14ac:dyDescent="0.5">
      <c r="A103" s="743"/>
      <c r="B103" s="746"/>
      <c r="C103" s="752"/>
      <c r="D103" s="756"/>
      <c r="E103" s="410"/>
      <c r="F103" s="419" t="s">
        <v>37</v>
      </c>
      <c r="G103" s="396"/>
      <c r="H103" s="396"/>
      <c r="I103" s="396"/>
      <c r="J103" s="420"/>
      <c r="K103" s="443">
        <f t="shared" ref="K103:AC103" si="46">SUM(K94,K102)</f>
        <v>4</v>
      </c>
      <c r="L103" s="444">
        <f t="shared" si="46"/>
        <v>432</v>
      </c>
      <c r="M103" s="444">
        <f t="shared" si="46"/>
        <v>0</v>
      </c>
      <c r="N103" s="444">
        <f t="shared" si="46"/>
        <v>0</v>
      </c>
      <c r="O103" s="444">
        <f t="shared" si="46"/>
        <v>0</v>
      </c>
      <c r="P103" s="444">
        <f t="shared" si="46"/>
        <v>0</v>
      </c>
      <c r="Q103" s="444">
        <f t="shared" si="46"/>
        <v>0</v>
      </c>
      <c r="R103" s="444">
        <f t="shared" si="46"/>
        <v>0</v>
      </c>
      <c r="S103" s="444">
        <f t="shared" si="46"/>
        <v>0</v>
      </c>
      <c r="T103" s="444">
        <f t="shared" si="46"/>
        <v>0</v>
      </c>
      <c r="U103" s="536">
        <f t="shared" si="46"/>
        <v>1</v>
      </c>
      <c r="V103" s="444">
        <f t="shared" si="46"/>
        <v>0</v>
      </c>
      <c r="W103" s="444">
        <f t="shared" si="46"/>
        <v>0</v>
      </c>
      <c r="X103" s="444">
        <f t="shared" si="46"/>
        <v>0</v>
      </c>
      <c r="Y103" s="444">
        <f t="shared" si="46"/>
        <v>0</v>
      </c>
      <c r="Z103" s="444">
        <f t="shared" si="46"/>
        <v>0</v>
      </c>
      <c r="AA103" s="444">
        <f t="shared" si="46"/>
        <v>0</v>
      </c>
      <c r="AB103" s="443">
        <f t="shared" si="46"/>
        <v>0</v>
      </c>
      <c r="AC103" s="461">
        <f t="shared" si="46"/>
        <v>437</v>
      </c>
    </row>
    <row r="104" spans="1:29" ht="14.65" thickBot="1" x14ac:dyDescent="0.5">
      <c r="A104" s="389"/>
      <c r="B104" s="757" t="s">
        <v>26</v>
      </c>
      <c r="C104" s="757"/>
      <c r="D104" s="757"/>
      <c r="E104" s="757"/>
      <c r="F104" s="757"/>
      <c r="G104" s="757"/>
      <c r="H104" s="757"/>
      <c r="I104" s="757"/>
      <c r="J104" s="757"/>
      <c r="K104" s="757"/>
      <c r="L104" s="757"/>
      <c r="M104" s="757"/>
      <c r="N104" s="757"/>
      <c r="O104" s="757"/>
      <c r="P104" s="757"/>
      <c r="Q104" s="757"/>
      <c r="R104" s="757"/>
      <c r="S104" s="757"/>
      <c r="T104" s="757"/>
      <c r="U104" s="757"/>
      <c r="V104" s="757"/>
      <c r="W104" s="757"/>
      <c r="X104" s="757"/>
      <c r="Y104" s="757"/>
      <c r="Z104" s="757"/>
      <c r="AA104" s="757"/>
      <c r="AB104" s="757"/>
      <c r="AC104" s="758"/>
    </row>
    <row r="105" spans="1:29" ht="21" customHeight="1" x14ac:dyDescent="0.45">
      <c r="A105" s="723">
        <v>5</v>
      </c>
      <c r="B105" s="727" t="s">
        <v>190</v>
      </c>
      <c r="C105" s="730" t="s">
        <v>219</v>
      </c>
      <c r="D105" s="731" t="s">
        <v>31</v>
      </c>
      <c r="E105" s="671" t="s">
        <v>166</v>
      </c>
      <c r="F105" s="672" t="s">
        <v>159</v>
      </c>
      <c r="G105" s="673" t="s">
        <v>25</v>
      </c>
      <c r="H105" s="674"/>
      <c r="I105" s="674" t="s">
        <v>44</v>
      </c>
      <c r="J105" s="675">
        <v>26</v>
      </c>
      <c r="K105" s="676"/>
      <c r="L105" s="677">
        <v>24</v>
      </c>
      <c r="M105" s="440"/>
      <c r="N105" s="539"/>
      <c r="O105" s="539"/>
      <c r="P105" s="440"/>
      <c r="Q105" s="533"/>
      <c r="R105" s="440"/>
      <c r="S105" s="440"/>
      <c r="T105" s="440"/>
      <c r="U105" s="539"/>
      <c r="V105" s="440"/>
      <c r="W105" s="440"/>
      <c r="X105" s="440"/>
      <c r="Y105" s="440"/>
      <c r="Z105" s="440"/>
      <c r="AA105" s="440"/>
      <c r="AB105" s="504"/>
      <c r="AC105" s="430">
        <f t="shared" ref="AC105:AC109" si="47">SUM(K105:AB105)</f>
        <v>24</v>
      </c>
    </row>
    <row r="106" spans="1:29" ht="18" customHeight="1" x14ac:dyDescent="0.45">
      <c r="A106" s="724"/>
      <c r="B106" s="728"/>
      <c r="C106" s="717"/>
      <c r="D106" s="732"/>
      <c r="E106" s="643" t="s">
        <v>166</v>
      </c>
      <c r="F106" s="402" t="s">
        <v>159</v>
      </c>
      <c r="G106" s="393" t="s">
        <v>165</v>
      </c>
      <c r="H106" s="403"/>
      <c r="I106" s="403" t="s">
        <v>44</v>
      </c>
      <c r="J106" s="404">
        <v>9</v>
      </c>
      <c r="K106" s="465"/>
      <c r="L106" s="466">
        <v>12</v>
      </c>
      <c r="M106" s="518"/>
      <c r="N106" s="511"/>
      <c r="O106" s="511"/>
      <c r="P106" s="518"/>
      <c r="Q106" s="535"/>
      <c r="R106" s="518"/>
      <c r="S106" s="518"/>
      <c r="T106" s="518"/>
      <c r="U106" s="511"/>
      <c r="V106" s="518"/>
      <c r="W106" s="518"/>
      <c r="X106" s="518"/>
      <c r="Y106" s="518"/>
      <c r="Z106" s="518"/>
      <c r="AA106" s="518"/>
      <c r="AB106" s="454"/>
      <c r="AC106" s="431">
        <f t="shared" si="47"/>
        <v>12</v>
      </c>
    </row>
    <row r="107" spans="1:29" ht="21.75" customHeight="1" x14ac:dyDescent="0.45">
      <c r="A107" s="725"/>
      <c r="B107" s="728"/>
      <c r="C107" s="717"/>
      <c r="D107" s="733"/>
      <c r="E107" s="643" t="s">
        <v>166</v>
      </c>
      <c r="F107" s="402" t="s">
        <v>159</v>
      </c>
      <c r="G107" s="393" t="s">
        <v>24</v>
      </c>
      <c r="H107" s="403"/>
      <c r="I107" s="403" t="s">
        <v>44</v>
      </c>
      <c r="J107" s="404">
        <v>9</v>
      </c>
      <c r="K107" s="465"/>
      <c r="L107" s="466">
        <v>12</v>
      </c>
      <c r="M107" s="448"/>
      <c r="N107" s="511"/>
      <c r="O107" s="511"/>
      <c r="P107" s="448"/>
      <c r="Q107" s="448"/>
      <c r="R107" s="448"/>
      <c r="S107" s="448"/>
      <c r="T107" s="448"/>
      <c r="U107" s="511"/>
      <c r="V107" s="448"/>
      <c r="W107" s="448"/>
      <c r="X107" s="448"/>
      <c r="Y107" s="448"/>
      <c r="Z107" s="448"/>
      <c r="AA107" s="448"/>
      <c r="AB107" s="505"/>
      <c r="AC107" s="431">
        <f t="shared" si="47"/>
        <v>12</v>
      </c>
    </row>
    <row r="108" spans="1:29" ht="20.25" customHeight="1" x14ac:dyDescent="0.45">
      <c r="A108" s="725"/>
      <c r="B108" s="728"/>
      <c r="C108" s="717"/>
      <c r="D108" s="733"/>
      <c r="E108" s="643" t="s">
        <v>204</v>
      </c>
      <c r="F108" s="402" t="s">
        <v>159</v>
      </c>
      <c r="G108" s="393" t="s">
        <v>165</v>
      </c>
      <c r="H108" s="403"/>
      <c r="I108" s="403" t="s">
        <v>199</v>
      </c>
      <c r="J108" s="404">
        <v>12</v>
      </c>
      <c r="K108" s="465"/>
      <c r="L108" s="466">
        <v>16</v>
      </c>
      <c r="M108" s="518"/>
      <c r="N108" s="508"/>
      <c r="O108" s="508"/>
      <c r="P108" s="518"/>
      <c r="Q108" s="518"/>
      <c r="R108" s="518"/>
      <c r="S108" s="518"/>
      <c r="T108" s="518"/>
      <c r="U108" s="509"/>
      <c r="V108" s="518"/>
      <c r="W108" s="518"/>
      <c r="X108" s="518"/>
      <c r="Y108" s="518"/>
      <c r="Z108" s="518"/>
      <c r="AA108" s="518"/>
      <c r="AB108" s="454"/>
      <c r="AC108" s="431">
        <f t="shared" si="47"/>
        <v>16</v>
      </c>
    </row>
    <row r="109" spans="1:29" ht="21.75" customHeight="1" thickBot="1" x14ac:dyDescent="0.5">
      <c r="A109" s="725"/>
      <c r="B109" s="728"/>
      <c r="C109" s="717"/>
      <c r="D109" s="734"/>
      <c r="E109" s="643" t="s">
        <v>206</v>
      </c>
      <c r="F109" s="402" t="s">
        <v>159</v>
      </c>
      <c r="G109" s="393" t="s">
        <v>198</v>
      </c>
      <c r="H109" s="403">
        <v>2</v>
      </c>
      <c r="I109" s="403"/>
      <c r="J109" s="404">
        <v>51</v>
      </c>
      <c r="K109" s="465"/>
      <c r="L109" s="466">
        <v>56</v>
      </c>
      <c r="M109" s="448"/>
      <c r="N109" s="527"/>
      <c r="O109" s="527"/>
      <c r="P109" s="448"/>
      <c r="Q109" s="448"/>
      <c r="R109" s="448"/>
      <c r="S109" s="448"/>
      <c r="T109" s="448"/>
      <c r="U109" s="527"/>
      <c r="V109" s="448"/>
      <c r="W109" s="448"/>
      <c r="X109" s="448"/>
      <c r="Y109" s="448"/>
      <c r="Z109" s="448"/>
      <c r="AA109" s="448"/>
      <c r="AB109" s="450"/>
      <c r="AC109" s="431">
        <f t="shared" si="47"/>
        <v>56</v>
      </c>
    </row>
    <row r="110" spans="1:29" ht="15.75" thickBot="1" x14ac:dyDescent="0.5">
      <c r="A110" s="725"/>
      <c r="B110" s="728"/>
      <c r="C110" s="717"/>
      <c r="D110" s="733"/>
      <c r="E110" s="688" t="s">
        <v>54</v>
      </c>
      <c r="F110" s="538"/>
      <c r="G110" s="538"/>
      <c r="H110" s="538"/>
      <c r="I110" s="538"/>
      <c r="J110" s="538"/>
      <c r="K110" s="555">
        <f t="shared" ref="K110:AB110" si="48">SUM(K105:K109)</f>
        <v>0</v>
      </c>
      <c r="L110" s="555">
        <f t="shared" si="48"/>
        <v>120</v>
      </c>
      <c r="M110" s="555">
        <f t="shared" si="48"/>
        <v>0</v>
      </c>
      <c r="N110" s="555">
        <f t="shared" si="48"/>
        <v>0</v>
      </c>
      <c r="O110" s="555">
        <f t="shared" si="48"/>
        <v>0</v>
      </c>
      <c r="P110" s="555">
        <f t="shared" si="48"/>
        <v>0</v>
      </c>
      <c r="Q110" s="555">
        <f t="shared" si="48"/>
        <v>0</v>
      </c>
      <c r="R110" s="555">
        <f t="shared" si="48"/>
        <v>0</v>
      </c>
      <c r="S110" s="555">
        <f t="shared" si="48"/>
        <v>0</v>
      </c>
      <c r="T110" s="555">
        <f t="shared" si="48"/>
        <v>0</v>
      </c>
      <c r="U110" s="555">
        <f t="shared" si="48"/>
        <v>0</v>
      </c>
      <c r="V110" s="555">
        <f t="shared" si="48"/>
        <v>0</v>
      </c>
      <c r="W110" s="555">
        <f t="shared" si="48"/>
        <v>0</v>
      </c>
      <c r="X110" s="555">
        <f t="shared" si="48"/>
        <v>0</v>
      </c>
      <c r="Y110" s="555">
        <f t="shared" si="48"/>
        <v>0</v>
      </c>
      <c r="Z110" s="555">
        <f t="shared" si="48"/>
        <v>0</v>
      </c>
      <c r="AA110" s="555">
        <f t="shared" si="48"/>
        <v>0</v>
      </c>
      <c r="AB110" s="555">
        <f t="shared" si="48"/>
        <v>0</v>
      </c>
      <c r="AC110" s="490">
        <f t="shared" ref="AC110:AC112" si="49">SUM(K110:AB110)</f>
        <v>120</v>
      </c>
    </row>
    <row r="111" spans="1:29" ht="15.75" thickBot="1" x14ac:dyDescent="0.5">
      <c r="A111" s="725"/>
      <c r="B111" s="728"/>
      <c r="C111" s="717"/>
      <c r="D111" s="733"/>
      <c r="E111" s="687"/>
      <c r="F111" s="482"/>
      <c r="G111" s="507"/>
      <c r="H111" s="481"/>
      <c r="I111" s="513"/>
      <c r="J111" s="486"/>
      <c r="K111" s="510"/>
      <c r="L111" s="540"/>
      <c r="M111" s="458"/>
      <c r="N111" s="511"/>
      <c r="O111" s="511"/>
      <c r="P111" s="511"/>
      <c r="Q111" s="458"/>
      <c r="R111" s="458"/>
      <c r="S111" s="458"/>
      <c r="T111" s="458"/>
      <c r="U111" s="511"/>
      <c r="V111" s="458"/>
      <c r="W111" s="458"/>
      <c r="X111" s="458"/>
      <c r="Y111" s="458"/>
      <c r="Z111" s="458"/>
      <c r="AA111" s="458"/>
      <c r="AB111" s="458"/>
      <c r="AC111" s="430">
        <f t="shared" si="49"/>
        <v>0</v>
      </c>
    </row>
    <row r="112" spans="1:29" ht="15.75" thickBot="1" x14ac:dyDescent="0.5">
      <c r="A112" s="725"/>
      <c r="B112" s="728"/>
      <c r="C112" s="717"/>
      <c r="D112" s="733"/>
      <c r="E112" s="405" t="s">
        <v>55</v>
      </c>
      <c r="F112" s="421"/>
      <c r="G112" s="396"/>
      <c r="H112" s="396"/>
      <c r="I112" s="396"/>
      <c r="J112" s="420"/>
      <c r="K112" s="434">
        <f t="shared" ref="K112:AB112" si="50">SUM(K111:K111)</f>
        <v>0</v>
      </c>
      <c r="L112" s="434">
        <f t="shared" si="50"/>
        <v>0</v>
      </c>
      <c r="M112" s="434">
        <f t="shared" si="50"/>
        <v>0</v>
      </c>
      <c r="N112" s="434">
        <f t="shared" si="50"/>
        <v>0</v>
      </c>
      <c r="O112" s="434">
        <f t="shared" si="50"/>
        <v>0</v>
      </c>
      <c r="P112" s="434">
        <f t="shared" si="50"/>
        <v>0</v>
      </c>
      <c r="Q112" s="434">
        <f t="shared" si="50"/>
        <v>0</v>
      </c>
      <c r="R112" s="434">
        <f t="shared" si="50"/>
        <v>0</v>
      </c>
      <c r="S112" s="434">
        <f t="shared" si="50"/>
        <v>0</v>
      </c>
      <c r="T112" s="434">
        <f t="shared" si="50"/>
        <v>0</v>
      </c>
      <c r="U112" s="434">
        <f t="shared" si="50"/>
        <v>0</v>
      </c>
      <c r="V112" s="434">
        <f t="shared" si="50"/>
        <v>0</v>
      </c>
      <c r="W112" s="434">
        <f t="shared" si="50"/>
        <v>0</v>
      </c>
      <c r="X112" s="434">
        <f t="shared" si="50"/>
        <v>0</v>
      </c>
      <c r="Y112" s="434">
        <f t="shared" si="50"/>
        <v>0</v>
      </c>
      <c r="Z112" s="434">
        <f t="shared" si="50"/>
        <v>0</v>
      </c>
      <c r="AA112" s="434">
        <f t="shared" si="50"/>
        <v>0</v>
      </c>
      <c r="AB112" s="434">
        <f t="shared" si="50"/>
        <v>0</v>
      </c>
      <c r="AC112" s="500">
        <f t="shared" si="49"/>
        <v>0</v>
      </c>
    </row>
    <row r="113" spans="1:29" ht="15.75" thickBot="1" x14ac:dyDescent="0.5">
      <c r="A113" s="726"/>
      <c r="B113" s="729"/>
      <c r="C113" s="718"/>
      <c r="D113" s="735"/>
      <c r="E113" s="411"/>
      <c r="F113" s="424" t="s">
        <v>27</v>
      </c>
      <c r="G113" s="401"/>
      <c r="H113" s="401"/>
      <c r="I113" s="401"/>
      <c r="J113" s="409"/>
      <c r="K113" s="437">
        <f t="shared" ref="K113:AC113" si="51">SUM(K110,K112)</f>
        <v>0</v>
      </c>
      <c r="L113" s="435">
        <f t="shared" si="51"/>
        <v>120</v>
      </c>
      <c r="M113" s="435">
        <f t="shared" si="51"/>
        <v>0</v>
      </c>
      <c r="N113" s="435">
        <f t="shared" si="51"/>
        <v>0</v>
      </c>
      <c r="O113" s="435">
        <f t="shared" si="51"/>
        <v>0</v>
      </c>
      <c r="P113" s="435">
        <f t="shared" si="51"/>
        <v>0</v>
      </c>
      <c r="Q113" s="435">
        <f t="shared" si="51"/>
        <v>0</v>
      </c>
      <c r="R113" s="435">
        <f t="shared" si="51"/>
        <v>0</v>
      </c>
      <c r="S113" s="435">
        <f t="shared" si="51"/>
        <v>0</v>
      </c>
      <c r="T113" s="435">
        <f t="shared" si="51"/>
        <v>0</v>
      </c>
      <c r="U113" s="435">
        <f t="shared" si="51"/>
        <v>0</v>
      </c>
      <c r="V113" s="435">
        <f t="shared" si="51"/>
        <v>0</v>
      </c>
      <c r="W113" s="435">
        <f t="shared" si="51"/>
        <v>0</v>
      </c>
      <c r="X113" s="435">
        <f t="shared" si="51"/>
        <v>0</v>
      </c>
      <c r="Y113" s="435">
        <f t="shared" si="51"/>
        <v>0</v>
      </c>
      <c r="Z113" s="435">
        <f t="shared" si="51"/>
        <v>0</v>
      </c>
      <c r="AA113" s="435">
        <f t="shared" si="51"/>
        <v>0</v>
      </c>
      <c r="AB113" s="437">
        <f t="shared" si="51"/>
        <v>0</v>
      </c>
      <c r="AC113" s="429">
        <f t="shared" si="51"/>
        <v>120</v>
      </c>
    </row>
    <row r="114" spans="1:29" ht="14.65" thickBot="1" x14ac:dyDescent="0.5">
      <c r="A114" s="736" t="s">
        <v>105</v>
      </c>
      <c r="B114" s="737"/>
      <c r="C114" s="737"/>
      <c r="D114" s="737"/>
      <c r="E114" s="738"/>
      <c r="F114" s="738"/>
      <c r="G114" s="738"/>
      <c r="H114" s="738"/>
      <c r="I114" s="738"/>
      <c r="J114" s="738"/>
      <c r="K114" s="738"/>
      <c r="L114" s="738"/>
      <c r="M114" s="738"/>
      <c r="N114" s="738"/>
      <c r="O114" s="738"/>
      <c r="P114" s="738"/>
      <c r="Q114" s="738"/>
      <c r="R114" s="738"/>
      <c r="S114" s="738"/>
      <c r="T114" s="738"/>
      <c r="U114" s="738"/>
      <c r="V114" s="738"/>
      <c r="W114" s="738"/>
      <c r="X114" s="738"/>
      <c r="Y114" s="738"/>
      <c r="Z114" s="738"/>
      <c r="AA114" s="738"/>
      <c r="AB114" s="738"/>
      <c r="AC114" s="739"/>
    </row>
    <row r="115" spans="1:29" ht="23.25" customHeight="1" x14ac:dyDescent="0.45">
      <c r="A115" s="708"/>
      <c r="B115" s="711" t="s">
        <v>191</v>
      </c>
      <c r="C115" s="715" t="s">
        <v>219</v>
      </c>
      <c r="D115" s="719">
        <v>0.5</v>
      </c>
      <c r="E115" s="643" t="s">
        <v>166</v>
      </c>
      <c r="F115" s="402" t="s">
        <v>159</v>
      </c>
      <c r="G115" s="393" t="s">
        <v>25</v>
      </c>
      <c r="H115" s="403"/>
      <c r="I115" s="403" t="s">
        <v>44</v>
      </c>
      <c r="J115" s="404">
        <v>26</v>
      </c>
      <c r="K115" s="465"/>
      <c r="L115" s="466">
        <v>32</v>
      </c>
      <c r="M115" s="463"/>
      <c r="N115" s="452"/>
      <c r="O115" s="452"/>
      <c r="P115" s="463"/>
      <c r="Q115" s="463"/>
      <c r="R115" s="463"/>
      <c r="S115" s="463"/>
      <c r="T115" s="463"/>
      <c r="U115" s="452"/>
      <c r="V115" s="463"/>
      <c r="W115" s="463"/>
      <c r="X115" s="463"/>
      <c r="Y115" s="463"/>
      <c r="Z115" s="463"/>
      <c r="AA115" s="463"/>
      <c r="AB115" s="501"/>
      <c r="AC115" s="430">
        <f t="shared" ref="AC115:AC119" si="52">SUM(K115:AB115)</f>
        <v>32</v>
      </c>
    </row>
    <row r="116" spans="1:29" ht="19.5" customHeight="1" x14ac:dyDescent="0.45">
      <c r="A116" s="709"/>
      <c r="B116" s="712"/>
      <c r="C116" s="716"/>
      <c r="D116" s="720"/>
      <c r="E116" s="643" t="s">
        <v>166</v>
      </c>
      <c r="F116" s="402" t="s">
        <v>159</v>
      </c>
      <c r="G116" s="393" t="s">
        <v>165</v>
      </c>
      <c r="H116" s="403"/>
      <c r="I116" s="403" t="s">
        <v>44</v>
      </c>
      <c r="J116" s="404">
        <v>9</v>
      </c>
      <c r="K116" s="465"/>
      <c r="L116" s="466">
        <v>16</v>
      </c>
      <c r="M116" s="455"/>
      <c r="N116" s="452"/>
      <c r="O116" s="452"/>
      <c r="P116" s="455"/>
      <c r="Q116" s="455"/>
      <c r="R116" s="455"/>
      <c r="S116" s="455"/>
      <c r="T116" s="455"/>
      <c r="U116" s="452"/>
      <c r="V116" s="455"/>
      <c r="W116" s="455"/>
      <c r="X116" s="455"/>
      <c r="Y116" s="455"/>
      <c r="Z116" s="455"/>
      <c r="AA116" s="455"/>
      <c r="AB116" s="489"/>
      <c r="AC116" s="431">
        <f t="shared" si="52"/>
        <v>16</v>
      </c>
    </row>
    <row r="117" spans="1:29" ht="19.5" customHeight="1" x14ac:dyDescent="0.45">
      <c r="A117" s="709"/>
      <c r="B117" s="713"/>
      <c r="C117" s="716"/>
      <c r="D117" s="720"/>
      <c r="E117" s="643" t="s">
        <v>166</v>
      </c>
      <c r="F117" s="402" t="s">
        <v>159</v>
      </c>
      <c r="G117" s="393" t="s">
        <v>24</v>
      </c>
      <c r="H117" s="403"/>
      <c r="I117" s="403" t="s">
        <v>44</v>
      </c>
      <c r="J117" s="404">
        <v>9</v>
      </c>
      <c r="K117" s="465"/>
      <c r="L117" s="466">
        <v>16</v>
      </c>
      <c r="M117" s="497"/>
      <c r="N117" s="452"/>
      <c r="O117" s="452"/>
      <c r="P117" s="497"/>
      <c r="Q117" s="497"/>
      <c r="R117" s="497"/>
      <c r="S117" s="497"/>
      <c r="T117" s="497"/>
      <c r="U117" s="446"/>
      <c r="V117" s="497"/>
      <c r="W117" s="497"/>
      <c r="X117" s="497"/>
      <c r="Y117" s="497"/>
      <c r="Z117" s="497"/>
      <c r="AA117" s="497"/>
      <c r="AB117" s="502"/>
      <c r="AC117" s="431">
        <f t="shared" si="52"/>
        <v>16</v>
      </c>
    </row>
    <row r="118" spans="1:29" ht="18" customHeight="1" x14ac:dyDescent="0.45">
      <c r="A118" s="709"/>
      <c r="B118" s="713"/>
      <c r="C118" s="717"/>
      <c r="D118" s="720"/>
      <c r="E118" s="643" t="s">
        <v>204</v>
      </c>
      <c r="F118" s="402" t="s">
        <v>159</v>
      </c>
      <c r="G118" s="393" t="s">
        <v>165</v>
      </c>
      <c r="H118" s="403"/>
      <c r="I118" s="403" t="s">
        <v>199</v>
      </c>
      <c r="J118" s="404">
        <v>12</v>
      </c>
      <c r="K118" s="465"/>
      <c r="L118" s="466">
        <v>40</v>
      </c>
      <c r="M118" s="497"/>
      <c r="N118" s="511"/>
      <c r="O118" s="511"/>
      <c r="P118" s="497"/>
      <c r="Q118" s="497"/>
      <c r="R118" s="497"/>
      <c r="S118" s="497"/>
      <c r="T118" s="497"/>
      <c r="U118" s="483"/>
      <c r="V118" s="497"/>
      <c r="W118" s="497"/>
      <c r="X118" s="497"/>
      <c r="Y118" s="497"/>
      <c r="Z118" s="497"/>
      <c r="AA118" s="497"/>
      <c r="AB118" s="502"/>
      <c r="AC118" s="431">
        <f t="shared" si="52"/>
        <v>40</v>
      </c>
    </row>
    <row r="119" spans="1:29" ht="21.75" customHeight="1" thickBot="1" x14ac:dyDescent="0.5">
      <c r="A119" s="709"/>
      <c r="B119" s="713"/>
      <c r="C119" s="717"/>
      <c r="D119" s="720"/>
      <c r="E119" s="643" t="s">
        <v>206</v>
      </c>
      <c r="F119" s="402" t="s">
        <v>159</v>
      </c>
      <c r="G119" s="393" t="s">
        <v>198</v>
      </c>
      <c r="H119" s="403">
        <v>2</v>
      </c>
      <c r="I119" s="403"/>
      <c r="J119" s="404">
        <v>59</v>
      </c>
      <c r="K119" s="465"/>
      <c r="L119" s="466">
        <v>56</v>
      </c>
      <c r="M119" s="497"/>
      <c r="N119" s="511"/>
      <c r="O119" s="511"/>
      <c r="P119" s="497"/>
      <c r="Q119" s="497"/>
      <c r="R119" s="497"/>
      <c r="S119" s="497"/>
      <c r="T119" s="497"/>
      <c r="U119" s="511"/>
      <c r="V119" s="497"/>
      <c r="W119" s="497"/>
      <c r="X119" s="497"/>
      <c r="Y119" s="497"/>
      <c r="Z119" s="497"/>
      <c r="AA119" s="497"/>
      <c r="AB119" s="502"/>
      <c r="AC119" s="431">
        <f t="shared" si="52"/>
        <v>56</v>
      </c>
    </row>
    <row r="120" spans="1:29" ht="15.75" thickBot="1" x14ac:dyDescent="0.5">
      <c r="A120" s="709"/>
      <c r="B120" s="712"/>
      <c r="C120" s="716"/>
      <c r="D120" s="720"/>
      <c r="E120" s="405" t="s">
        <v>54</v>
      </c>
      <c r="F120" s="421"/>
      <c r="G120" s="396"/>
      <c r="H120" s="396"/>
      <c r="I120" s="396"/>
      <c r="J120" s="420"/>
      <c r="K120" s="434">
        <f t="shared" ref="K120:AB120" si="53">SUM(K115:K119)</f>
        <v>0</v>
      </c>
      <c r="L120" s="435">
        <f t="shared" si="53"/>
        <v>160</v>
      </c>
      <c r="M120" s="435">
        <f t="shared" si="53"/>
        <v>0</v>
      </c>
      <c r="N120" s="435">
        <f t="shared" si="53"/>
        <v>0</v>
      </c>
      <c r="O120" s="435">
        <f t="shared" si="53"/>
        <v>0</v>
      </c>
      <c r="P120" s="435">
        <f t="shared" si="53"/>
        <v>0</v>
      </c>
      <c r="Q120" s="435">
        <f t="shared" si="53"/>
        <v>0</v>
      </c>
      <c r="R120" s="435">
        <f t="shared" si="53"/>
        <v>0</v>
      </c>
      <c r="S120" s="435">
        <f t="shared" si="53"/>
        <v>0</v>
      </c>
      <c r="T120" s="435">
        <f t="shared" si="53"/>
        <v>0</v>
      </c>
      <c r="U120" s="435">
        <f t="shared" si="53"/>
        <v>0</v>
      </c>
      <c r="V120" s="435">
        <f t="shared" si="53"/>
        <v>0</v>
      </c>
      <c r="W120" s="435">
        <f t="shared" si="53"/>
        <v>0</v>
      </c>
      <c r="X120" s="435">
        <f t="shared" si="53"/>
        <v>0</v>
      </c>
      <c r="Y120" s="435">
        <f t="shared" si="53"/>
        <v>0</v>
      </c>
      <c r="Z120" s="435">
        <f t="shared" si="53"/>
        <v>0</v>
      </c>
      <c r="AA120" s="435">
        <f t="shared" si="53"/>
        <v>0</v>
      </c>
      <c r="AB120" s="442">
        <f t="shared" si="53"/>
        <v>0</v>
      </c>
      <c r="AC120" s="503">
        <f t="shared" ref="AC120:AC122" si="54">SUM(K120:AB120)</f>
        <v>160</v>
      </c>
    </row>
    <row r="121" spans="1:29" ht="15.75" thickBot="1" x14ac:dyDescent="0.5">
      <c r="A121" s="709"/>
      <c r="B121" s="713"/>
      <c r="C121" s="716"/>
      <c r="D121" s="721"/>
      <c r="E121" s="537"/>
      <c r="F121" s="482"/>
      <c r="G121" s="541"/>
      <c r="H121" s="399"/>
      <c r="I121" s="514"/>
      <c r="J121" s="492"/>
      <c r="K121" s="510"/>
      <c r="L121" s="540"/>
      <c r="M121" s="458"/>
      <c r="N121" s="511"/>
      <c r="O121" s="511"/>
      <c r="P121" s="511"/>
      <c r="Q121" s="458"/>
      <c r="R121" s="458"/>
      <c r="S121" s="458"/>
      <c r="T121" s="458"/>
      <c r="U121" s="511"/>
      <c r="V121" s="458"/>
      <c r="W121" s="458"/>
      <c r="X121" s="458"/>
      <c r="Y121" s="458"/>
      <c r="Z121" s="458"/>
      <c r="AA121" s="458"/>
      <c r="AB121" s="458"/>
      <c r="AC121" s="431">
        <f t="shared" si="54"/>
        <v>0</v>
      </c>
    </row>
    <row r="122" spans="1:29" ht="15.75" thickBot="1" x14ac:dyDescent="0.5">
      <c r="A122" s="709"/>
      <c r="B122" s="712"/>
      <c r="C122" s="716"/>
      <c r="D122" s="720"/>
      <c r="E122" s="407" t="s">
        <v>55</v>
      </c>
      <c r="F122" s="423"/>
      <c r="G122" s="396"/>
      <c r="H122" s="396"/>
      <c r="I122" s="396"/>
      <c r="J122" s="420"/>
      <c r="K122" s="474">
        <f t="shared" ref="K122:AB122" si="55">SUM(K121:K121)</f>
        <v>0</v>
      </c>
      <c r="L122" s="474">
        <f t="shared" si="55"/>
        <v>0</v>
      </c>
      <c r="M122" s="474">
        <f t="shared" si="55"/>
        <v>0</v>
      </c>
      <c r="N122" s="474">
        <f t="shared" si="55"/>
        <v>0</v>
      </c>
      <c r="O122" s="474">
        <f t="shared" si="55"/>
        <v>0</v>
      </c>
      <c r="P122" s="474">
        <f t="shared" si="55"/>
        <v>0</v>
      </c>
      <c r="Q122" s="474">
        <f t="shared" si="55"/>
        <v>0</v>
      </c>
      <c r="R122" s="474">
        <f t="shared" si="55"/>
        <v>0</v>
      </c>
      <c r="S122" s="474">
        <f t="shared" si="55"/>
        <v>0</v>
      </c>
      <c r="T122" s="474">
        <f t="shared" si="55"/>
        <v>0</v>
      </c>
      <c r="U122" s="474">
        <f t="shared" si="55"/>
        <v>0</v>
      </c>
      <c r="V122" s="474">
        <f t="shared" si="55"/>
        <v>0</v>
      </c>
      <c r="W122" s="474">
        <f t="shared" si="55"/>
        <v>0</v>
      </c>
      <c r="X122" s="474">
        <f t="shared" si="55"/>
        <v>0</v>
      </c>
      <c r="Y122" s="474">
        <f t="shared" si="55"/>
        <v>0</v>
      </c>
      <c r="Z122" s="474">
        <f t="shared" si="55"/>
        <v>0</v>
      </c>
      <c r="AA122" s="474">
        <f t="shared" si="55"/>
        <v>0</v>
      </c>
      <c r="AB122" s="474">
        <f t="shared" si="55"/>
        <v>0</v>
      </c>
      <c r="AC122" s="429">
        <f t="shared" si="54"/>
        <v>0</v>
      </c>
    </row>
    <row r="123" spans="1:29" ht="15.75" thickBot="1" x14ac:dyDescent="0.5">
      <c r="A123" s="709"/>
      <c r="B123" s="712"/>
      <c r="C123" s="716"/>
      <c r="D123" s="720"/>
      <c r="E123" s="406"/>
      <c r="F123" s="427" t="s">
        <v>29</v>
      </c>
      <c r="G123" s="395"/>
      <c r="H123" s="395"/>
      <c r="I123" s="395"/>
      <c r="J123" s="418"/>
      <c r="K123" s="470">
        <f t="shared" ref="K123:AB123" si="56">SUM(K122,K120)</f>
        <v>0</v>
      </c>
      <c r="L123" s="435">
        <f t="shared" si="56"/>
        <v>160</v>
      </c>
      <c r="M123" s="435">
        <f t="shared" si="56"/>
        <v>0</v>
      </c>
      <c r="N123" s="435">
        <f t="shared" si="56"/>
        <v>0</v>
      </c>
      <c r="O123" s="435">
        <f t="shared" si="56"/>
        <v>0</v>
      </c>
      <c r="P123" s="435">
        <f t="shared" si="56"/>
        <v>0</v>
      </c>
      <c r="Q123" s="435">
        <f t="shared" si="56"/>
        <v>0</v>
      </c>
      <c r="R123" s="435">
        <f t="shared" si="56"/>
        <v>0</v>
      </c>
      <c r="S123" s="435">
        <f t="shared" si="56"/>
        <v>0</v>
      </c>
      <c r="T123" s="435">
        <f t="shared" si="56"/>
        <v>0</v>
      </c>
      <c r="U123" s="435">
        <f t="shared" si="56"/>
        <v>0</v>
      </c>
      <c r="V123" s="435">
        <f t="shared" si="56"/>
        <v>0</v>
      </c>
      <c r="W123" s="435">
        <f t="shared" si="56"/>
        <v>0</v>
      </c>
      <c r="X123" s="435">
        <f t="shared" si="56"/>
        <v>0</v>
      </c>
      <c r="Y123" s="435">
        <f t="shared" si="56"/>
        <v>0</v>
      </c>
      <c r="Z123" s="435">
        <f t="shared" si="56"/>
        <v>0</v>
      </c>
      <c r="AA123" s="435">
        <f t="shared" si="56"/>
        <v>0</v>
      </c>
      <c r="AB123" s="491">
        <f t="shared" si="56"/>
        <v>0</v>
      </c>
      <c r="AC123" s="500">
        <f t="shared" ref="AC123" si="57">SUM(K123:AB123)</f>
        <v>160</v>
      </c>
    </row>
    <row r="124" spans="1:29" ht="15.75" thickBot="1" x14ac:dyDescent="0.5">
      <c r="A124" s="710"/>
      <c r="B124" s="714"/>
      <c r="C124" s="718"/>
      <c r="D124" s="722"/>
      <c r="E124" s="412"/>
      <c r="F124" s="419" t="s">
        <v>87</v>
      </c>
      <c r="G124" s="396"/>
      <c r="H124" s="396"/>
      <c r="I124" s="396"/>
      <c r="J124" s="420"/>
      <c r="K124" s="437">
        <f>SUM(K113+K123)</f>
        <v>0</v>
      </c>
      <c r="L124" s="435">
        <f>SUM(L113+L123)</f>
        <v>280</v>
      </c>
      <c r="M124" s="435">
        <f>SUM(M113+M123)</f>
        <v>0</v>
      </c>
      <c r="N124" s="435">
        <f>SUM(N113,N123)</f>
        <v>0</v>
      </c>
      <c r="O124" s="435">
        <f>SUM(O113,O123)</f>
        <v>0</v>
      </c>
      <c r="P124" s="435">
        <f t="shared" ref="P124:AC124" si="58">SUM(P113+P123)</f>
        <v>0</v>
      </c>
      <c r="Q124" s="435">
        <f t="shared" si="58"/>
        <v>0</v>
      </c>
      <c r="R124" s="435">
        <f t="shared" si="58"/>
        <v>0</v>
      </c>
      <c r="S124" s="435">
        <f t="shared" si="58"/>
        <v>0</v>
      </c>
      <c r="T124" s="435">
        <f t="shared" si="58"/>
        <v>0</v>
      </c>
      <c r="U124" s="435">
        <f t="shared" si="58"/>
        <v>0</v>
      </c>
      <c r="V124" s="435">
        <f t="shared" si="58"/>
        <v>0</v>
      </c>
      <c r="W124" s="435">
        <f t="shared" si="58"/>
        <v>0</v>
      </c>
      <c r="X124" s="435">
        <f t="shared" si="58"/>
        <v>0</v>
      </c>
      <c r="Y124" s="435">
        <f t="shared" si="58"/>
        <v>0</v>
      </c>
      <c r="Z124" s="435">
        <f t="shared" si="58"/>
        <v>0</v>
      </c>
      <c r="AA124" s="435">
        <f t="shared" si="58"/>
        <v>0</v>
      </c>
      <c r="AB124" s="437">
        <f t="shared" si="58"/>
        <v>0</v>
      </c>
      <c r="AC124" s="429">
        <f t="shared" si="58"/>
        <v>280</v>
      </c>
    </row>
    <row r="125" spans="1:29" ht="16.899999999999999" thickBot="1" x14ac:dyDescent="0.5">
      <c r="A125" s="390"/>
      <c r="B125" s="292"/>
      <c r="C125" s="23"/>
      <c r="D125" s="291"/>
      <c r="E125" s="23"/>
      <c r="F125" s="24" t="s">
        <v>120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701">
        <f>SUM(AC36,AC62,AC86,AC103,AC124)</f>
        <v>2346.5</v>
      </c>
    </row>
    <row r="126" spans="1:29" ht="18" x14ac:dyDescent="0.55000000000000004">
      <c r="A126" s="520"/>
      <c r="B126" s="384"/>
      <c r="C126" s="26"/>
      <c r="D126" s="385"/>
      <c r="E126" s="26"/>
      <c r="F126" s="386"/>
      <c r="G126" s="387"/>
      <c r="H126" s="387"/>
      <c r="I126" s="387"/>
      <c r="J126" s="387"/>
      <c r="K126" s="387"/>
      <c r="L126" s="387"/>
      <c r="M126" s="387"/>
      <c r="N126" s="387"/>
      <c r="O126" s="387"/>
      <c r="P126" s="387"/>
      <c r="Q126" s="387"/>
      <c r="R126" s="387"/>
      <c r="S126" s="387"/>
      <c r="T126" s="387"/>
      <c r="U126" s="387"/>
      <c r="V126" s="387"/>
      <c r="W126" s="387"/>
      <c r="X126" s="387"/>
      <c r="Y126" s="387"/>
      <c r="Z126" s="387"/>
      <c r="AA126" s="387"/>
      <c r="AB126" s="387"/>
      <c r="AC126" s="388"/>
    </row>
    <row r="127" spans="1:29" ht="15.4" x14ac:dyDescent="0.45">
      <c r="A127" s="520"/>
      <c r="B127" s="384"/>
      <c r="C127" s="26"/>
      <c r="D127" s="385"/>
      <c r="E127" s="26"/>
      <c r="F127" s="386" t="s">
        <v>155</v>
      </c>
      <c r="G127" s="387"/>
      <c r="H127" s="387"/>
      <c r="I127" s="387"/>
      <c r="J127" s="387"/>
      <c r="K127" s="485">
        <f t="shared" ref="K127:AB127" si="59">SUM(K22,K47,K75,K94,K113)</f>
        <v>482</v>
      </c>
      <c r="L127" s="485">
        <f t="shared" si="59"/>
        <v>650</v>
      </c>
      <c r="M127" s="485">
        <f t="shared" si="59"/>
        <v>0</v>
      </c>
      <c r="N127" s="700">
        <f t="shared" si="59"/>
        <v>37</v>
      </c>
      <c r="O127" s="700">
        <f t="shared" si="59"/>
        <v>14</v>
      </c>
      <c r="P127" s="698">
        <f t="shared" si="59"/>
        <v>0.5</v>
      </c>
      <c r="Q127" s="485">
        <f t="shared" si="59"/>
        <v>0</v>
      </c>
      <c r="R127" s="485">
        <f t="shared" si="59"/>
        <v>0</v>
      </c>
      <c r="S127" s="485">
        <f t="shared" si="59"/>
        <v>0</v>
      </c>
      <c r="T127" s="485">
        <f t="shared" si="59"/>
        <v>0</v>
      </c>
      <c r="U127" s="700">
        <f t="shared" si="59"/>
        <v>76</v>
      </c>
      <c r="V127" s="485">
        <f t="shared" si="59"/>
        <v>0</v>
      </c>
      <c r="W127" s="485">
        <f t="shared" si="59"/>
        <v>0</v>
      </c>
      <c r="X127" s="485">
        <f t="shared" si="59"/>
        <v>0</v>
      </c>
      <c r="Y127" s="485">
        <f t="shared" si="59"/>
        <v>0</v>
      </c>
      <c r="Z127" s="485">
        <f t="shared" si="59"/>
        <v>0</v>
      </c>
      <c r="AA127" s="485">
        <f t="shared" si="59"/>
        <v>0</v>
      </c>
      <c r="AB127" s="485">
        <f t="shared" si="59"/>
        <v>0</v>
      </c>
      <c r="AC127" s="698">
        <f>SUM(K127:AB127)</f>
        <v>1259.5</v>
      </c>
    </row>
    <row r="128" spans="1:29" ht="15.4" x14ac:dyDescent="0.45">
      <c r="A128" s="520"/>
      <c r="B128" s="384"/>
      <c r="C128" s="26"/>
      <c r="D128" s="385"/>
      <c r="E128" s="26"/>
      <c r="F128" s="386" t="s">
        <v>156</v>
      </c>
      <c r="G128" s="387"/>
      <c r="H128" s="387"/>
      <c r="I128" s="387"/>
      <c r="J128" s="387"/>
      <c r="K128" s="485">
        <f t="shared" ref="K128:AB128" si="60">SUM(K35,K61,K85,K102,K123,)</f>
        <v>354</v>
      </c>
      <c r="L128" s="485">
        <f t="shared" si="60"/>
        <v>560</v>
      </c>
      <c r="M128" s="485">
        <f t="shared" si="60"/>
        <v>0</v>
      </c>
      <c r="N128" s="485">
        <f t="shared" si="60"/>
        <v>23</v>
      </c>
      <c r="O128" s="485">
        <f t="shared" si="60"/>
        <v>8</v>
      </c>
      <c r="P128" s="485">
        <f t="shared" si="60"/>
        <v>4</v>
      </c>
      <c r="Q128" s="485">
        <f t="shared" si="60"/>
        <v>15</v>
      </c>
      <c r="R128" s="485">
        <f t="shared" si="60"/>
        <v>0</v>
      </c>
      <c r="S128" s="485">
        <f t="shared" si="60"/>
        <v>0</v>
      </c>
      <c r="T128" s="485">
        <f t="shared" si="60"/>
        <v>24</v>
      </c>
      <c r="U128" s="485">
        <f t="shared" si="60"/>
        <v>51</v>
      </c>
      <c r="V128" s="485">
        <f t="shared" si="60"/>
        <v>0</v>
      </c>
      <c r="W128" s="485">
        <f t="shared" si="60"/>
        <v>48</v>
      </c>
      <c r="X128" s="485">
        <f t="shared" si="60"/>
        <v>0</v>
      </c>
      <c r="Y128" s="485">
        <f t="shared" si="60"/>
        <v>0</v>
      </c>
      <c r="Z128" s="485">
        <f t="shared" si="60"/>
        <v>0</v>
      </c>
      <c r="AA128" s="485">
        <f t="shared" si="60"/>
        <v>0</v>
      </c>
      <c r="AB128" s="485">
        <f t="shared" si="60"/>
        <v>0</v>
      </c>
      <c r="AC128" s="485">
        <f>SUM(K128:AB128)</f>
        <v>1087</v>
      </c>
    </row>
    <row r="129" spans="1:29" ht="15.75" thickBot="1" x14ac:dyDescent="0.5">
      <c r="A129" s="383"/>
      <c r="B129" s="383"/>
      <c r="C129" s="383"/>
      <c r="D129" s="383"/>
      <c r="E129" s="383"/>
      <c r="F129" s="384" t="s">
        <v>154</v>
      </c>
      <c r="G129" s="383"/>
      <c r="H129" s="383"/>
      <c r="I129" s="383"/>
      <c r="J129" s="383"/>
      <c r="K129" s="484">
        <f t="shared" ref="K129:AB129" si="61">SUM(K36,K62,K86,K103,K124)</f>
        <v>836</v>
      </c>
      <c r="L129" s="703">
        <f t="shared" si="61"/>
        <v>1210</v>
      </c>
      <c r="M129" s="484">
        <f t="shared" si="61"/>
        <v>0</v>
      </c>
      <c r="N129" s="484">
        <f t="shared" si="61"/>
        <v>60</v>
      </c>
      <c r="O129" s="484">
        <f t="shared" si="61"/>
        <v>22</v>
      </c>
      <c r="P129" s="484">
        <f t="shared" si="61"/>
        <v>4.5</v>
      </c>
      <c r="Q129" s="484">
        <f t="shared" si="61"/>
        <v>15</v>
      </c>
      <c r="R129" s="484">
        <f t="shared" si="61"/>
        <v>0</v>
      </c>
      <c r="S129" s="484">
        <f t="shared" si="61"/>
        <v>0</v>
      </c>
      <c r="T129" s="484">
        <f t="shared" si="61"/>
        <v>24</v>
      </c>
      <c r="U129" s="703">
        <f t="shared" si="61"/>
        <v>127</v>
      </c>
      <c r="V129" s="484">
        <f t="shared" si="61"/>
        <v>0</v>
      </c>
      <c r="W129" s="484">
        <f t="shared" si="61"/>
        <v>48</v>
      </c>
      <c r="X129" s="484">
        <f t="shared" si="61"/>
        <v>0</v>
      </c>
      <c r="Y129" s="484">
        <f t="shared" si="61"/>
        <v>0</v>
      </c>
      <c r="Z129" s="484">
        <f t="shared" si="61"/>
        <v>0</v>
      </c>
      <c r="AA129" s="484">
        <f t="shared" si="61"/>
        <v>0</v>
      </c>
      <c r="AB129" s="484">
        <f t="shared" si="61"/>
        <v>0</v>
      </c>
      <c r="AC129" s="702">
        <f>SUM(K129:AB129)</f>
        <v>2346.5</v>
      </c>
    </row>
    <row r="130" spans="1:29" x14ac:dyDescent="0.45">
      <c r="J130"/>
    </row>
    <row r="131" spans="1:29" x14ac:dyDescent="0.45">
      <c r="J131"/>
    </row>
    <row r="132" spans="1:29" x14ac:dyDescent="0.45">
      <c r="J132"/>
    </row>
    <row r="133" spans="1:29" x14ac:dyDescent="0.45">
      <c r="J133"/>
    </row>
    <row r="134" spans="1:29" x14ac:dyDescent="0.45">
      <c r="J134"/>
    </row>
    <row r="135" spans="1:29" x14ac:dyDescent="0.45">
      <c r="J135"/>
    </row>
    <row r="136" spans="1:29" x14ac:dyDescent="0.45">
      <c r="J136"/>
    </row>
    <row r="137" spans="1:29" x14ac:dyDescent="0.45">
      <c r="J137"/>
    </row>
    <row r="138" spans="1:29" x14ac:dyDescent="0.45">
      <c r="J138"/>
    </row>
    <row r="139" spans="1:29" x14ac:dyDescent="0.45">
      <c r="J139"/>
    </row>
    <row r="140" spans="1:29" x14ac:dyDescent="0.45">
      <c r="J140"/>
    </row>
    <row r="141" spans="1:29" x14ac:dyDescent="0.45">
      <c r="J141"/>
    </row>
    <row r="142" spans="1:29" x14ac:dyDescent="0.45">
      <c r="J142"/>
    </row>
    <row r="143" spans="1:29" x14ac:dyDescent="0.45">
      <c r="J143"/>
    </row>
    <row r="144" spans="1:29" x14ac:dyDescent="0.45">
      <c r="J144"/>
    </row>
    <row r="145" spans="10:10" x14ac:dyDescent="0.45">
      <c r="J145"/>
    </row>
    <row r="146" spans="10:10" x14ac:dyDescent="0.45">
      <c r="J146"/>
    </row>
    <row r="147" spans="10:10" x14ac:dyDescent="0.45">
      <c r="J147"/>
    </row>
    <row r="148" spans="10:10" x14ac:dyDescent="0.45">
      <c r="J148"/>
    </row>
    <row r="149" spans="10:10" x14ac:dyDescent="0.45">
      <c r="J149"/>
    </row>
    <row r="150" spans="10:10" x14ac:dyDescent="0.45">
      <c r="J150"/>
    </row>
    <row r="151" spans="10:10" x14ac:dyDescent="0.45">
      <c r="J151"/>
    </row>
    <row r="152" spans="10:10" x14ac:dyDescent="0.45">
      <c r="J152"/>
    </row>
    <row r="153" spans="10:10" x14ac:dyDescent="0.45">
      <c r="J153"/>
    </row>
    <row r="154" spans="10:10" x14ac:dyDescent="0.45">
      <c r="J154"/>
    </row>
    <row r="155" spans="10:10" x14ac:dyDescent="0.45">
      <c r="J155"/>
    </row>
    <row r="156" spans="10:10" x14ac:dyDescent="0.45">
      <c r="J156"/>
    </row>
    <row r="157" spans="10:10" x14ac:dyDescent="0.45">
      <c r="J157"/>
    </row>
    <row r="158" spans="10:10" x14ac:dyDescent="0.45">
      <c r="J158"/>
    </row>
    <row r="159" spans="10:10" x14ac:dyDescent="0.45">
      <c r="J159"/>
    </row>
    <row r="160" spans="10:10" x14ac:dyDescent="0.45">
      <c r="J160"/>
    </row>
    <row r="161" spans="10:10" x14ac:dyDescent="0.45">
      <c r="J161"/>
    </row>
    <row r="162" spans="10:10" x14ac:dyDescent="0.45">
      <c r="J162"/>
    </row>
    <row r="163" spans="10:10" x14ac:dyDescent="0.45">
      <c r="J163"/>
    </row>
    <row r="164" spans="10:10" x14ac:dyDescent="0.45">
      <c r="J164"/>
    </row>
    <row r="165" spans="10:10" x14ac:dyDescent="0.45">
      <c r="J165"/>
    </row>
    <row r="166" spans="10:10" x14ac:dyDescent="0.45">
      <c r="J166"/>
    </row>
    <row r="167" spans="10:10" x14ac:dyDescent="0.45">
      <c r="J167"/>
    </row>
    <row r="168" spans="10:10" x14ac:dyDescent="0.45">
      <c r="J168"/>
    </row>
    <row r="169" spans="10:10" x14ac:dyDescent="0.45">
      <c r="J169"/>
    </row>
    <row r="170" spans="10:10" x14ac:dyDescent="0.45">
      <c r="J170"/>
    </row>
    <row r="171" spans="10:10" x14ac:dyDescent="0.45">
      <c r="J171"/>
    </row>
    <row r="172" spans="10:10" x14ac:dyDescent="0.45">
      <c r="J172"/>
    </row>
    <row r="173" spans="10:10" x14ac:dyDescent="0.45">
      <c r="J173"/>
    </row>
    <row r="174" spans="10:10" x14ac:dyDescent="0.45">
      <c r="J174"/>
    </row>
    <row r="175" spans="10:10" x14ac:dyDescent="0.45">
      <c r="J175"/>
    </row>
    <row r="176" spans="10:10" x14ac:dyDescent="0.45">
      <c r="J176"/>
    </row>
    <row r="177" spans="10:10" x14ac:dyDescent="0.45">
      <c r="J177"/>
    </row>
    <row r="178" spans="10:10" x14ac:dyDescent="0.45">
      <c r="J178"/>
    </row>
    <row r="179" spans="10:10" x14ac:dyDescent="0.45">
      <c r="J179"/>
    </row>
    <row r="180" spans="10:10" x14ac:dyDescent="0.45">
      <c r="J180"/>
    </row>
    <row r="181" spans="10:10" x14ac:dyDescent="0.45">
      <c r="J181"/>
    </row>
    <row r="182" spans="10:10" x14ac:dyDescent="0.45">
      <c r="J182"/>
    </row>
    <row r="183" spans="10:10" x14ac:dyDescent="0.45">
      <c r="J183"/>
    </row>
    <row r="184" spans="10:10" x14ac:dyDescent="0.45">
      <c r="J184"/>
    </row>
    <row r="185" spans="10:10" x14ac:dyDescent="0.45">
      <c r="J185"/>
    </row>
    <row r="186" spans="10:10" x14ac:dyDescent="0.45">
      <c r="J186"/>
    </row>
    <row r="187" spans="10:10" x14ac:dyDescent="0.45">
      <c r="J187"/>
    </row>
    <row r="188" spans="10:10" x14ac:dyDescent="0.45">
      <c r="J188"/>
    </row>
    <row r="189" spans="10:10" x14ac:dyDescent="0.45">
      <c r="J189"/>
    </row>
    <row r="190" spans="10:10" x14ac:dyDescent="0.45">
      <c r="J190"/>
    </row>
    <row r="191" spans="10:10" x14ac:dyDescent="0.45">
      <c r="J191"/>
    </row>
    <row r="192" spans="10:10" x14ac:dyDescent="0.45">
      <c r="J192"/>
    </row>
    <row r="193" spans="10:10" x14ac:dyDescent="0.45">
      <c r="J193"/>
    </row>
    <row r="194" spans="10:10" x14ac:dyDescent="0.45">
      <c r="J194"/>
    </row>
    <row r="195" spans="10:10" x14ac:dyDescent="0.45">
      <c r="J195"/>
    </row>
    <row r="196" spans="10:10" x14ac:dyDescent="0.45">
      <c r="J196"/>
    </row>
    <row r="197" spans="10:10" x14ac:dyDescent="0.45">
      <c r="J197"/>
    </row>
    <row r="198" spans="10:10" x14ac:dyDescent="0.45">
      <c r="J198"/>
    </row>
    <row r="199" spans="10:10" x14ac:dyDescent="0.45">
      <c r="J199"/>
    </row>
    <row r="200" spans="10:10" x14ac:dyDescent="0.45">
      <c r="J200"/>
    </row>
    <row r="201" spans="10:10" x14ac:dyDescent="0.45">
      <c r="J201"/>
    </row>
    <row r="202" spans="10:10" x14ac:dyDescent="0.45">
      <c r="J202"/>
    </row>
    <row r="203" spans="10:10" x14ac:dyDescent="0.45">
      <c r="J203"/>
    </row>
    <row r="204" spans="10:10" x14ac:dyDescent="0.45">
      <c r="J204"/>
    </row>
    <row r="205" spans="10:10" x14ac:dyDescent="0.45">
      <c r="J205"/>
    </row>
    <row r="206" spans="10:10" x14ac:dyDescent="0.45">
      <c r="J206"/>
    </row>
    <row r="207" spans="10:10" x14ac:dyDescent="0.45">
      <c r="J207"/>
    </row>
    <row r="208" spans="10:10" x14ac:dyDescent="0.45">
      <c r="J208"/>
    </row>
    <row r="209" spans="10:10" x14ac:dyDescent="0.45">
      <c r="J209"/>
    </row>
    <row r="210" spans="10:10" x14ac:dyDescent="0.45">
      <c r="J210"/>
    </row>
    <row r="211" spans="10:10" x14ac:dyDescent="0.45">
      <c r="J211"/>
    </row>
    <row r="212" spans="10:10" x14ac:dyDescent="0.45">
      <c r="J212"/>
    </row>
    <row r="213" spans="10:10" x14ac:dyDescent="0.45">
      <c r="J213"/>
    </row>
    <row r="214" spans="10:10" x14ac:dyDescent="0.45">
      <c r="J214"/>
    </row>
    <row r="215" spans="10:10" x14ac:dyDescent="0.45">
      <c r="J215"/>
    </row>
    <row r="216" spans="10:10" x14ac:dyDescent="0.45">
      <c r="J216"/>
    </row>
    <row r="217" spans="10:10" x14ac:dyDescent="0.45">
      <c r="J217"/>
    </row>
    <row r="218" spans="10:10" x14ac:dyDescent="0.45">
      <c r="J218"/>
    </row>
    <row r="219" spans="10:10" x14ac:dyDescent="0.45">
      <c r="J219"/>
    </row>
    <row r="220" spans="10:10" x14ac:dyDescent="0.45">
      <c r="J220"/>
    </row>
    <row r="221" spans="10:10" x14ac:dyDescent="0.45">
      <c r="J221"/>
    </row>
    <row r="222" spans="10:10" x14ac:dyDescent="0.45">
      <c r="J222"/>
    </row>
    <row r="223" spans="10:10" x14ac:dyDescent="0.45">
      <c r="J223"/>
    </row>
    <row r="224" spans="10:10" x14ac:dyDescent="0.45">
      <c r="J224"/>
    </row>
    <row r="225" spans="10:10" x14ac:dyDescent="0.45">
      <c r="J225"/>
    </row>
    <row r="226" spans="10:10" x14ac:dyDescent="0.45">
      <c r="J226"/>
    </row>
    <row r="227" spans="10:10" x14ac:dyDescent="0.45">
      <c r="J227"/>
    </row>
    <row r="228" spans="10:10" x14ac:dyDescent="0.45">
      <c r="J228"/>
    </row>
    <row r="229" spans="10:10" x14ac:dyDescent="0.45">
      <c r="J229"/>
    </row>
    <row r="230" spans="10:10" x14ac:dyDescent="0.45">
      <c r="J230"/>
    </row>
    <row r="231" spans="10:10" x14ac:dyDescent="0.45">
      <c r="J231"/>
    </row>
    <row r="232" spans="10:10" x14ac:dyDescent="0.45">
      <c r="J232"/>
    </row>
    <row r="233" spans="10:10" x14ac:dyDescent="0.45">
      <c r="J233"/>
    </row>
    <row r="234" spans="10:10" x14ac:dyDescent="0.45">
      <c r="J234"/>
    </row>
    <row r="235" spans="10:10" x14ac:dyDescent="0.45">
      <c r="J235"/>
    </row>
    <row r="236" spans="10:10" x14ac:dyDescent="0.45">
      <c r="J236"/>
    </row>
    <row r="237" spans="10:10" x14ac:dyDescent="0.45">
      <c r="J237"/>
    </row>
    <row r="238" spans="10:10" x14ac:dyDescent="0.45">
      <c r="J238"/>
    </row>
    <row r="239" spans="10:10" x14ac:dyDescent="0.45">
      <c r="J239"/>
    </row>
    <row r="240" spans="10:10" x14ac:dyDescent="0.45">
      <c r="J240"/>
    </row>
    <row r="241" spans="10:10" x14ac:dyDescent="0.45">
      <c r="J241"/>
    </row>
    <row r="242" spans="10:10" x14ac:dyDescent="0.45">
      <c r="J242"/>
    </row>
    <row r="243" spans="10:10" x14ac:dyDescent="0.45">
      <c r="J243"/>
    </row>
    <row r="244" spans="10:10" x14ac:dyDescent="0.45">
      <c r="J244"/>
    </row>
    <row r="245" spans="10:10" x14ac:dyDescent="0.45">
      <c r="J245"/>
    </row>
    <row r="246" spans="10:10" x14ac:dyDescent="0.45">
      <c r="J246"/>
    </row>
    <row r="247" spans="10:10" x14ac:dyDescent="0.45">
      <c r="J247"/>
    </row>
    <row r="248" spans="10:10" x14ac:dyDescent="0.45">
      <c r="J248"/>
    </row>
    <row r="249" spans="10:10" x14ac:dyDescent="0.45">
      <c r="J249"/>
    </row>
    <row r="250" spans="10:10" x14ac:dyDescent="0.45">
      <c r="J250"/>
    </row>
    <row r="251" spans="10:10" x14ac:dyDescent="0.45">
      <c r="J251"/>
    </row>
    <row r="252" spans="10:10" x14ac:dyDescent="0.45">
      <c r="J252"/>
    </row>
    <row r="253" spans="10:10" x14ac:dyDescent="0.45">
      <c r="J253"/>
    </row>
    <row r="254" spans="10:10" x14ac:dyDescent="0.45">
      <c r="J254"/>
    </row>
    <row r="255" spans="10:10" x14ac:dyDescent="0.45">
      <c r="J255"/>
    </row>
    <row r="256" spans="10:10" x14ac:dyDescent="0.45">
      <c r="J256"/>
    </row>
    <row r="257" spans="10:10" x14ac:dyDescent="0.45">
      <c r="J257"/>
    </row>
    <row r="258" spans="10:10" x14ac:dyDescent="0.45">
      <c r="J258"/>
    </row>
    <row r="259" spans="10:10" x14ac:dyDescent="0.45">
      <c r="J259"/>
    </row>
    <row r="260" spans="10:10" x14ac:dyDescent="0.45">
      <c r="J260"/>
    </row>
    <row r="261" spans="10:10" x14ac:dyDescent="0.45">
      <c r="J261"/>
    </row>
    <row r="262" spans="10:10" x14ac:dyDescent="0.45">
      <c r="J262"/>
    </row>
    <row r="263" spans="10:10" x14ac:dyDescent="0.45">
      <c r="J263"/>
    </row>
    <row r="264" spans="10:10" x14ac:dyDescent="0.45">
      <c r="J264"/>
    </row>
    <row r="265" spans="10:10" x14ac:dyDescent="0.45">
      <c r="J265"/>
    </row>
    <row r="266" spans="10:10" x14ac:dyDescent="0.45">
      <c r="J266"/>
    </row>
    <row r="267" spans="10:10" x14ac:dyDescent="0.45">
      <c r="J267"/>
    </row>
    <row r="268" spans="10:10" x14ac:dyDescent="0.45">
      <c r="J268"/>
    </row>
    <row r="269" spans="10:10" x14ac:dyDescent="0.45">
      <c r="J269"/>
    </row>
    <row r="270" spans="10:10" x14ac:dyDescent="0.45">
      <c r="J270"/>
    </row>
    <row r="271" spans="10:10" x14ac:dyDescent="0.45">
      <c r="J271"/>
    </row>
    <row r="272" spans="10:10" x14ac:dyDescent="0.45">
      <c r="J272"/>
    </row>
    <row r="273" spans="10:10" x14ac:dyDescent="0.45">
      <c r="J273"/>
    </row>
    <row r="274" spans="10:10" x14ac:dyDescent="0.45">
      <c r="J274"/>
    </row>
    <row r="275" spans="10:10" x14ac:dyDescent="0.45">
      <c r="J275"/>
    </row>
    <row r="276" spans="10:10" x14ac:dyDescent="0.45">
      <c r="J276"/>
    </row>
    <row r="277" spans="10:10" x14ac:dyDescent="0.45">
      <c r="J277"/>
    </row>
    <row r="278" spans="10:10" x14ac:dyDescent="0.45">
      <c r="J278"/>
    </row>
    <row r="279" spans="10:10" x14ac:dyDescent="0.45">
      <c r="J279"/>
    </row>
    <row r="280" spans="10:10" x14ac:dyDescent="0.45">
      <c r="J280"/>
    </row>
    <row r="281" spans="10:10" x14ac:dyDescent="0.45">
      <c r="J281"/>
    </row>
    <row r="282" spans="10:10" x14ac:dyDescent="0.45">
      <c r="J282"/>
    </row>
    <row r="283" spans="10:10" x14ac:dyDescent="0.45">
      <c r="J283"/>
    </row>
    <row r="284" spans="10:10" x14ac:dyDescent="0.45">
      <c r="J284"/>
    </row>
    <row r="285" spans="10:10" x14ac:dyDescent="0.45">
      <c r="J285"/>
    </row>
    <row r="286" spans="10:10" x14ac:dyDescent="0.45">
      <c r="J286"/>
    </row>
    <row r="287" spans="10:10" x14ac:dyDescent="0.45">
      <c r="J287"/>
    </row>
    <row r="288" spans="10:10" x14ac:dyDescent="0.45">
      <c r="J288"/>
    </row>
    <row r="289" spans="10:10" x14ac:dyDescent="0.45">
      <c r="J289"/>
    </row>
    <row r="290" spans="10:10" x14ac:dyDescent="0.45">
      <c r="J290"/>
    </row>
    <row r="291" spans="10:10" x14ac:dyDescent="0.45">
      <c r="J291"/>
    </row>
    <row r="292" spans="10:10" x14ac:dyDescent="0.45">
      <c r="J292"/>
    </row>
    <row r="293" spans="10:10" x14ac:dyDescent="0.45">
      <c r="J293"/>
    </row>
    <row r="294" spans="10:10" x14ac:dyDescent="0.45">
      <c r="J294"/>
    </row>
    <row r="295" spans="10:10" x14ac:dyDescent="0.45">
      <c r="J295"/>
    </row>
    <row r="296" spans="10:10" x14ac:dyDescent="0.45">
      <c r="J296"/>
    </row>
    <row r="297" spans="10:10" x14ac:dyDescent="0.45">
      <c r="J297"/>
    </row>
    <row r="298" spans="10:10" x14ac:dyDescent="0.45">
      <c r="J298"/>
    </row>
    <row r="299" spans="10:10" x14ac:dyDescent="0.45">
      <c r="J299"/>
    </row>
    <row r="300" spans="10:10" x14ac:dyDescent="0.45">
      <c r="J300"/>
    </row>
    <row r="301" spans="10:10" x14ac:dyDescent="0.45">
      <c r="J301"/>
    </row>
    <row r="302" spans="10:10" x14ac:dyDescent="0.45">
      <c r="J302"/>
    </row>
    <row r="303" spans="10:10" x14ac:dyDescent="0.45">
      <c r="J303"/>
    </row>
    <row r="304" spans="10:10" x14ac:dyDescent="0.45">
      <c r="J304"/>
    </row>
    <row r="305" spans="10:10" x14ac:dyDescent="0.45">
      <c r="J305"/>
    </row>
    <row r="306" spans="10:10" x14ac:dyDescent="0.45">
      <c r="J306"/>
    </row>
    <row r="307" spans="10:10" x14ac:dyDescent="0.45">
      <c r="J307"/>
    </row>
    <row r="308" spans="10:10" x14ac:dyDescent="0.45">
      <c r="J308"/>
    </row>
    <row r="309" spans="10:10" x14ac:dyDescent="0.45">
      <c r="J309"/>
    </row>
    <row r="310" spans="10:10" x14ac:dyDescent="0.45">
      <c r="J310"/>
    </row>
    <row r="311" spans="10:10" x14ac:dyDescent="0.45">
      <c r="J311"/>
    </row>
    <row r="312" spans="10:10" x14ac:dyDescent="0.45">
      <c r="J312"/>
    </row>
    <row r="313" spans="10:10" x14ac:dyDescent="0.45">
      <c r="J313"/>
    </row>
    <row r="314" spans="10:10" x14ac:dyDescent="0.45">
      <c r="J314"/>
    </row>
    <row r="315" spans="10:10" x14ac:dyDescent="0.45">
      <c r="J315"/>
    </row>
    <row r="316" spans="10:10" x14ac:dyDescent="0.45">
      <c r="J316"/>
    </row>
    <row r="317" spans="10:10" x14ac:dyDescent="0.45">
      <c r="J317"/>
    </row>
    <row r="318" spans="10:10" x14ac:dyDescent="0.45">
      <c r="J318"/>
    </row>
    <row r="319" spans="10:10" x14ac:dyDescent="0.45">
      <c r="J319"/>
    </row>
    <row r="320" spans="10:10" x14ac:dyDescent="0.45">
      <c r="J320"/>
    </row>
    <row r="321" spans="10:10" x14ac:dyDescent="0.45">
      <c r="J321"/>
    </row>
    <row r="322" spans="10:10" x14ac:dyDescent="0.45">
      <c r="J322"/>
    </row>
    <row r="323" spans="10:10" x14ac:dyDescent="0.45">
      <c r="J323"/>
    </row>
    <row r="324" spans="10:10" x14ac:dyDescent="0.45">
      <c r="J324"/>
    </row>
    <row r="325" spans="10:10" x14ac:dyDescent="0.45">
      <c r="J325"/>
    </row>
    <row r="326" spans="10:10" x14ac:dyDescent="0.45">
      <c r="J326"/>
    </row>
    <row r="327" spans="10:10" x14ac:dyDescent="0.45">
      <c r="J327"/>
    </row>
    <row r="328" spans="10:10" x14ac:dyDescent="0.45">
      <c r="J328"/>
    </row>
    <row r="329" spans="10:10" x14ac:dyDescent="0.45">
      <c r="J329"/>
    </row>
    <row r="330" spans="10:10" x14ac:dyDescent="0.45">
      <c r="J330"/>
    </row>
    <row r="331" spans="10:10" x14ac:dyDescent="0.45">
      <c r="J331"/>
    </row>
    <row r="332" spans="10:10" x14ac:dyDescent="0.45">
      <c r="J332"/>
    </row>
    <row r="333" spans="10:10" x14ac:dyDescent="0.45">
      <c r="J333"/>
    </row>
    <row r="334" spans="10:10" x14ac:dyDescent="0.45">
      <c r="J334"/>
    </row>
    <row r="335" spans="10:10" x14ac:dyDescent="0.45">
      <c r="J335"/>
    </row>
    <row r="336" spans="10:10" x14ac:dyDescent="0.45">
      <c r="J336"/>
    </row>
    <row r="337" spans="10:10" x14ac:dyDescent="0.45">
      <c r="J337"/>
    </row>
    <row r="338" spans="10:10" x14ac:dyDescent="0.45">
      <c r="J338"/>
    </row>
    <row r="339" spans="10:10" x14ac:dyDescent="0.45">
      <c r="J339"/>
    </row>
    <row r="340" spans="10:10" x14ac:dyDescent="0.45">
      <c r="J340"/>
    </row>
    <row r="341" spans="10:10" x14ac:dyDescent="0.45">
      <c r="J341"/>
    </row>
    <row r="342" spans="10:10" x14ac:dyDescent="0.45">
      <c r="J342"/>
    </row>
    <row r="343" spans="10:10" x14ac:dyDescent="0.45">
      <c r="J343"/>
    </row>
    <row r="344" spans="10:10" x14ac:dyDescent="0.45">
      <c r="J344"/>
    </row>
    <row r="345" spans="10:10" x14ac:dyDescent="0.45">
      <c r="J345"/>
    </row>
    <row r="346" spans="10:10" x14ac:dyDescent="0.45">
      <c r="J346"/>
    </row>
    <row r="347" spans="10:10" x14ac:dyDescent="0.45">
      <c r="J347"/>
    </row>
    <row r="348" spans="10:10" x14ac:dyDescent="0.45">
      <c r="J348"/>
    </row>
    <row r="349" spans="10:10" x14ac:dyDescent="0.45">
      <c r="J349"/>
    </row>
    <row r="350" spans="10:10" x14ac:dyDescent="0.45">
      <c r="J350"/>
    </row>
    <row r="351" spans="10:10" x14ac:dyDescent="0.45">
      <c r="J351"/>
    </row>
    <row r="352" spans="10:10" x14ac:dyDescent="0.45">
      <c r="J352"/>
    </row>
    <row r="353" spans="10:10" x14ac:dyDescent="0.45">
      <c r="J353"/>
    </row>
    <row r="354" spans="10:10" x14ac:dyDescent="0.45">
      <c r="J354"/>
    </row>
    <row r="355" spans="10:10" x14ac:dyDescent="0.45">
      <c r="J355"/>
    </row>
    <row r="356" spans="10:10" x14ac:dyDescent="0.45">
      <c r="J356"/>
    </row>
    <row r="357" spans="10:10" x14ac:dyDescent="0.45">
      <c r="J357"/>
    </row>
    <row r="358" spans="10:10" x14ac:dyDescent="0.45">
      <c r="J358"/>
    </row>
    <row r="359" spans="10:10" x14ac:dyDescent="0.45">
      <c r="J359"/>
    </row>
    <row r="360" spans="10:10" x14ac:dyDescent="0.45">
      <c r="J360"/>
    </row>
    <row r="361" spans="10:10" x14ac:dyDescent="0.45">
      <c r="J361"/>
    </row>
    <row r="362" spans="10:10" x14ac:dyDescent="0.45">
      <c r="J362"/>
    </row>
    <row r="363" spans="10:10" x14ac:dyDescent="0.45">
      <c r="J363"/>
    </row>
    <row r="364" spans="10:10" x14ac:dyDescent="0.45">
      <c r="J364"/>
    </row>
    <row r="365" spans="10:10" x14ac:dyDescent="0.45">
      <c r="J365"/>
    </row>
    <row r="366" spans="10:10" x14ac:dyDescent="0.45">
      <c r="J366"/>
    </row>
    <row r="367" spans="10:10" x14ac:dyDescent="0.45">
      <c r="J367"/>
    </row>
    <row r="368" spans="10:10" x14ac:dyDescent="0.45">
      <c r="J368"/>
    </row>
    <row r="369" spans="10:10" x14ac:dyDescent="0.45">
      <c r="J369"/>
    </row>
    <row r="370" spans="10:10" x14ac:dyDescent="0.45">
      <c r="J370"/>
    </row>
    <row r="371" spans="10:10" x14ac:dyDescent="0.45">
      <c r="J371"/>
    </row>
    <row r="372" spans="10:10" x14ac:dyDescent="0.45">
      <c r="J372"/>
    </row>
    <row r="373" spans="10:10" x14ac:dyDescent="0.45">
      <c r="J373"/>
    </row>
    <row r="374" spans="10:10" x14ac:dyDescent="0.45">
      <c r="J374"/>
    </row>
    <row r="375" spans="10:10" x14ac:dyDescent="0.45">
      <c r="J375"/>
    </row>
    <row r="376" spans="10:10" x14ac:dyDescent="0.45">
      <c r="J376"/>
    </row>
    <row r="377" spans="10:10" x14ac:dyDescent="0.45">
      <c r="J377"/>
    </row>
    <row r="378" spans="10:10" x14ac:dyDescent="0.45">
      <c r="J378"/>
    </row>
    <row r="379" spans="10:10" x14ac:dyDescent="0.45">
      <c r="J379"/>
    </row>
    <row r="380" spans="10:10" x14ac:dyDescent="0.45">
      <c r="J380"/>
    </row>
    <row r="381" spans="10:10" x14ac:dyDescent="0.45">
      <c r="J381"/>
    </row>
    <row r="382" spans="10:10" x14ac:dyDescent="0.45">
      <c r="J382"/>
    </row>
    <row r="383" spans="10:10" x14ac:dyDescent="0.45">
      <c r="J383"/>
    </row>
    <row r="384" spans="10:10" x14ac:dyDescent="0.45">
      <c r="J384"/>
    </row>
    <row r="385" spans="10:10" x14ac:dyDescent="0.45">
      <c r="J385"/>
    </row>
    <row r="386" spans="10:10" x14ac:dyDescent="0.45">
      <c r="J386"/>
    </row>
    <row r="387" spans="10:10" x14ac:dyDescent="0.45">
      <c r="J387"/>
    </row>
    <row r="388" spans="10:10" x14ac:dyDescent="0.45">
      <c r="J388"/>
    </row>
    <row r="389" spans="10:10" x14ac:dyDescent="0.45">
      <c r="J389"/>
    </row>
    <row r="390" spans="10:10" x14ac:dyDescent="0.45">
      <c r="J390"/>
    </row>
    <row r="391" spans="10:10" x14ac:dyDescent="0.45">
      <c r="J391"/>
    </row>
    <row r="392" spans="10:10" x14ac:dyDescent="0.45">
      <c r="J392"/>
    </row>
    <row r="393" spans="10:10" x14ac:dyDescent="0.45">
      <c r="J393"/>
    </row>
    <row r="394" spans="10:10" x14ac:dyDescent="0.45">
      <c r="J394"/>
    </row>
    <row r="395" spans="10:10" x14ac:dyDescent="0.45">
      <c r="J395"/>
    </row>
    <row r="396" spans="10:10" x14ac:dyDescent="0.45">
      <c r="J396"/>
    </row>
    <row r="397" spans="10:10" x14ac:dyDescent="0.45">
      <c r="J397"/>
    </row>
    <row r="398" spans="10:10" x14ac:dyDescent="0.45">
      <c r="J398"/>
    </row>
    <row r="399" spans="10:10" x14ac:dyDescent="0.45">
      <c r="J399"/>
    </row>
    <row r="400" spans="10:10" x14ac:dyDescent="0.45">
      <c r="J400"/>
    </row>
    <row r="401" spans="10:10" x14ac:dyDescent="0.45">
      <c r="J401"/>
    </row>
    <row r="402" spans="10:10" x14ac:dyDescent="0.45">
      <c r="J402"/>
    </row>
    <row r="403" spans="10:10" x14ac:dyDescent="0.45">
      <c r="J403"/>
    </row>
    <row r="404" spans="10:10" x14ac:dyDescent="0.45">
      <c r="J404"/>
    </row>
    <row r="405" spans="10:10" x14ac:dyDescent="0.45">
      <c r="J405"/>
    </row>
    <row r="406" spans="10:10" x14ac:dyDescent="0.45">
      <c r="J406"/>
    </row>
    <row r="407" spans="10:10" x14ac:dyDescent="0.45">
      <c r="J407"/>
    </row>
    <row r="408" spans="10:10" x14ac:dyDescent="0.45">
      <c r="J408"/>
    </row>
    <row r="409" spans="10:10" x14ac:dyDescent="0.45">
      <c r="J409"/>
    </row>
    <row r="410" spans="10:10" x14ac:dyDescent="0.45">
      <c r="J410"/>
    </row>
    <row r="411" spans="10:10" x14ac:dyDescent="0.45">
      <c r="J411"/>
    </row>
    <row r="412" spans="10:10" x14ac:dyDescent="0.45">
      <c r="J412"/>
    </row>
    <row r="413" spans="10:10" x14ac:dyDescent="0.45">
      <c r="J413"/>
    </row>
    <row r="414" spans="10:10" x14ac:dyDescent="0.45">
      <c r="J414"/>
    </row>
    <row r="415" spans="10:10" x14ac:dyDescent="0.45">
      <c r="J415"/>
    </row>
    <row r="416" spans="10:10" x14ac:dyDescent="0.45">
      <c r="J416"/>
    </row>
    <row r="417" spans="10:10" x14ac:dyDescent="0.45">
      <c r="J417"/>
    </row>
    <row r="418" spans="10:10" x14ac:dyDescent="0.45">
      <c r="J418"/>
    </row>
    <row r="419" spans="10:10" x14ac:dyDescent="0.45">
      <c r="J419"/>
    </row>
    <row r="420" spans="10:10" x14ac:dyDescent="0.45">
      <c r="J420"/>
    </row>
    <row r="421" spans="10:10" x14ac:dyDescent="0.45">
      <c r="J421"/>
    </row>
    <row r="422" spans="10:10" x14ac:dyDescent="0.45">
      <c r="J422"/>
    </row>
    <row r="423" spans="10:10" x14ac:dyDescent="0.45">
      <c r="J423"/>
    </row>
    <row r="424" spans="10:10" x14ac:dyDescent="0.45">
      <c r="J424"/>
    </row>
    <row r="425" spans="10:10" x14ac:dyDescent="0.45">
      <c r="J425"/>
    </row>
    <row r="426" spans="10:10" x14ac:dyDescent="0.45">
      <c r="J426"/>
    </row>
    <row r="427" spans="10:10" x14ac:dyDescent="0.45">
      <c r="J427"/>
    </row>
    <row r="428" spans="10:10" x14ac:dyDescent="0.45">
      <c r="J428"/>
    </row>
    <row r="429" spans="10:10" x14ac:dyDescent="0.45">
      <c r="J429"/>
    </row>
    <row r="430" spans="10:10" x14ac:dyDescent="0.45">
      <c r="J430"/>
    </row>
    <row r="431" spans="10:10" x14ac:dyDescent="0.45">
      <c r="J431"/>
    </row>
    <row r="432" spans="10:10" x14ac:dyDescent="0.45">
      <c r="J432"/>
    </row>
    <row r="433" spans="10:10" x14ac:dyDescent="0.45">
      <c r="J433"/>
    </row>
    <row r="434" spans="10:10" x14ac:dyDescent="0.45">
      <c r="J434"/>
    </row>
    <row r="435" spans="10:10" x14ac:dyDescent="0.45">
      <c r="J435"/>
    </row>
    <row r="436" spans="10:10" x14ac:dyDescent="0.45">
      <c r="J436"/>
    </row>
    <row r="437" spans="10:10" x14ac:dyDescent="0.45">
      <c r="J437"/>
    </row>
    <row r="438" spans="10:10" x14ac:dyDescent="0.45">
      <c r="J438"/>
    </row>
    <row r="439" spans="10:10" x14ac:dyDescent="0.45">
      <c r="J439"/>
    </row>
    <row r="440" spans="10:10" x14ac:dyDescent="0.45">
      <c r="J440"/>
    </row>
    <row r="441" spans="10:10" x14ac:dyDescent="0.45">
      <c r="J441"/>
    </row>
    <row r="442" spans="10:10" x14ac:dyDescent="0.45">
      <c r="J442"/>
    </row>
    <row r="443" spans="10:10" x14ac:dyDescent="0.45">
      <c r="J443"/>
    </row>
    <row r="444" spans="10:10" x14ac:dyDescent="0.45">
      <c r="J444"/>
    </row>
    <row r="445" spans="10:10" x14ac:dyDescent="0.45">
      <c r="J445"/>
    </row>
    <row r="446" spans="10:10" x14ac:dyDescent="0.45">
      <c r="J446"/>
    </row>
    <row r="447" spans="10:10" x14ac:dyDescent="0.45">
      <c r="J447"/>
    </row>
    <row r="448" spans="10:10" x14ac:dyDescent="0.45">
      <c r="J448"/>
    </row>
    <row r="449" spans="10:10" x14ac:dyDescent="0.45">
      <c r="J449"/>
    </row>
    <row r="450" spans="10:10" x14ac:dyDescent="0.45">
      <c r="J450"/>
    </row>
    <row r="451" spans="10:10" x14ac:dyDescent="0.45">
      <c r="J451"/>
    </row>
    <row r="452" spans="10:10" x14ac:dyDescent="0.45">
      <c r="J452"/>
    </row>
    <row r="453" spans="10:10" x14ac:dyDescent="0.45">
      <c r="J453"/>
    </row>
    <row r="454" spans="10:10" x14ac:dyDescent="0.45">
      <c r="J454"/>
    </row>
    <row r="455" spans="10:10" x14ac:dyDescent="0.45">
      <c r="J455"/>
    </row>
    <row r="456" spans="10:10" x14ac:dyDescent="0.45">
      <c r="J456"/>
    </row>
    <row r="457" spans="10:10" x14ac:dyDescent="0.45">
      <c r="J457"/>
    </row>
    <row r="458" spans="10:10" x14ac:dyDescent="0.45">
      <c r="J458"/>
    </row>
    <row r="459" spans="10:10" x14ac:dyDescent="0.45">
      <c r="J459"/>
    </row>
    <row r="460" spans="10:10" x14ac:dyDescent="0.45">
      <c r="J460"/>
    </row>
    <row r="461" spans="10:10" x14ac:dyDescent="0.45">
      <c r="J461"/>
    </row>
  </sheetData>
  <autoFilter ref="A1:AC125" xr:uid="{00000000-0009-0000-0000-00000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>
      <colorFilter dxfId="0" cellColor="0"/>
    </filterColumn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70">
    <mergeCell ref="AC3:AC4"/>
    <mergeCell ref="C7:C22"/>
    <mergeCell ref="D7:D22"/>
    <mergeCell ref="F22:J2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6:AC6"/>
    <mergeCell ref="A48:AC48"/>
    <mergeCell ref="A23:AC23"/>
    <mergeCell ref="A24:A36"/>
    <mergeCell ref="B24:B36"/>
    <mergeCell ref="C24:C36"/>
    <mergeCell ref="D24:D36"/>
    <mergeCell ref="F35:J35"/>
    <mergeCell ref="F36:J36"/>
    <mergeCell ref="A37:AC37"/>
    <mergeCell ref="A38:A47"/>
    <mergeCell ref="B38:B47"/>
    <mergeCell ref="C38:C47"/>
    <mergeCell ref="D38:D47"/>
    <mergeCell ref="A7:A22"/>
    <mergeCell ref="A63:AC63"/>
    <mergeCell ref="B7:B22"/>
    <mergeCell ref="A64:A75"/>
    <mergeCell ref="B64:B75"/>
    <mergeCell ref="C64:C75"/>
    <mergeCell ref="D64:D75"/>
    <mergeCell ref="D49:D62"/>
    <mergeCell ref="C49:C62"/>
    <mergeCell ref="B49:B62"/>
    <mergeCell ref="A49:A62"/>
    <mergeCell ref="F75:J75"/>
    <mergeCell ref="A95:AC95"/>
    <mergeCell ref="A76:AC76"/>
    <mergeCell ref="A77:A86"/>
    <mergeCell ref="B77:B86"/>
    <mergeCell ref="C77:C86"/>
    <mergeCell ref="D77:D86"/>
    <mergeCell ref="F85:J85"/>
    <mergeCell ref="A87:AC87"/>
    <mergeCell ref="A88:A94"/>
    <mergeCell ref="B88:B94"/>
    <mergeCell ref="C88:C94"/>
    <mergeCell ref="D88:D94"/>
    <mergeCell ref="F86:J86"/>
    <mergeCell ref="A96:A103"/>
    <mergeCell ref="B96:B103"/>
    <mergeCell ref="C96:C103"/>
    <mergeCell ref="D96:D103"/>
    <mergeCell ref="B104:AC104"/>
    <mergeCell ref="A115:A124"/>
    <mergeCell ref="B115:B124"/>
    <mergeCell ref="C115:C124"/>
    <mergeCell ref="D115:D124"/>
    <mergeCell ref="A105:A113"/>
    <mergeCell ref="B105:B113"/>
    <mergeCell ref="C105:C113"/>
    <mergeCell ref="D105:D113"/>
    <mergeCell ref="A114:AC114"/>
  </mergeCells>
  <pageMargins left="0.19685039370078741" right="0.19685039370078741" top="0.39370078740157483" bottom="0.35433070866141736" header="0.11811023622047245" footer="3.937007874015748E-2"/>
  <pageSetup paperSize="9" scale="85" fitToHeight="0" orientation="landscape" r:id="rId1"/>
  <headerFooter>
    <oddFooter xml:space="preserve">&amp;LЗатв. на засіданні кафедри ЗКТ
Протокол від 20.09.2024 №3
&amp;RЗав. кафедри ЗКТ _____________М. ДЕМЧЕНКО
___ _________2024 р.
</oddFooter>
  </headerFooter>
  <rowBreaks count="5" manualBreakCount="5">
    <brk id="22" max="16383" man="1"/>
    <brk id="36" max="16383" man="1"/>
    <brk id="62" max="16383" man="1"/>
    <brk id="86" max="16383" man="1"/>
    <brk id="1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87"/>
  <sheetViews>
    <sheetView view="pageBreakPreview" workbookViewId="0">
      <selection activeCell="C1" sqref="A1:AC258"/>
    </sheetView>
  </sheetViews>
  <sheetFormatPr defaultRowHeight="14.25" outlineLevelCol="1" x14ac:dyDescent="0.45"/>
  <cols>
    <col min="1" max="1" width="4.59765625" customWidth="1"/>
    <col min="2" max="2" width="15.1328125" customWidth="1" outlineLevel="1"/>
    <col min="3" max="3" width="11.73046875" customWidth="1"/>
    <col min="4" max="4" width="5.265625" customWidth="1"/>
    <col min="5" max="5" width="35.86328125" style="5" customWidth="1"/>
    <col min="6" max="9" width="4.73046875" customWidth="1"/>
    <col min="10" max="10" width="4.73046875" style="9" customWidth="1"/>
    <col min="11" max="27" width="4.73046875" customWidth="1"/>
    <col min="28" max="28" width="5.1328125" customWidth="1"/>
    <col min="29" max="29" width="9.3984375" customWidth="1"/>
  </cols>
  <sheetData>
    <row r="1" spans="1:29" ht="17.25" x14ac:dyDescent="0.45">
      <c r="A1" s="6"/>
      <c r="B1" s="6"/>
      <c r="C1" s="705" t="s">
        <v>145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6"/>
      <c r="Z1" s="6"/>
      <c r="AA1" s="6"/>
      <c r="AB1" s="6"/>
      <c r="AC1" s="6"/>
    </row>
    <row r="2" spans="1:29" x14ac:dyDescent="0.45">
      <c r="A2" s="10"/>
      <c r="B2" s="10"/>
      <c r="C2" s="10"/>
      <c r="D2" s="10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938" t="s">
        <v>40</v>
      </c>
      <c r="Z2" s="938"/>
      <c r="AA2" s="938"/>
      <c r="AB2" s="938"/>
      <c r="AC2" s="10"/>
    </row>
    <row r="3" spans="1:29" ht="17.649999999999999" thickBot="1" x14ac:dyDescent="0.5">
      <c r="A3" s="6"/>
      <c r="B3" s="939" t="s">
        <v>122</v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  <c r="P3" s="940"/>
      <c r="Q3" s="940"/>
      <c r="R3" s="940"/>
      <c r="S3" s="940"/>
      <c r="T3" s="940"/>
      <c r="U3" s="940"/>
      <c r="V3" s="940"/>
      <c r="W3" s="940"/>
      <c r="X3" s="940"/>
      <c r="Y3" s="6"/>
      <c r="Z3" s="6"/>
      <c r="AA3" s="6"/>
      <c r="AB3" s="6"/>
      <c r="AC3" s="6"/>
    </row>
    <row r="4" spans="1:29" ht="14.65" thickBot="1" x14ac:dyDescent="0.5">
      <c r="A4" s="832" t="s">
        <v>0</v>
      </c>
      <c r="B4" s="834" t="s">
        <v>1</v>
      </c>
      <c r="C4" s="834" t="s">
        <v>2</v>
      </c>
      <c r="D4" s="836" t="s">
        <v>3</v>
      </c>
      <c r="E4" s="838" t="s">
        <v>53</v>
      </c>
      <c r="F4" s="840" t="s">
        <v>4</v>
      </c>
      <c r="G4" s="845" t="s">
        <v>5</v>
      </c>
      <c r="H4" s="845" t="s">
        <v>48</v>
      </c>
      <c r="I4" s="845" t="s">
        <v>6</v>
      </c>
      <c r="J4" s="842" t="s">
        <v>7</v>
      </c>
      <c r="K4" s="802" t="s">
        <v>41</v>
      </c>
      <c r="L4" s="803"/>
      <c r="M4" s="803"/>
      <c r="N4" s="803"/>
      <c r="O4" s="803"/>
      <c r="P4" s="803"/>
      <c r="Q4" s="803"/>
      <c r="R4" s="803"/>
      <c r="S4" s="803"/>
      <c r="T4" s="803"/>
      <c r="U4" s="803"/>
      <c r="V4" s="803"/>
      <c r="W4" s="803"/>
      <c r="X4" s="803"/>
      <c r="Y4" s="803"/>
      <c r="Z4" s="803"/>
      <c r="AA4" s="803"/>
      <c r="AB4" s="803"/>
      <c r="AC4" s="822" t="s">
        <v>21</v>
      </c>
    </row>
    <row r="5" spans="1:29" ht="168" thickBot="1" x14ac:dyDescent="0.5">
      <c r="A5" s="833"/>
      <c r="B5" s="942"/>
      <c r="C5" s="942"/>
      <c r="D5" s="837"/>
      <c r="E5" s="839"/>
      <c r="F5" s="841"/>
      <c r="G5" s="941"/>
      <c r="H5" s="943"/>
      <c r="I5" s="941"/>
      <c r="J5" s="847"/>
      <c r="K5" s="228" t="s">
        <v>8</v>
      </c>
      <c r="L5" s="227" t="s">
        <v>9</v>
      </c>
      <c r="M5" s="228" t="s">
        <v>10</v>
      </c>
      <c r="N5" s="227" t="s">
        <v>11</v>
      </c>
      <c r="O5" s="227" t="s">
        <v>12</v>
      </c>
      <c r="P5" s="227" t="s">
        <v>13</v>
      </c>
      <c r="Q5" s="227" t="s">
        <v>49</v>
      </c>
      <c r="R5" s="227" t="s">
        <v>50</v>
      </c>
      <c r="S5" s="227" t="s">
        <v>14</v>
      </c>
      <c r="T5" s="227" t="s">
        <v>15</v>
      </c>
      <c r="U5" s="227" t="s">
        <v>16</v>
      </c>
      <c r="V5" s="229" t="s">
        <v>92</v>
      </c>
      <c r="W5" s="229" t="s">
        <v>17</v>
      </c>
      <c r="X5" s="227" t="s">
        <v>51</v>
      </c>
      <c r="Y5" s="229" t="s">
        <v>18</v>
      </c>
      <c r="Z5" s="227" t="s">
        <v>52</v>
      </c>
      <c r="AA5" s="229" t="s">
        <v>19</v>
      </c>
      <c r="AB5" s="229" t="s">
        <v>20</v>
      </c>
      <c r="AC5" s="823"/>
    </row>
    <row r="6" spans="1:29" ht="14.65" thickBot="1" x14ac:dyDescent="0.5">
      <c r="A6" s="31">
        <v>1</v>
      </c>
      <c r="B6" s="32">
        <v>2</v>
      </c>
      <c r="C6" s="32">
        <v>3</v>
      </c>
      <c r="D6" s="33">
        <v>4</v>
      </c>
      <c r="E6" s="34">
        <v>5</v>
      </c>
      <c r="F6" s="35">
        <v>6</v>
      </c>
      <c r="G6" s="32">
        <v>7</v>
      </c>
      <c r="H6" s="32"/>
      <c r="I6" s="32">
        <v>8</v>
      </c>
      <c r="J6" s="33">
        <v>9</v>
      </c>
      <c r="K6" s="35">
        <v>10</v>
      </c>
      <c r="L6" s="32">
        <v>11</v>
      </c>
      <c r="M6" s="35">
        <v>12</v>
      </c>
      <c r="N6" s="32">
        <v>13</v>
      </c>
      <c r="O6" s="32">
        <v>14</v>
      </c>
      <c r="P6" s="32">
        <v>15</v>
      </c>
      <c r="Q6" s="32">
        <v>16</v>
      </c>
      <c r="R6" s="32">
        <v>17</v>
      </c>
      <c r="S6" s="32">
        <v>18</v>
      </c>
      <c r="T6" s="32">
        <v>19</v>
      </c>
      <c r="U6" s="32">
        <v>20</v>
      </c>
      <c r="V6" s="32">
        <v>21</v>
      </c>
      <c r="W6" s="32">
        <v>22</v>
      </c>
      <c r="X6" s="32">
        <v>23</v>
      </c>
      <c r="Y6" s="32">
        <v>24</v>
      </c>
      <c r="Z6" s="32">
        <v>25</v>
      </c>
      <c r="AA6" s="32">
        <v>26</v>
      </c>
      <c r="AB6" s="32">
        <v>27</v>
      </c>
      <c r="AC6" s="36">
        <v>29</v>
      </c>
    </row>
    <row r="7" spans="1:29" ht="14.65" hidden="1" thickBot="1" x14ac:dyDescent="0.5">
      <c r="A7" s="868" t="s">
        <v>26</v>
      </c>
      <c r="B7" s="760"/>
      <c r="C7" s="760"/>
      <c r="D7" s="760"/>
      <c r="E7" s="760"/>
      <c r="F7" s="760"/>
      <c r="G7" s="760"/>
      <c r="H7" s="760"/>
      <c r="I7" s="760"/>
      <c r="J7" s="760"/>
      <c r="K7" s="760"/>
      <c r="L7" s="760"/>
      <c r="M7" s="760"/>
      <c r="N7" s="760"/>
      <c r="O7" s="760"/>
      <c r="P7" s="760"/>
      <c r="Q7" s="760"/>
      <c r="R7" s="760"/>
      <c r="S7" s="760"/>
      <c r="T7" s="760"/>
      <c r="U7" s="760"/>
      <c r="V7" s="760"/>
      <c r="W7" s="760"/>
      <c r="X7" s="760"/>
      <c r="Y7" s="760"/>
      <c r="Z7" s="760"/>
      <c r="AA7" s="760"/>
      <c r="AB7" s="760"/>
      <c r="AC7" s="804"/>
    </row>
    <row r="8" spans="1:29" hidden="1" x14ac:dyDescent="0.45">
      <c r="A8" s="821">
        <v>1</v>
      </c>
      <c r="B8" s="727" t="s">
        <v>84</v>
      </c>
      <c r="C8" s="747" t="s">
        <v>74</v>
      </c>
      <c r="D8" s="826" t="s">
        <v>22</v>
      </c>
      <c r="E8" s="232" t="s">
        <v>63</v>
      </c>
      <c r="F8" s="251" t="s">
        <v>23</v>
      </c>
      <c r="G8" s="176" t="s">
        <v>30</v>
      </c>
      <c r="H8" s="176"/>
      <c r="I8" s="176">
        <v>4</v>
      </c>
      <c r="J8" s="252">
        <v>34</v>
      </c>
      <c r="K8" s="39">
        <v>18</v>
      </c>
      <c r="L8" s="40">
        <v>36</v>
      </c>
      <c r="M8" s="40"/>
      <c r="N8" s="40"/>
      <c r="O8" s="40"/>
      <c r="P8" s="40">
        <v>4</v>
      </c>
      <c r="Q8" s="40"/>
      <c r="R8" s="40"/>
      <c r="S8" s="40"/>
      <c r="T8" s="40"/>
      <c r="U8" s="40">
        <v>4</v>
      </c>
      <c r="V8" s="40"/>
      <c r="W8" s="40"/>
      <c r="X8" s="40"/>
      <c r="Y8" s="40"/>
      <c r="Z8" s="40"/>
      <c r="AA8" s="40"/>
      <c r="AB8" s="169"/>
      <c r="AC8" s="41">
        <f>SUM(K8:AB8)</f>
        <v>62</v>
      </c>
    </row>
    <row r="9" spans="1:29" hidden="1" x14ac:dyDescent="0.45">
      <c r="A9" s="742"/>
      <c r="B9" s="867"/>
      <c r="C9" s="750"/>
      <c r="D9" s="828"/>
      <c r="E9" s="170" t="s">
        <v>63</v>
      </c>
      <c r="F9" s="253" t="s">
        <v>23</v>
      </c>
      <c r="G9" s="174" t="s">
        <v>24</v>
      </c>
      <c r="H9" s="174"/>
      <c r="I9" s="174">
        <v>4</v>
      </c>
      <c r="J9" s="97">
        <v>26</v>
      </c>
      <c r="K9" s="45">
        <v>8</v>
      </c>
      <c r="L9" s="46">
        <v>10</v>
      </c>
      <c r="M9" s="46"/>
      <c r="N9" s="46"/>
      <c r="O9" s="46"/>
      <c r="P9" s="46">
        <v>2</v>
      </c>
      <c r="Q9" s="46"/>
      <c r="R9" s="46"/>
      <c r="S9" s="46"/>
      <c r="T9" s="46"/>
      <c r="U9" s="46">
        <v>3</v>
      </c>
      <c r="V9" s="46">
        <v>7</v>
      </c>
      <c r="W9" s="46"/>
      <c r="X9" s="46"/>
      <c r="Y9" s="46"/>
      <c r="Z9" s="46"/>
      <c r="AA9" s="46"/>
      <c r="AB9" s="47"/>
      <c r="AC9" s="48">
        <f>SUM(K9:AB9)</f>
        <v>30</v>
      </c>
    </row>
    <row r="10" spans="1:29" hidden="1" x14ac:dyDescent="0.45">
      <c r="A10" s="742"/>
      <c r="B10" s="867"/>
      <c r="C10" s="750"/>
      <c r="D10" s="828"/>
      <c r="E10" s="233" t="s">
        <v>67</v>
      </c>
      <c r="F10" s="254" t="s">
        <v>23</v>
      </c>
      <c r="G10" s="96" t="s">
        <v>30</v>
      </c>
      <c r="H10" s="96"/>
      <c r="I10" s="96">
        <v>4</v>
      </c>
      <c r="J10" s="200">
        <v>34</v>
      </c>
      <c r="K10" s="50">
        <v>18</v>
      </c>
      <c r="L10" s="51">
        <v>72</v>
      </c>
      <c r="M10" s="51"/>
      <c r="N10" s="51">
        <v>9</v>
      </c>
      <c r="O10" s="51">
        <v>4</v>
      </c>
      <c r="P10" s="51"/>
      <c r="Q10" s="51"/>
      <c r="R10" s="51"/>
      <c r="S10" s="51"/>
      <c r="T10" s="51"/>
      <c r="U10" s="51">
        <v>9</v>
      </c>
      <c r="V10" s="51"/>
      <c r="W10" s="51"/>
      <c r="X10" s="51"/>
      <c r="Y10" s="51"/>
      <c r="Z10" s="51"/>
      <c r="AA10" s="51"/>
      <c r="AB10" s="52"/>
      <c r="AC10" s="48">
        <f>SUM(K10:AB10)</f>
        <v>112</v>
      </c>
    </row>
    <row r="11" spans="1:29" ht="14.65" hidden="1" thickBot="1" x14ac:dyDescent="0.5">
      <c r="A11" s="742"/>
      <c r="B11" s="867"/>
      <c r="C11" s="750"/>
      <c r="D11" s="828"/>
      <c r="E11" s="233" t="s">
        <v>42</v>
      </c>
      <c r="F11" s="255" t="s">
        <v>23</v>
      </c>
      <c r="G11" s="96" t="s">
        <v>30</v>
      </c>
      <c r="H11" s="96"/>
      <c r="I11" s="96">
        <v>4</v>
      </c>
      <c r="J11" s="200">
        <v>5</v>
      </c>
      <c r="K11" s="50"/>
      <c r="L11" s="51"/>
      <c r="M11" s="51"/>
      <c r="N11" s="51"/>
      <c r="O11" s="51"/>
      <c r="P11" s="51"/>
      <c r="Q11" s="51">
        <v>15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2"/>
      <c r="AC11" s="158">
        <f>SUM(K11:AB11)</f>
        <v>15</v>
      </c>
    </row>
    <row r="12" spans="1:29" ht="14.65" hidden="1" thickBot="1" x14ac:dyDescent="0.5">
      <c r="A12" s="742"/>
      <c r="B12" s="867"/>
      <c r="C12" s="750"/>
      <c r="D12" s="828"/>
      <c r="E12" s="134" t="s">
        <v>54</v>
      </c>
      <c r="F12" s="63"/>
      <c r="G12" s="12"/>
      <c r="H12" s="12"/>
      <c r="I12" s="53"/>
      <c r="J12" s="13"/>
      <c r="K12" s="14">
        <f t="shared" ref="K12:AB12" si="0">SUM(K8:K11)</f>
        <v>44</v>
      </c>
      <c r="L12" s="12">
        <f t="shared" si="0"/>
        <v>118</v>
      </c>
      <c r="M12" s="12">
        <f t="shared" si="0"/>
        <v>0</v>
      </c>
      <c r="N12" s="12">
        <f t="shared" si="0"/>
        <v>9</v>
      </c>
      <c r="O12" s="12">
        <f t="shared" si="0"/>
        <v>4</v>
      </c>
      <c r="P12" s="12">
        <f t="shared" si="0"/>
        <v>6</v>
      </c>
      <c r="Q12" s="12">
        <f t="shared" si="0"/>
        <v>15</v>
      </c>
      <c r="R12" s="12">
        <f t="shared" si="0"/>
        <v>0</v>
      </c>
      <c r="S12" s="12">
        <f t="shared" si="0"/>
        <v>0</v>
      </c>
      <c r="T12" s="12">
        <f t="shared" si="0"/>
        <v>0</v>
      </c>
      <c r="U12" s="12">
        <f t="shared" si="0"/>
        <v>16</v>
      </c>
      <c r="V12" s="12">
        <f t="shared" si="0"/>
        <v>7</v>
      </c>
      <c r="W12" s="12">
        <f t="shared" si="0"/>
        <v>0</v>
      </c>
      <c r="X12" s="12">
        <f t="shared" si="0"/>
        <v>0</v>
      </c>
      <c r="Y12" s="12">
        <f t="shared" si="0"/>
        <v>0</v>
      </c>
      <c r="Z12" s="12">
        <f t="shared" si="0"/>
        <v>0</v>
      </c>
      <c r="AA12" s="12">
        <f t="shared" si="0"/>
        <v>0</v>
      </c>
      <c r="AB12" s="54">
        <f t="shared" si="0"/>
        <v>0</v>
      </c>
      <c r="AC12" s="269">
        <f>SUM(AC8:AC11)</f>
        <v>219</v>
      </c>
    </row>
    <row r="13" spans="1:29" ht="14.65" hidden="1" thickBot="1" x14ac:dyDescent="0.5">
      <c r="A13" s="742"/>
      <c r="B13" s="867"/>
      <c r="C13" s="750"/>
      <c r="D13" s="828"/>
      <c r="E13" s="55"/>
      <c r="F13" s="56"/>
      <c r="G13" s="57"/>
      <c r="H13" s="57"/>
      <c r="I13" s="58"/>
      <c r="J13" s="59"/>
      <c r="K13" s="60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61"/>
      <c r="AC13" s="86">
        <f>SUM(K13:AB13)</f>
        <v>0</v>
      </c>
    </row>
    <row r="14" spans="1:29" ht="14.65" hidden="1" thickBot="1" x14ac:dyDescent="0.5">
      <c r="A14" s="742"/>
      <c r="B14" s="867"/>
      <c r="C14" s="750"/>
      <c r="D14" s="828"/>
      <c r="E14" s="62" t="s">
        <v>55</v>
      </c>
      <c r="F14" s="63"/>
      <c r="G14" s="12"/>
      <c r="H14" s="12"/>
      <c r="I14" s="53"/>
      <c r="J14" s="13"/>
      <c r="K14" s="14">
        <f t="shared" ref="K14:AC14" si="1">SUM(K13:K13)</f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4">
        <f t="shared" si="1"/>
        <v>0</v>
      </c>
      <c r="Q14" s="14">
        <f t="shared" si="1"/>
        <v>0</v>
      </c>
      <c r="R14" s="14">
        <f t="shared" si="1"/>
        <v>0</v>
      </c>
      <c r="S14" s="14">
        <f t="shared" si="1"/>
        <v>0</v>
      </c>
      <c r="T14" s="14">
        <f t="shared" si="1"/>
        <v>0</v>
      </c>
      <c r="U14" s="14">
        <f t="shared" si="1"/>
        <v>0</v>
      </c>
      <c r="V14" s="14">
        <f t="shared" si="1"/>
        <v>0</v>
      </c>
      <c r="W14" s="14">
        <f t="shared" si="1"/>
        <v>0</v>
      </c>
      <c r="X14" s="14">
        <f t="shared" si="1"/>
        <v>0</v>
      </c>
      <c r="Y14" s="14">
        <f t="shared" si="1"/>
        <v>0</v>
      </c>
      <c r="Z14" s="14">
        <f t="shared" si="1"/>
        <v>0</v>
      </c>
      <c r="AA14" s="14">
        <f t="shared" si="1"/>
        <v>0</v>
      </c>
      <c r="AB14" s="64">
        <f t="shared" si="1"/>
        <v>0</v>
      </c>
      <c r="AC14" s="86">
        <f t="shared" si="1"/>
        <v>0</v>
      </c>
    </row>
    <row r="15" spans="1:29" ht="14.65" hidden="1" thickBot="1" x14ac:dyDescent="0.5">
      <c r="A15" s="743"/>
      <c r="B15" s="729"/>
      <c r="C15" s="752"/>
      <c r="D15" s="920"/>
      <c r="E15" s="65"/>
      <c r="F15" s="908" t="s">
        <v>27</v>
      </c>
      <c r="G15" s="909"/>
      <c r="H15" s="909"/>
      <c r="I15" s="909"/>
      <c r="J15" s="910"/>
      <c r="K15" s="148">
        <f>SUM(K12,K14)</f>
        <v>44</v>
      </c>
      <c r="L15" s="148">
        <f t="shared" ref="L15:AB15" si="2">SUM(L12,L14)</f>
        <v>118</v>
      </c>
      <c r="M15" s="148">
        <f t="shared" si="2"/>
        <v>0</v>
      </c>
      <c r="N15" s="148">
        <f t="shared" si="2"/>
        <v>9</v>
      </c>
      <c r="O15" s="148">
        <f t="shared" si="2"/>
        <v>4</v>
      </c>
      <c r="P15" s="148">
        <f t="shared" si="2"/>
        <v>6</v>
      </c>
      <c r="Q15" s="148">
        <f t="shared" si="2"/>
        <v>15</v>
      </c>
      <c r="R15" s="148">
        <f t="shared" si="2"/>
        <v>0</v>
      </c>
      <c r="S15" s="148">
        <f t="shared" si="2"/>
        <v>0</v>
      </c>
      <c r="T15" s="148">
        <f t="shared" si="2"/>
        <v>0</v>
      </c>
      <c r="U15" s="148">
        <f t="shared" si="2"/>
        <v>16</v>
      </c>
      <c r="V15" s="148">
        <f t="shared" si="2"/>
        <v>7</v>
      </c>
      <c r="W15" s="148">
        <f t="shared" si="2"/>
        <v>0</v>
      </c>
      <c r="X15" s="148">
        <f t="shared" si="2"/>
        <v>0</v>
      </c>
      <c r="Y15" s="148">
        <f t="shared" si="2"/>
        <v>0</v>
      </c>
      <c r="Z15" s="148">
        <f t="shared" si="2"/>
        <v>0</v>
      </c>
      <c r="AA15" s="148">
        <f t="shared" si="2"/>
        <v>0</v>
      </c>
      <c r="AB15" s="276">
        <f t="shared" si="2"/>
        <v>0</v>
      </c>
      <c r="AC15" s="268">
        <f>SUM(AC12,AC14)</f>
        <v>219</v>
      </c>
    </row>
    <row r="16" spans="1:29" ht="14.65" hidden="1" thickBot="1" x14ac:dyDescent="0.5">
      <c r="A16" s="806" t="s">
        <v>28</v>
      </c>
      <c r="B16" s="807"/>
      <c r="C16" s="807"/>
      <c r="D16" s="807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3"/>
      <c r="S16" s="763"/>
      <c r="T16" s="763"/>
      <c r="U16" s="763"/>
      <c r="V16" s="763"/>
      <c r="W16" s="763"/>
      <c r="X16" s="763"/>
      <c r="Y16" s="763"/>
      <c r="Z16" s="763"/>
      <c r="AA16" s="763"/>
      <c r="AB16" s="763"/>
      <c r="AC16" s="761"/>
    </row>
    <row r="17" spans="1:29" ht="14.65" hidden="1" thickBot="1" x14ac:dyDescent="0.5">
      <c r="A17" s="742"/>
      <c r="B17" s="867" t="s">
        <v>147</v>
      </c>
      <c r="C17" s="750"/>
      <c r="D17" s="828" t="s">
        <v>22</v>
      </c>
      <c r="E17" s="314" t="s">
        <v>63</v>
      </c>
      <c r="F17" s="254" t="s">
        <v>23</v>
      </c>
      <c r="G17" s="96" t="s">
        <v>30</v>
      </c>
      <c r="H17" s="96"/>
      <c r="I17" s="98">
        <v>4</v>
      </c>
      <c r="J17" s="99">
        <v>34</v>
      </c>
      <c r="K17" s="60">
        <v>14</v>
      </c>
      <c r="L17" s="57">
        <v>56</v>
      </c>
      <c r="M17" s="57"/>
      <c r="N17" s="57">
        <v>9</v>
      </c>
      <c r="O17" s="57">
        <v>4</v>
      </c>
      <c r="P17" s="57"/>
      <c r="Q17" s="57"/>
      <c r="R17" s="57"/>
      <c r="S17" s="57"/>
      <c r="T17" s="57"/>
      <c r="U17" s="57"/>
      <c r="V17" s="57">
        <v>9</v>
      </c>
      <c r="W17" s="57"/>
      <c r="X17" s="57"/>
      <c r="Y17" s="57"/>
      <c r="Z17" s="57"/>
      <c r="AA17" s="46"/>
      <c r="AB17" s="47"/>
      <c r="AC17" s="86">
        <f t="shared" ref="AC17:AC29" si="3">SUM(K17:AB17)</f>
        <v>92</v>
      </c>
    </row>
    <row r="18" spans="1:29" ht="14.65" hidden="1" thickBot="1" x14ac:dyDescent="0.5">
      <c r="A18" s="742"/>
      <c r="B18" s="867"/>
      <c r="C18" s="750"/>
      <c r="D18" s="828"/>
      <c r="E18" s="315" t="s">
        <v>63</v>
      </c>
      <c r="F18" s="316" t="s">
        <v>23</v>
      </c>
      <c r="G18" s="305" t="s">
        <v>24</v>
      </c>
      <c r="H18" s="305"/>
      <c r="I18" s="331">
        <v>3</v>
      </c>
      <c r="J18" s="332">
        <v>17</v>
      </c>
      <c r="K18" s="317">
        <v>16</v>
      </c>
      <c r="L18" s="304">
        <v>18</v>
      </c>
      <c r="M18" s="301"/>
      <c r="N18" s="301"/>
      <c r="O18" s="301"/>
      <c r="P18" s="304">
        <v>2</v>
      </c>
      <c r="Q18" s="301"/>
      <c r="R18" s="301"/>
      <c r="S18" s="301"/>
      <c r="T18" s="301"/>
      <c r="U18" s="304">
        <v>2</v>
      </c>
      <c r="V18" s="301"/>
      <c r="W18" s="301"/>
      <c r="X18" s="301"/>
      <c r="Y18" s="301"/>
      <c r="Z18" s="301"/>
      <c r="AA18" s="301"/>
      <c r="AB18" s="302"/>
      <c r="AC18" s="303">
        <f>SUM(K18:AB18)</f>
        <v>38</v>
      </c>
    </row>
    <row r="19" spans="1:29" hidden="1" x14ac:dyDescent="0.45">
      <c r="A19" s="742"/>
      <c r="B19" s="867"/>
      <c r="C19" s="750"/>
      <c r="D19" s="828"/>
      <c r="E19" s="318" t="s">
        <v>148</v>
      </c>
      <c r="F19" s="251" t="s">
        <v>23</v>
      </c>
      <c r="G19" s="297" t="s">
        <v>24</v>
      </c>
      <c r="H19" s="297"/>
      <c r="I19" s="297">
        <v>3</v>
      </c>
      <c r="J19" s="319">
        <v>17</v>
      </c>
      <c r="K19" s="69">
        <v>16</v>
      </c>
      <c r="L19" s="37">
        <v>18</v>
      </c>
      <c r="M19" s="37"/>
      <c r="N19" s="37"/>
      <c r="O19" s="37"/>
      <c r="P19" s="37">
        <v>2</v>
      </c>
      <c r="Q19" s="37"/>
      <c r="R19" s="37"/>
      <c r="S19" s="37"/>
      <c r="T19" s="37"/>
      <c r="U19" s="37">
        <v>3</v>
      </c>
      <c r="V19" s="37"/>
      <c r="W19" s="37"/>
      <c r="X19" s="37"/>
      <c r="Y19" s="37"/>
      <c r="Z19" s="37"/>
      <c r="AA19" s="37"/>
      <c r="AB19" s="70"/>
      <c r="AC19" s="41">
        <f>SUM(K19:AB19)</f>
        <v>39</v>
      </c>
    </row>
    <row r="20" spans="1:29" ht="28.15" hidden="1" x14ac:dyDescent="0.45">
      <c r="A20" s="742"/>
      <c r="B20" s="867"/>
      <c r="C20" s="750"/>
      <c r="D20" s="828"/>
      <c r="E20" s="171" t="s">
        <v>73</v>
      </c>
      <c r="F20" s="254" t="s">
        <v>23</v>
      </c>
      <c r="G20" s="96" t="s">
        <v>30</v>
      </c>
      <c r="H20" s="96"/>
      <c r="I20" s="98">
        <v>4</v>
      </c>
      <c r="J20" s="99">
        <v>34</v>
      </c>
      <c r="K20" s="45"/>
      <c r="L20" s="46"/>
      <c r="M20" s="46"/>
      <c r="N20" s="46"/>
      <c r="O20" s="46"/>
      <c r="P20" s="46"/>
      <c r="Q20" s="46"/>
      <c r="R20" s="46">
        <v>17</v>
      </c>
      <c r="S20" s="46"/>
      <c r="T20" s="46"/>
      <c r="U20" s="46"/>
      <c r="V20" s="46"/>
      <c r="W20" s="46"/>
      <c r="X20" s="46"/>
      <c r="Y20" s="46"/>
      <c r="Z20" s="46"/>
      <c r="AA20" s="57"/>
      <c r="AB20" s="47"/>
      <c r="AC20" s="48">
        <f t="shared" si="3"/>
        <v>17</v>
      </c>
    </row>
    <row r="21" spans="1:29" hidden="1" x14ac:dyDescent="0.45">
      <c r="A21" s="742"/>
      <c r="B21" s="867"/>
      <c r="C21" s="750"/>
      <c r="D21" s="828"/>
      <c r="E21" s="72" t="s">
        <v>121</v>
      </c>
      <c r="F21" s="254" t="s">
        <v>23</v>
      </c>
      <c r="G21" s="96" t="s">
        <v>30</v>
      </c>
      <c r="H21" s="96"/>
      <c r="I21" s="98" t="s">
        <v>43</v>
      </c>
      <c r="J21" s="99">
        <v>8</v>
      </c>
      <c r="K21" s="73"/>
      <c r="L21" s="73"/>
      <c r="M21" s="74"/>
      <c r="N21" s="74"/>
      <c r="O21" s="74"/>
      <c r="P21" s="74"/>
      <c r="Q21" s="43">
        <v>4</v>
      </c>
      <c r="R21" s="74"/>
      <c r="S21" s="43"/>
      <c r="T21" s="43"/>
      <c r="U21" s="43"/>
      <c r="V21" s="43"/>
      <c r="W21" s="43"/>
      <c r="X21" s="43"/>
      <c r="Y21" s="43"/>
      <c r="Z21" s="43"/>
      <c r="AA21" s="46"/>
      <c r="AB21" s="47"/>
      <c r="AC21" s="48">
        <f t="shared" si="3"/>
        <v>4</v>
      </c>
    </row>
    <row r="22" spans="1:29" hidden="1" x14ac:dyDescent="0.45">
      <c r="A22" s="742"/>
      <c r="B22" s="867"/>
      <c r="C22" s="750"/>
      <c r="D22" s="828"/>
      <c r="E22" s="72" t="s">
        <v>121</v>
      </c>
      <c r="F22" s="254" t="s">
        <v>23</v>
      </c>
      <c r="G22" s="96" t="s">
        <v>30</v>
      </c>
      <c r="H22" s="96"/>
      <c r="I22" s="98">
        <v>4</v>
      </c>
      <c r="J22" s="99">
        <v>34</v>
      </c>
      <c r="K22" s="75"/>
      <c r="L22" s="21"/>
      <c r="M22" s="21"/>
      <c r="N22" s="21"/>
      <c r="O22" s="21"/>
      <c r="P22" s="21"/>
      <c r="Q22" s="46">
        <v>17</v>
      </c>
      <c r="R22" s="21"/>
      <c r="S22" s="46"/>
      <c r="T22" s="46"/>
      <c r="U22" s="46"/>
      <c r="V22" s="46"/>
      <c r="W22" s="46"/>
      <c r="X22" s="46"/>
      <c r="Y22" s="46"/>
      <c r="Z22" s="46"/>
      <c r="AA22" s="51"/>
      <c r="AB22" s="52"/>
      <c r="AC22" s="48">
        <f t="shared" si="3"/>
        <v>17</v>
      </c>
    </row>
    <row r="23" spans="1:29" hidden="1" x14ac:dyDescent="0.45">
      <c r="A23" s="742"/>
      <c r="B23" s="867"/>
      <c r="C23" s="750"/>
      <c r="D23" s="828"/>
      <c r="E23" s="72" t="s">
        <v>42</v>
      </c>
      <c r="F23" s="254" t="s">
        <v>23</v>
      </c>
      <c r="G23" s="96" t="s">
        <v>30</v>
      </c>
      <c r="H23" s="96"/>
      <c r="I23" s="96">
        <v>4</v>
      </c>
      <c r="J23" s="200">
        <v>5</v>
      </c>
      <c r="K23" s="75"/>
      <c r="L23" s="21"/>
      <c r="M23" s="21"/>
      <c r="N23" s="21"/>
      <c r="O23" s="21"/>
      <c r="P23" s="21"/>
      <c r="Q23" s="46">
        <v>20</v>
      </c>
      <c r="R23" s="21"/>
      <c r="S23" s="46"/>
      <c r="T23" s="46"/>
      <c r="U23" s="46"/>
      <c r="V23" s="46"/>
      <c r="W23" s="46"/>
      <c r="X23" s="46"/>
      <c r="Y23" s="46"/>
      <c r="Z23" s="46"/>
      <c r="AA23" s="51"/>
      <c r="AB23" s="52"/>
      <c r="AC23" s="48">
        <f t="shared" si="3"/>
        <v>20</v>
      </c>
    </row>
    <row r="24" spans="1:29" hidden="1" x14ac:dyDescent="0.45">
      <c r="A24" s="742"/>
      <c r="B24" s="867"/>
      <c r="C24" s="750"/>
      <c r="D24" s="828"/>
      <c r="E24" s="72" t="s">
        <v>79</v>
      </c>
      <c r="F24" s="254" t="s">
        <v>23</v>
      </c>
      <c r="G24" s="96" t="s">
        <v>25</v>
      </c>
      <c r="H24" s="96"/>
      <c r="I24" s="96" t="s">
        <v>43</v>
      </c>
      <c r="J24" s="200">
        <v>2</v>
      </c>
      <c r="K24" s="94"/>
      <c r="L24" s="51"/>
      <c r="M24" s="51"/>
      <c r="N24" s="46"/>
      <c r="O24" s="46"/>
      <c r="P24" s="51"/>
      <c r="Q24" s="51"/>
      <c r="R24" s="51"/>
      <c r="S24" s="51">
        <v>8</v>
      </c>
      <c r="T24" s="51"/>
      <c r="U24" s="51"/>
      <c r="V24" s="51"/>
      <c r="W24" s="51"/>
      <c r="X24" s="51"/>
      <c r="Y24" s="51"/>
      <c r="Z24" s="51"/>
      <c r="AA24" s="51"/>
      <c r="AB24" s="52"/>
      <c r="AC24" s="48">
        <f t="shared" si="3"/>
        <v>8</v>
      </c>
    </row>
    <row r="25" spans="1:29" hidden="1" x14ac:dyDescent="0.45">
      <c r="A25" s="742"/>
      <c r="B25" s="867"/>
      <c r="C25" s="750"/>
      <c r="D25" s="828"/>
      <c r="E25" s="95" t="s">
        <v>81</v>
      </c>
      <c r="F25" s="254" t="s">
        <v>23</v>
      </c>
      <c r="G25" s="96" t="s">
        <v>25</v>
      </c>
      <c r="H25" s="96"/>
      <c r="I25" s="96" t="s">
        <v>43</v>
      </c>
      <c r="J25" s="200">
        <v>2</v>
      </c>
      <c r="K25" s="94"/>
      <c r="L25" s="51"/>
      <c r="M25" s="51"/>
      <c r="N25" s="46"/>
      <c r="O25" s="46"/>
      <c r="P25" s="51"/>
      <c r="Q25" s="51"/>
      <c r="R25" s="51"/>
      <c r="S25" s="51">
        <v>8</v>
      </c>
      <c r="T25" s="51"/>
      <c r="U25" s="51"/>
      <c r="V25" s="51"/>
      <c r="W25" s="51"/>
      <c r="X25" s="51"/>
      <c r="Y25" s="51"/>
      <c r="Z25" s="51"/>
      <c r="AA25" s="51"/>
      <c r="AB25" s="52"/>
      <c r="AC25" s="48">
        <f t="shared" si="3"/>
        <v>8</v>
      </c>
    </row>
    <row r="26" spans="1:29" hidden="1" x14ac:dyDescent="0.45">
      <c r="A26" s="742"/>
      <c r="B26" s="867"/>
      <c r="C26" s="750"/>
      <c r="D26" s="828"/>
      <c r="E26" s="72" t="s">
        <v>42</v>
      </c>
      <c r="F26" s="253" t="s">
        <v>23</v>
      </c>
      <c r="G26" s="174" t="s">
        <v>25</v>
      </c>
      <c r="H26" s="174"/>
      <c r="I26" s="58" t="s">
        <v>43</v>
      </c>
      <c r="J26" s="77">
        <v>2</v>
      </c>
      <c r="K26" s="75"/>
      <c r="L26" s="21"/>
      <c r="M26" s="21"/>
      <c r="N26" s="21"/>
      <c r="O26" s="21"/>
      <c r="P26" s="21"/>
      <c r="Q26" s="46">
        <v>62</v>
      </c>
      <c r="R26" s="21"/>
      <c r="S26" s="46"/>
      <c r="T26" s="46"/>
      <c r="U26" s="46"/>
      <c r="V26" s="46"/>
      <c r="W26" s="46"/>
      <c r="X26" s="46"/>
      <c r="Y26" s="46"/>
      <c r="Z26" s="46"/>
      <c r="AA26" s="51"/>
      <c r="AB26" s="52"/>
      <c r="AC26" s="48">
        <f t="shared" si="3"/>
        <v>62</v>
      </c>
    </row>
    <row r="27" spans="1:29" hidden="1" x14ac:dyDescent="0.45">
      <c r="A27" s="742"/>
      <c r="B27" s="867"/>
      <c r="C27" s="750"/>
      <c r="D27" s="828"/>
      <c r="E27" s="369" t="s">
        <v>132</v>
      </c>
      <c r="F27" s="370" t="s">
        <v>23</v>
      </c>
      <c r="G27" s="371" t="s">
        <v>25</v>
      </c>
      <c r="H27" s="371"/>
      <c r="I27" s="371" t="s">
        <v>98</v>
      </c>
      <c r="J27" s="372">
        <v>10</v>
      </c>
      <c r="K27" s="373">
        <v>36</v>
      </c>
      <c r="L27" s="374">
        <v>36</v>
      </c>
      <c r="M27" s="374"/>
      <c r="N27" s="375"/>
      <c r="O27" s="375"/>
      <c r="P27" s="374">
        <v>1</v>
      </c>
      <c r="Q27" s="374"/>
      <c r="R27" s="374"/>
      <c r="S27" s="374"/>
      <c r="T27" s="374"/>
      <c r="U27" s="374">
        <v>4</v>
      </c>
      <c r="V27" s="374"/>
      <c r="W27" s="374"/>
      <c r="X27" s="374"/>
      <c r="Y27" s="374"/>
      <c r="Z27" s="374"/>
      <c r="AA27" s="374"/>
      <c r="AB27" s="376"/>
      <c r="AC27" s="377">
        <f t="shared" si="3"/>
        <v>77</v>
      </c>
    </row>
    <row r="28" spans="1:29" hidden="1" x14ac:dyDescent="0.45">
      <c r="A28" s="742"/>
      <c r="B28" s="867"/>
      <c r="C28" s="750"/>
      <c r="D28" s="828"/>
      <c r="E28" s="364" t="s">
        <v>77</v>
      </c>
      <c r="F28" s="356" t="s">
        <v>23</v>
      </c>
      <c r="G28" s="357" t="s">
        <v>25</v>
      </c>
      <c r="H28" s="357"/>
      <c r="I28" s="357">
        <v>4</v>
      </c>
      <c r="J28" s="358">
        <v>9</v>
      </c>
      <c r="K28" s="365"/>
      <c r="L28" s="366"/>
      <c r="M28" s="366"/>
      <c r="N28" s="366"/>
      <c r="O28" s="366"/>
      <c r="P28" s="366"/>
      <c r="Q28" s="366">
        <v>18</v>
      </c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8"/>
      <c r="AC28" s="363">
        <f t="shared" si="3"/>
        <v>18</v>
      </c>
    </row>
    <row r="29" spans="1:29" ht="14.65" hidden="1" thickBot="1" x14ac:dyDescent="0.5">
      <c r="A29" s="742"/>
      <c r="B29" s="867"/>
      <c r="C29" s="750"/>
      <c r="D29" s="828"/>
      <c r="E29" s="364" t="s">
        <v>77</v>
      </c>
      <c r="F29" s="356" t="s">
        <v>23</v>
      </c>
      <c r="G29" s="357" t="s">
        <v>25</v>
      </c>
      <c r="H29" s="357"/>
      <c r="I29" s="357" t="s">
        <v>43</v>
      </c>
      <c r="J29" s="358">
        <v>12</v>
      </c>
      <c r="K29" s="365"/>
      <c r="L29" s="366"/>
      <c r="M29" s="366"/>
      <c r="N29" s="366"/>
      <c r="O29" s="366"/>
      <c r="P29" s="366"/>
      <c r="Q29" s="366">
        <v>48</v>
      </c>
      <c r="R29" s="367"/>
      <c r="S29" s="367"/>
      <c r="T29" s="367"/>
      <c r="U29" s="367"/>
      <c r="V29" s="367"/>
      <c r="W29" s="367"/>
      <c r="X29" s="367"/>
      <c r="Y29" s="367"/>
      <c r="Z29" s="367"/>
      <c r="AA29" s="367"/>
      <c r="AB29" s="368"/>
      <c r="AC29" s="363">
        <f t="shared" si="3"/>
        <v>48</v>
      </c>
    </row>
    <row r="30" spans="1:29" ht="14.65" hidden="1" thickBot="1" x14ac:dyDescent="0.5">
      <c r="A30" s="742"/>
      <c r="B30" s="867"/>
      <c r="C30" s="750"/>
      <c r="D30" s="828"/>
      <c r="E30" s="82" t="s">
        <v>54</v>
      </c>
      <c r="F30" s="63"/>
      <c r="G30" s="12"/>
      <c r="H30" s="12"/>
      <c r="I30" s="53"/>
      <c r="J30" s="13"/>
      <c r="K30" s="148">
        <f t="shared" ref="K30:AC30" si="4">SUM(K17:K27)</f>
        <v>82</v>
      </c>
      <c r="L30" s="147">
        <f t="shared" si="4"/>
        <v>128</v>
      </c>
      <c r="M30" s="147">
        <f t="shared" si="4"/>
        <v>0</v>
      </c>
      <c r="N30" s="147">
        <f t="shared" si="4"/>
        <v>9</v>
      </c>
      <c r="O30" s="147">
        <f t="shared" si="4"/>
        <v>4</v>
      </c>
      <c r="P30" s="147">
        <f t="shared" si="4"/>
        <v>5</v>
      </c>
      <c r="Q30" s="147">
        <f t="shared" si="4"/>
        <v>103</v>
      </c>
      <c r="R30" s="147">
        <f t="shared" si="4"/>
        <v>17</v>
      </c>
      <c r="S30" s="147">
        <f t="shared" si="4"/>
        <v>16</v>
      </c>
      <c r="T30" s="147">
        <f t="shared" si="4"/>
        <v>0</v>
      </c>
      <c r="U30" s="147">
        <f t="shared" si="4"/>
        <v>9</v>
      </c>
      <c r="V30" s="147">
        <f t="shared" si="4"/>
        <v>9</v>
      </c>
      <c r="W30" s="147">
        <f t="shared" si="4"/>
        <v>0</v>
      </c>
      <c r="X30" s="147">
        <f t="shared" si="4"/>
        <v>0</v>
      </c>
      <c r="Y30" s="147">
        <f t="shared" si="4"/>
        <v>0</v>
      </c>
      <c r="Z30" s="147">
        <f t="shared" si="4"/>
        <v>0</v>
      </c>
      <c r="AA30" s="147">
        <f t="shared" si="4"/>
        <v>0</v>
      </c>
      <c r="AB30" s="279">
        <f t="shared" si="4"/>
        <v>0</v>
      </c>
      <c r="AC30" s="269">
        <f t="shared" si="4"/>
        <v>382</v>
      </c>
    </row>
    <row r="31" spans="1:29" ht="14.65" hidden="1" thickBot="1" x14ac:dyDescent="0.5">
      <c r="A31" s="742"/>
      <c r="B31" s="867"/>
      <c r="C31" s="750"/>
      <c r="D31" s="828"/>
      <c r="E31" s="76"/>
      <c r="F31" s="50"/>
      <c r="G31" s="51"/>
      <c r="H31" s="51"/>
      <c r="I31" s="51"/>
      <c r="J31" s="71"/>
      <c r="K31" s="50"/>
      <c r="L31" s="51"/>
      <c r="M31" s="50"/>
      <c r="N31" s="50"/>
      <c r="O31" s="50"/>
      <c r="P31" s="51"/>
      <c r="Q31" s="50"/>
      <c r="R31" s="51"/>
      <c r="S31" s="51"/>
      <c r="T31" s="50"/>
      <c r="U31" s="50"/>
      <c r="V31" s="94"/>
      <c r="W31" s="51"/>
      <c r="X31" s="50"/>
      <c r="Y31" s="51"/>
      <c r="Z31" s="51"/>
      <c r="AA31" s="51"/>
      <c r="AB31" s="52"/>
      <c r="AC31" s="86">
        <f>SUM(K31:AB31)</f>
        <v>0</v>
      </c>
    </row>
    <row r="32" spans="1:29" ht="14.65" hidden="1" thickBot="1" x14ac:dyDescent="0.5">
      <c r="A32" s="742"/>
      <c r="B32" s="867"/>
      <c r="C32" s="750"/>
      <c r="D32" s="828"/>
      <c r="E32" s="62" t="s">
        <v>55</v>
      </c>
      <c r="F32" s="63"/>
      <c r="G32" s="12"/>
      <c r="H32" s="12"/>
      <c r="I32" s="53"/>
      <c r="J32" s="13"/>
      <c r="K32" s="14">
        <f t="shared" ref="K32:AC32" si="5">SUM(K31:K31)</f>
        <v>0</v>
      </c>
      <c r="L32" s="14">
        <f t="shared" si="5"/>
        <v>0</v>
      </c>
      <c r="M32" s="14">
        <f t="shared" si="5"/>
        <v>0</v>
      </c>
      <c r="N32" s="14">
        <f t="shared" si="5"/>
        <v>0</v>
      </c>
      <c r="O32" s="14">
        <f t="shared" si="5"/>
        <v>0</v>
      </c>
      <c r="P32" s="14">
        <f t="shared" si="5"/>
        <v>0</v>
      </c>
      <c r="Q32" s="14">
        <f t="shared" si="5"/>
        <v>0</v>
      </c>
      <c r="R32" s="14">
        <f t="shared" si="5"/>
        <v>0</v>
      </c>
      <c r="S32" s="14">
        <f t="shared" si="5"/>
        <v>0</v>
      </c>
      <c r="T32" s="14">
        <f t="shared" si="5"/>
        <v>0</v>
      </c>
      <c r="U32" s="14">
        <f t="shared" si="5"/>
        <v>0</v>
      </c>
      <c r="V32" s="14">
        <f t="shared" si="5"/>
        <v>0</v>
      </c>
      <c r="W32" s="14">
        <f t="shared" si="5"/>
        <v>0</v>
      </c>
      <c r="X32" s="14">
        <f t="shared" si="5"/>
        <v>0</v>
      </c>
      <c r="Y32" s="14">
        <f t="shared" si="5"/>
        <v>0</v>
      </c>
      <c r="Z32" s="14">
        <f t="shared" si="5"/>
        <v>0</v>
      </c>
      <c r="AA32" s="14">
        <f t="shared" si="5"/>
        <v>0</v>
      </c>
      <c r="AB32" s="64">
        <f t="shared" si="5"/>
        <v>0</v>
      </c>
      <c r="AC32" s="86">
        <f t="shared" si="5"/>
        <v>0</v>
      </c>
    </row>
    <row r="33" spans="1:29" ht="14.65" hidden="1" thickBot="1" x14ac:dyDescent="0.5">
      <c r="A33" s="742"/>
      <c r="B33" s="867"/>
      <c r="C33" s="750"/>
      <c r="D33" s="828"/>
      <c r="E33" s="85"/>
      <c r="F33" s="908" t="s">
        <v>29</v>
      </c>
      <c r="G33" s="909"/>
      <c r="H33" s="909"/>
      <c r="I33" s="909"/>
      <c r="J33" s="910"/>
      <c r="K33" s="276">
        <f>SUM(K30)</f>
        <v>82</v>
      </c>
      <c r="L33" s="147">
        <f t="shared" ref="L33:AC33" si="6">SUM(L30)</f>
        <v>128</v>
      </c>
      <c r="M33" s="147">
        <f t="shared" si="6"/>
        <v>0</v>
      </c>
      <c r="N33" s="147">
        <f t="shared" si="6"/>
        <v>9</v>
      </c>
      <c r="O33" s="147">
        <f t="shared" si="6"/>
        <v>4</v>
      </c>
      <c r="P33" s="147">
        <f t="shared" si="6"/>
        <v>5</v>
      </c>
      <c r="Q33" s="147">
        <f t="shared" si="6"/>
        <v>103</v>
      </c>
      <c r="R33" s="147">
        <f t="shared" si="6"/>
        <v>17</v>
      </c>
      <c r="S33" s="147">
        <f t="shared" si="6"/>
        <v>16</v>
      </c>
      <c r="T33" s="147">
        <f t="shared" si="6"/>
        <v>0</v>
      </c>
      <c r="U33" s="147">
        <f t="shared" si="6"/>
        <v>9</v>
      </c>
      <c r="V33" s="147">
        <f t="shared" si="6"/>
        <v>9</v>
      </c>
      <c r="W33" s="147">
        <f t="shared" si="6"/>
        <v>0</v>
      </c>
      <c r="X33" s="147">
        <f t="shared" si="6"/>
        <v>0</v>
      </c>
      <c r="Y33" s="147">
        <f t="shared" si="6"/>
        <v>0</v>
      </c>
      <c r="Z33" s="147">
        <f t="shared" si="6"/>
        <v>0</v>
      </c>
      <c r="AA33" s="147">
        <f t="shared" si="6"/>
        <v>0</v>
      </c>
      <c r="AB33" s="276">
        <f t="shared" si="6"/>
        <v>0</v>
      </c>
      <c r="AC33" s="269">
        <f t="shared" si="6"/>
        <v>382</v>
      </c>
    </row>
    <row r="34" spans="1:29" ht="14.65" hidden="1" thickBot="1" x14ac:dyDescent="0.5">
      <c r="A34" s="743"/>
      <c r="B34" s="729"/>
      <c r="C34" s="752"/>
      <c r="D34" s="920"/>
      <c r="E34" s="85"/>
      <c r="F34" s="908" t="s">
        <v>37</v>
      </c>
      <c r="G34" s="909"/>
      <c r="H34" s="909"/>
      <c r="I34" s="909"/>
      <c r="J34" s="910"/>
      <c r="K34" s="277">
        <f t="shared" ref="K34:AC34" si="7">SUM(K15+K33)</f>
        <v>126</v>
      </c>
      <c r="L34" s="278">
        <f t="shared" si="7"/>
        <v>246</v>
      </c>
      <c r="M34" s="278">
        <f t="shared" si="7"/>
        <v>0</v>
      </c>
      <c r="N34" s="278">
        <f t="shared" si="7"/>
        <v>18</v>
      </c>
      <c r="O34" s="278">
        <f t="shared" si="7"/>
        <v>8</v>
      </c>
      <c r="P34" s="278">
        <f t="shared" si="7"/>
        <v>11</v>
      </c>
      <c r="Q34" s="278">
        <f t="shared" si="7"/>
        <v>118</v>
      </c>
      <c r="R34" s="278">
        <f t="shared" si="7"/>
        <v>17</v>
      </c>
      <c r="S34" s="278">
        <f t="shared" si="7"/>
        <v>16</v>
      </c>
      <c r="T34" s="278">
        <f t="shared" si="7"/>
        <v>0</v>
      </c>
      <c r="U34" s="278">
        <f t="shared" si="7"/>
        <v>25</v>
      </c>
      <c r="V34" s="278">
        <f t="shared" si="7"/>
        <v>16</v>
      </c>
      <c r="W34" s="278">
        <f t="shared" si="7"/>
        <v>0</v>
      </c>
      <c r="X34" s="278">
        <f t="shared" si="7"/>
        <v>0</v>
      </c>
      <c r="Y34" s="278">
        <f t="shared" si="7"/>
        <v>0</v>
      </c>
      <c r="Z34" s="278">
        <f t="shared" si="7"/>
        <v>0</v>
      </c>
      <c r="AA34" s="278">
        <f t="shared" si="7"/>
        <v>0</v>
      </c>
      <c r="AB34" s="277">
        <f t="shared" si="7"/>
        <v>0</v>
      </c>
      <c r="AC34" s="270">
        <f t="shared" si="7"/>
        <v>601</v>
      </c>
    </row>
    <row r="35" spans="1:29" ht="14.65" hidden="1" thickBot="1" x14ac:dyDescent="0.5">
      <c r="A35" s="707" t="s">
        <v>26</v>
      </c>
      <c r="B35" s="884"/>
      <c r="C35" s="884"/>
      <c r="D35" s="884"/>
      <c r="E35" s="934"/>
      <c r="F35" s="934"/>
      <c r="G35" s="934"/>
      <c r="H35" s="934"/>
      <c r="I35" s="934"/>
      <c r="J35" s="934"/>
      <c r="K35" s="934"/>
      <c r="L35" s="934"/>
      <c r="M35" s="934"/>
      <c r="N35" s="934"/>
      <c r="O35" s="934"/>
      <c r="P35" s="934"/>
      <c r="Q35" s="934"/>
      <c r="R35" s="934"/>
      <c r="S35" s="934"/>
      <c r="T35" s="934"/>
      <c r="U35" s="934"/>
      <c r="V35" s="934"/>
      <c r="W35" s="934"/>
      <c r="X35" s="934"/>
      <c r="Y35" s="934"/>
      <c r="Z35" s="934"/>
      <c r="AA35" s="934"/>
      <c r="AB35" s="934"/>
      <c r="AC35" s="758"/>
    </row>
    <row r="36" spans="1:29" hidden="1" x14ac:dyDescent="0.45">
      <c r="A36" s="821">
        <v>2</v>
      </c>
      <c r="B36" s="711" t="s">
        <v>124</v>
      </c>
      <c r="C36" s="747" t="s">
        <v>56</v>
      </c>
      <c r="D36" s="826" t="s">
        <v>31</v>
      </c>
      <c r="E36" s="173" t="s">
        <v>63</v>
      </c>
      <c r="F36" s="253" t="s">
        <v>23</v>
      </c>
      <c r="G36" s="174" t="s">
        <v>25</v>
      </c>
      <c r="H36" s="174"/>
      <c r="I36" s="174">
        <v>3</v>
      </c>
      <c r="J36" s="97">
        <v>53</v>
      </c>
      <c r="K36" s="87">
        <v>16</v>
      </c>
      <c r="L36" s="43">
        <v>36</v>
      </c>
      <c r="M36" s="43"/>
      <c r="N36" s="43"/>
      <c r="O36" s="43"/>
      <c r="P36" s="43">
        <v>4</v>
      </c>
      <c r="Q36" s="43"/>
      <c r="R36" s="43"/>
      <c r="S36" s="43"/>
      <c r="T36" s="43"/>
      <c r="U36" s="43">
        <v>9</v>
      </c>
      <c r="V36" s="43">
        <v>13</v>
      </c>
      <c r="W36" s="43"/>
      <c r="X36" s="43"/>
      <c r="Y36" s="43"/>
      <c r="Z36" s="43"/>
      <c r="AA36" s="43"/>
      <c r="AB36" s="88"/>
      <c r="AC36" s="41">
        <f>SUM(K36:AB36)</f>
        <v>78</v>
      </c>
    </row>
    <row r="37" spans="1:29" hidden="1" x14ac:dyDescent="0.45">
      <c r="A37" s="741"/>
      <c r="B37" s="935"/>
      <c r="C37" s="824"/>
      <c r="D37" s="827"/>
      <c r="E37" s="89" t="s">
        <v>63</v>
      </c>
      <c r="F37" s="256" t="s">
        <v>23</v>
      </c>
      <c r="G37" s="96" t="s">
        <v>24</v>
      </c>
      <c r="H37" s="98"/>
      <c r="I37" s="98">
        <v>3</v>
      </c>
      <c r="J37" s="99">
        <v>17</v>
      </c>
      <c r="K37" s="45">
        <v>16</v>
      </c>
      <c r="L37" s="46">
        <v>18</v>
      </c>
      <c r="M37" s="46"/>
      <c r="N37" s="46">
        <v>4</v>
      </c>
      <c r="O37" s="46">
        <v>2</v>
      </c>
      <c r="P37" s="46"/>
      <c r="Q37" s="46"/>
      <c r="R37" s="46"/>
      <c r="S37" s="46"/>
      <c r="T37" s="46"/>
      <c r="U37" s="46">
        <v>2</v>
      </c>
      <c r="V37" s="46"/>
      <c r="W37" s="46"/>
      <c r="X37" s="46"/>
      <c r="Y37" s="46"/>
      <c r="Z37" s="46"/>
      <c r="AA37" s="46"/>
      <c r="AB37" s="47"/>
      <c r="AC37" s="48">
        <f>SUM(K37:AB37)</f>
        <v>42</v>
      </c>
    </row>
    <row r="38" spans="1:29" ht="14.65" hidden="1" thickBot="1" x14ac:dyDescent="0.5">
      <c r="A38" s="742"/>
      <c r="B38" s="712"/>
      <c r="C38" s="750"/>
      <c r="D38" s="828"/>
      <c r="E38" s="233" t="s">
        <v>42</v>
      </c>
      <c r="F38" s="255" t="s">
        <v>23</v>
      </c>
      <c r="G38" s="96" t="s">
        <v>30</v>
      </c>
      <c r="H38" s="96"/>
      <c r="I38" s="96">
        <v>4</v>
      </c>
      <c r="J38" s="200">
        <v>1</v>
      </c>
      <c r="K38" s="50"/>
      <c r="L38" s="51"/>
      <c r="M38" s="51"/>
      <c r="N38" s="51"/>
      <c r="O38" s="51"/>
      <c r="P38" s="51"/>
      <c r="Q38" s="51">
        <v>3</v>
      </c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2"/>
      <c r="AC38" s="158">
        <f>SUM(K38:AB38)</f>
        <v>3</v>
      </c>
    </row>
    <row r="39" spans="1:29" ht="14.65" hidden="1" thickBot="1" x14ac:dyDescent="0.5">
      <c r="A39" s="742"/>
      <c r="B39" s="712"/>
      <c r="C39" s="750"/>
      <c r="D39" s="828"/>
      <c r="E39" s="91" t="s">
        <v>54</v>
      </c>
      <c r="F39" s="14"/>
      <c r="G39" s="12"/>
      <c r="H39" s="12"/>
      <c r="I39" s="53"/>
      <c r="J39" s="13"/>
      <c r="K39" s="148">
        <f t="shared" ref="K39:AC39" si="8">SUM(K36:K38)</f>
        <v>32</v>
      </c>
      <c r="L39" s="147">
        <f t="shared" si="8"/>
        <v>54</v>
      </c>
      <c r="M39" s="147">
        <f t="shared" si="8"/>
        <v>0</v>
      </c>
      <c r="N39" s="147">
        <f t="shared" si="8"/>
        <v>4</v>
      </c>
      <c r="O39" s="147">
        <f t="shared" si="8"/>
        <v>2</v>
      </c>
      <c r="P39" s="147">
        <f t="shared" si="8"/>
        <v>4</v>
      </c>
      <c r="Q39" s="147">
        <f t="shared" si="8"/>
        <v>3</v>
      </c>
      <c r="R39" s="147">
        <f t="shared" si="8"/>
        <v>0</v>
      </c>
      <c r="S39" s="147">
        <f t="shared" si="8"/>
        <v>0</v>
      </c>
      <c r="T39" s="147">
        <f t="shared" si="8"/>
        <v>0</v>
      </c>
      <c r="U39" s="147">
        <f t="shared" si="8"/>
        <v>11</v>
      </c>
      <c r="V39" s="147">
        <f t="shared" si="8"/>
        <v>13</v>
      </c>
      <c r="W39" s="147">
        <f t="shared" si="8"/>
        <v>0</v>
      </c>
      <c r="X39" s="147">
        <f t="shared" si="8"/>
        <v>0</v>
      </c>
      <c r="Y39" s="147">
        <f t="shared" si="8"/>
        <v>0</v>
      </c>
      <c r="Z39" s="147">
        <f t="shared" si="8"/>
        <v>0</v>
      </c>
      <c r="AA39" s="147">
        <f t="shared" si="8"/>
        <v>0</v>
      </c>
      <c r="AB39" s="279">
        <f t="shared" si="8"/>
        <v>0</v>
      </c>
      <c r="AC39" s="269">
        <f t="shared" si="8"/>
        <v>123</v>
      </c>
    </row>
    <row r="40" spans="1:29" ht="14.65" hidden="1" thickBot="1" x14ac:dyDescent="0.5">
      <c r="A40" s="743"/>
      <c r="B40" s="714"/>
      <c r="C40" s="752"/>
      <c r="D40" s="920"/>
      <c r="E40" s="92"/>
      <c r="F40" s="936" t="s">
        <v>27</v>
      </c>
      <c r="G40" s="937"/>
      <c r="H40" s="937"/>
      <c r="I40" s="937"/>
      <c r="J40" s="937"/>
      <c r="K40" s="280">
        <f>SUM(K39)</f>
        <v>32</v>
      </c>
      <c r="L40" s="147">
        <f t="shared" ref="L40:AB40" si="9">SUM(L39)</f>
        <v>54</v>
      </c>
      <c r="M40" s="147">
        <f t="shared" si="9"/>
        <v>0</v>
      </c>
      <c r="N40" s="147">
        <f t="shared" si="9"/>
        <v>4</v>
      </c>
      <c r="O40" s="147">
        <f t="shared" si="9"/>
        <v>2</v>
      </c>
      <c r="P40" s="147">
        <f t="shared" si="9"/>
        <v>4</v>
      </c>
      <c r="Q40" s="147">
        <f t="shared" si="9"/>
        <v>3</v>
      </c>
      <c r="R40" s="147">
        <f t="shared" si="9"/>
        <v>0</v>
      </c>
      <c r="S40" s="147">
        <f t="shared" si="9"/>
        <v>0</v>
      </c>
      <c r="T40" s="147">
        <f t="shared" si="9"/>
        <v>0</v>
      </c>
      <c r="U40" s="147">
        <f t="shared" si="9"/>
        <v>11</v>
      </c>
      <c r="V40" s="147">
        <f t="shared" si="9"/>
        <v>13</v>
      </c>
      <c r="W40" s="147">
        <f t="shared" si="9"/>
        <v>0</v>
      </c>
      <c r="X40" s="147">
        <f t="shared" si="9"/>
        <v>0</v>
      </c>
      <c r="Y40" s="147">
        <f t="shared" si="9"/>
        <v>0</v>
      </c>
      <c r="Z40" s="147">
        <f t="shared" si="9"/>
        <v>0</v>
      </c>
      <c r="AA40" s="147">
        <f t="shared" si="9"/>
        <v>0</v>
      </c>
      <c r="AB40" s="281">
        <f t="shared" si="9"/>
        <v>0</v>
      </c>
      <c r="AC40" s="269">
        <f>SUM(AC39)</f>
        <v>123</v>
      </c>
    </row>
    <row r="41" spans="1:29" ht="14.65" hidden="1" thickBot="1" x14ac:dyDescent="0.5">
      <c r="A41" s="912" t="s">
        <v>28</v>
      </c>
      <c r="B41" s="913"/>
      <c r="C41" s="913"/>
      <c r="D41" s="91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63"/>
      <c r="P41" s="763"/>
      <c r="Q41" s="763"/>
      <c r="R41" s="763"/>
      <c r="S41" s="763"/>
      <c r="T41" s="763"/>
      <c r="U41" s="763"/>
      <c r="V41" s="763"/>
      <c r="W41" s="763"/>
      <c r="X41" s="763"/>
      <c r="Y41" s="763"/>
      <c r="Z41" s="763"/>
      <c r="AA41" s="763"/>
      <c r="AB41" s="763"/>
      <c r="AC41" s="761"/>
    </row>
    <row r="42" spans="1:29" hidden="1" x14ac:dyDescent="0.45">
      <c r="A42" s="854"/>
      <c r="B42" s="745" t="s">
        <v>146</v>
      </c>
      <c r="C42" s="860"/>
      <c r="D42" s="930">
        <v>0.5</v>
      </c>
      <c r="E42" s="172" t="s">
        <v>63</v>
      </c>
      <c r="F42" s="251" t="s">
        <v>23</v>
      </c>
      <c r="G42" s="96" t="s">
        <v>25</v>
      </c>
      <c r="H42" s="96"/>
      <c r="I42" s="96">
        <v>3</v>
      </c>
      <c r="J42" s="200">
        <v>53</v>
      </c>
      <c r="K42" s="45">
        <v>34</v>
      </c>
      <c r="L42" s="46">
        <v>68</v>
      </c>
      <c r="M42" s="87"/>
      <c r="N42" s="43"/>
      <c r="O42" s="43"/>
      <c r="P42" s="43"/>
      <c r="Q42" s="43"/>
      <c r="R42" s="43"/>
      <c r="S42" s="43"/>
      <c r="T42" s="43"/>
      <c r="U42" s="43"/>
      <c r="V42" s="43">
        <v>12</v>
      </c>
      <c r="W42" s="87"/>
      <c r="X42" s="43"/>
      <c r="Y42" s="43"/>
      <c r="Z42" s="43"/>
      <c r="AA42" s="57"/>
      <c r="AB42" s="88"/>
      <c r="AC42" s="41">
        <f t="shared" ref="AC42:AC48" si="10">SUM(K42:AB42)</f>
        <v>114</v>
      </c>
    </row>
    <row r="43" spans="1:29" hidden="1" x14ac:dyDescent="0.45">
      <c r="A43" s="854"/>
      <c r="B43" s="745"/>
      <c r="C43" s="860"/>
      <c r="D43" s="930"/>
      <c r="E43" s="101"/>
      <c r="F43" s="254"/>
      <c r="G43" s="58"/>
      <c r="H43" s="58"/>
      <c r="I43" s="58"/>
      <c r="J43" s="77"/>
      <c r="K43" s="1"/>
      <c r="L43" s="57"/>
      <c r="M43" s="51"/>
      <c r="N43" s="46"/>
      <c r="O43" s="46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2"/>
      <c r="AC43" s="48">
        <f t="shared" si="10"/>
        <v>0</v>
      </c>
    </row>
    <row r="44" spans="1:29" hidden="1" x14ac:dyDescent="0.45">
      <c r="A44" s="854"/>
      <c r="B44" s="745"/>
      <c r="C44" s="860"/>
      <c r="D44" s="930"/>
      <c r="E44" s="233" t="s">
        <v>42</v>
      </c>
      <c r="F44" s="254" t="s">
        <v>23</v>
      </c>
      <c r="G44" s="96" t="s">
        <v>30</v>
      </c>
      <c r="H44" s="96"/>
      <c r="I44" s="96">
        <v>4</v>
      </c>
      <c r="J44" s="200">
        <v>1</v>
      </c>
      <c r="K44" s="50"/>
      <c r="L44" s="51"/>
      <c r="M44" s="51"/>
      <c r="N44" s="51"/>
      <c r="O44" s="51"/>
      <c r="P44" s="51"/>
      <c r="Q44" s="51">
        <v>4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2"/>
      <c r="AC44" s="48">
        <f>SUM(K44:AB44)</f>
        <v>4</v>
      </c>
    </row>
    <row r="45" spans="1:29" hidden="1" x14ac:dyDescent="0.45">
      <c r="A45" s="854"/>
      <c r="B45" s="745"/>
      <c r="C45" s="860"/>
      <c r="D45" s="930"/>
      <c r="E45" s="72" t="s">
        <v>79</v>
      </c>
      <c r="F45" s="254" t="s">
        <v>23</v>
      </c>
      <c r="G45" s="98" t="s">
        <v>25</v>
      </c>
      <c r="H45" s="98"/>
      <c r="I45" s="58" t="s">
        <v>43</v>
      </c>
      <c r="J45" s="77">
        <v>1</v>
      </c>
      <c r="K45" s="94"/>
      <c r="L45" s="51"/>
      <c r="M45" s="51"/>
      <c r="N45" s="46"/>
      <c r="O45" s="46"/>
      <c r="P45" s="51"/>
      <c r="Q45" s="51"/>
      <c r="R45" s="51"/>
      <c r="S45" s="51">
        <v>4</v>
      </c>
      <c r="T45" s="51"/>
      <c r="U45" s="51"/>
      <c r="V45" s="51"/>
      <c r="W45" s="51"/>
      <c r="X45" s="51"/>
      <c r="Y45" s="51"/>
      <c r="Z45" s="51"/>
      <c r="AA45" s="51"/>
      <c r="AB45" s="52"/>
      <c r="AC45" s="48">
        <f t="shared" si="10"/>
        <v>4</v>
      </c>
    </row>
    <row r="46" spans="1:29" hidden="1" x14ac:dyDescent="0.45">
      <c r="A46" s="854"/>
      <c r="B46" s="745"/>
      <c r="C46" s="860"/>
      <c r="D46" s="930"/>
      <c r="E46" s="234" t="s">
        <v>81</v>
      </c>
      <c r="F46" s="254" t="s">
        <v>23</v>
      </c>
      <c r="G46" s="96" t="s">
        <v>25</v>
      </c>
      <c r="H46" s="96"/>
      <c r="I46" s="96" t="s">
        <v>43</v>
      </c>
      <c r="J46" s="200">
        <v>1</v>
      </c>
      <c r="K46" s="94"/>
      <c r="L46" s="51"/>
      <c r="M46" s="51"/>
      <c r="N46" s="46"/>
      <c r="O46" s="46"/>
      <c r="P46" s="51"/>
      <c r="Q46" s="51"/>
      <c r="R46" s="51"/>
      <c r="S46" s="51">
        <v>4</v>
      </c>
      <c r="T46" s="51"/>
      <c r="U46" s="51"/>
      <c r="V46" s="51"/>
      <c r="W46" s="51"/>
      <c r="X46" s="51"/>
      <c r="Y46" s="51"/>
      <c r="Z46" s="51"/>
      <c r="AA46" s="51"/>
      <c r="AB46" s="52"/>
      <c r="AC46" s="48">
        <f t="shared" si="10"/>
        <v>4</v>
      </c>
    </row>
    <row r="47" spans="1:29" hidden="1" x14ac:dyDescent="0.45">
      <c r="A47" s="854"/>
      <c r="B47" s="745"/>
      <c r="C47" s="860"/>
      <c r="D47" s="930"/>
      <c r="E47" s="172" t="s">
        <v>77</v>
      </c>
      <c r="F47" s="254" t="s">
        <v>23</v>
      </c>
      <c r="G47" s="96" t="s">
        <v>25</v>
      </c>
      <c r="H47" s="96"/>
      <c r="I47" s="96">
        <v>4</v>
      </c>
      <c r="J47" s="97">
        <v>2</v>
      </c>
      <c r="K47" s="50"/>
      <c r="L47" s="51"/>
      <c r="M47" s="51"/>
      <c r="N47" s="51"/>
      <c r="O47" s="51"/>
      <c r="P47" s="51"/>
      <c r="Q47" s="51">
        <v>4</v>
      </c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9"/>
      <c r="AC47" s="48">
        <f t="shared" si="10"/>
        <v>4</v>
      </c>
    </row>
    <row r="48" spans="1:29" ht="14.65" hidden="1" thickBot="1" x14ac:dyDescent="0.5">
      <c r="A48" s="854"/>
      <c r="B48" s="745"/>
      <c r="C48" s="860"/>
      <c r="D48" s="930"/>
      <c r="E48" s="95" t="s">
        <v>85</v>
      </c>
      <c r="F48" s="253" t="s">
        <v>23</v>
      </c>
      <c r="G48" s="96" t="s">
        <v>25</v>
      </c>
      <c r="H48" s="96"/>
      <c r="I48" s="96" t="s">
        <v>43</v>
      </c>
      <c r="J48" s="97">
        <v>1</v>
      </c>
      <c r="K48" s="75"/>
      <c r="L48" s="21"/>
      <c r="M48" s="21"/>
      <c r="N48" s="21"/>
      <c r="O48" s="21"/>
      <c r="P48" s="21"/>
      <c r="Q48" s="46">
        <v>31</v>
      </c>
      <c r="R48" s="21"/>
      <c r="S48" s="46"/>
      <c r="T48" s="46"/>
      <c r="U48" s="46"/>
      <c r="V48" s="46"/>
      <c r="W48" s="46"/>
      <c r="X48" s="46"/>
      <c r="Y48" s="46"/>
      <c r="Z48" s="46"/>
      <c r="AA48" s="51"/>
      <c r="AB48" s="52"/>
      <c r="AC48" s="158">
        <f t="shared" si="10"/>
        <v>31</v>
      </c>
    </row>
    <row r="49" spans="1:29" ht="14.65" hidden="1" thickBot="1" x14ac:dyDescent="0.5">
      <c r="A49" s="854"/>
      <c r="B49" s="745"/>
      <c r="C49" s="860"/>
      <c r="D49" s="930"/>
      <c r="E49" s="91" t="s">
        <v>54</v>
      </c>
      <c r="F49" s="63"/>
      <c r="G49" s="12"/>
      <c r="H49" s="53"/>
      <c r="I49" s="53"/>
      <c r="J49" s="100"/>
      <c r="K49" s="148">
        <f t="shared" ref="K49:AB49" si="11">SUM(K41:K48)</f>
        <v>34</v>
      </c>
      <c r="L49" s="147">
        <f t="shared" si="11"/>
        <v>68</v>
      </c>
      <c r="M49" s="147">
        <f t="shared" si="11"/>
        <v>0</v>
      </c>
      <c r="N49" s="147">
        <f t="shared" si="11"/>
        <v>0</v>
      </c>
      <c r="O49" s="147">
        <f t="shared" si="11"/>
        <v>0</v>
      </c>
      <c r="P49" s="147">
        <f t="shared" si="11"/>
        <v>0</v>
      </c>
      <c r="Q49" s="147">
        <f t="shared" si="11"/>
        <v>39</v>
      </c>
      <c r="R49" s="147">
        <f t="shared" si="11"/>
        <v>0</v>
      </c>
      <c r="S49" s="147">
        <f t="shared" si="11"/>
        <v>8</v>
      </c>
      <c r="T49" s="147">
        <f t="shared" si="11"/>
        <v>0</v>
      </c>
      <c r="U49" s="147">
        <f t="shared" si="11"/>
        <v>0</v>
      </c>
      <c r="V49" s="147">
        <f t="shared" si="11"/>
        <v>12</v>
      </c>
      <c r="W49" s="147">
        <f t="shared" si="11"/>
        <v>0</v>
      </c>
      <c r="X49" s="147">
        <f t="shared" si="11"/>
        <v>0</v>
      </c>
      <c r="Y49" s="147">
        <f t="shared" si="11"/>
        <v>0</v>
      </c>
      <c r="Z49" s="147">
        <f t="shared" si="11"/>
        <v>0</v>
      </c>
      <c r="AA49" s="147">
        <f t="shared" si="11"/>
        <v>0</v>
      </c>
      <c r="AB49" s="279">
        <f t="shared" si="11"/>
        <v>0</v>
      </c>
      <c r="AC49" s="269">
        <f>SUM(AC42:AC48)</f>
        <v>161</v>
      </c>
    </row>
    <row r="50" spans="1:29" ht="14.65" hidden="1" thickBot="1" x14ac:dyDescent="0.5">
      <c r="A50" s="854"/>
      <c r="B50" s="745"/>
      <c r="C50" s="860"/>
      <c r="D50" s="930"/>
      <c r="E50" s="101"/>
      <c r="F50" s="57"/>
      <c r="G50" s="57"/>
      <c r="H50" s="58"/>
      <c r="I50" s="58"/>
      <c r="J50" s="77"/>
      <c r="K50" s="102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4"/>
      <c r="AC50" s="86"/>
    </row>
    <row r="51" spans="1:29" ht="14.65" hidden="1" thickBot="1" x14ac:dyDescent="0.5">
      <c r="A51" s="854"/>
      <c r="B51" s="745"/>
      <c r="C51" s="860"/>
      <c r="D51" s="930"/>
      <c r="E51" s="82" t="s">
        <v>55</v>
      </c>
      <c r="F51" s="63"/>
      <c r="G51" s="12"/>
      <c r="H51" s="53"/>
      <c r="I51" s="53"/>
      <c r="J51" s="100"/>
      <c r="K51" s="14"/>
      <c r="L51" s="12"/>
      <c r="M51" s="12"/>
      <c r="N51" s="12"/>
      <c r="O51" s="12"/>
      <c r="P51" s="12"/>
      <c r="Q51" s="12">
        <f>SUM(Q50)</f>
        <v>0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54"/>
      <c r="AC51" s="86">
        <f>SUM(AC50)</f>
        <v>0</v>
      </c>
    </row>
    <row r="52" spans="1:29" ht="14.65" hidden="1" thickBot="1" x14ac:dyDescent="0.5">
      <c r="A52" s="854"/>
      <c r="B52" s="745"/>
      <c r="C52" s="860"/>
      <c r="D52" s="930"/>
      <c r="E52" s="105"/>
      <c r="F52" s="878" t="s">
        <v>29</v>
      </c>
      <c r="G52" s="879"/>
      <c r="H52" s="879"/>
      <c r="I52" s="879"/>
      <c r="J52" s="928"/>
      <c r="K52" s="282">
        <f>SUM(K49)</f>
        <v>34</v>
      </c>
      <c r="L52" s="147">
        <f t="shared" ref="L52:AB52" si="12">SUM(L49)</f>
        <v>68</v>
      </c>
      <c r="M52" s="147">
        <f t="shared" si="12"/>
        <v>0</v>
      </c>
      <c r="N52" s="147">
        <f t="shared" si="12"/>
        <v>0</v>
      </c>
      <c r="O52" s="147">
        <f t="shared" si="12"/>
        <v>0</v>
      </c>
      <c r="P52" s="147">
        <f t="shared" si="12"/>
        <v>0</v>
      </c>
      <c r="Q52" s="147">
        <f>SUM(Q49,Q51)</f>
        <v>39</v>
      </c>
      <c r="R52" s="147">
        <f t="shared" si="12"/>
        <v>0</v>
      </c>
      <c r="S52" s="147">
        <f t="shared" si="12"/>
        <v>8</v>
      </c>
      <c r="T52" s="147">
        <f t="shared" si="12"/>
        <v>0</v>
      </c>
      <c r="U52" s="147">
        <f t="shared" si="12"/>
        <v>0</v>
      </c>
      <c r="V52" s="147">
        <f t="shared" si="12"/>
        <v>12</v>
      </c>
      <c r="W52" s="147">
        <f t="shared" si="12"/>
        <v>0</v>
      </c>
      <c r="X52" s="147">
        <f t="shared" si="12"/>
        <v>0</v>
      </c>
      <c r="Y52" s="147">
        <f t="shared" si="12"/>
        <v>0</v>
      </c>
      <c r="Z52" s="147">
        <f t="shared" si="12"/>
        <v>0</v>
      </c>
      <c r="AA52" s="147">
        <f t="shared" si="12"/>
        <v>0</v>
      </c>
      <c r="AB52" s="282">
        <f t="shared" si="12"/>
        <v>0</v>
      </c>
      <c r="AC52" s="269">
        <f>SUM(AC51,AC49)</f>
        <v>161</v>
      </c>
    </row>
    <row r="53" spans="1:29" ht="14.65" hidden="1" thickBot="1" x14ac:dyDescent="0.5">
      <c r="A53" s="768"/>
      <c r="B53" s="746"/>
      <c r="C53" s="861"/>
      <c r="D53" s="931"/>
      <c r="E53" s="67"/>
      <c r="F53" s="908" t="s">
        <v>37</v>
      </c>
      <c r="G53" s="909"/>
      <c r="H53" s="909"/>
      <c r="I53" s="909"/>
      <c r="J53" s="910"/>
      <c r="K53" s="283">
        <f t="shared" ref="K53:AB53" si="13">SUM(K40+K52)</f>
        <v>66</v>
      </c>
      <c r="L53" s="283">
        <f t="shared" si="13"/>
        <v>122</v>
      </c>
      <c r="M53" s="283">
        <f t="shared" si="13"/>
        <v>0</v>
      </c>
      <c r="N53" s="283">
        <f t="shared" si="13"/>
        <v>4</v>
      </c>
      <c r="O53" s="283">
        <f t="shared" si="13"/>
        <v>2</v>
      </c>
      <c r="P53" s="283">
        <f t="shared" si="13"/>
        <v>4</v>
      </c>
      <c r="Q53" s="283">
        <f t="shared" si="13"/>
        <v>42</v>
      </c>
      <c r="R53" s="283">
        <f t="shared" si="13"/>
        <v>0</v>
      </c>
      <c r="S53" s="283">
        <f t="shared" si="13"/>
        <v>8</v>
      </c>
      <c r="T53" s="283">
        <f t="shared" si="13"/>
        <v>0</v>
      </c>
      <c r="U53" s="283">
        <f t="shared" si="13"/>
        <v>11</v>
      </c>
      <c r="V53" s="283">
        <f t="shared" si="13"/>
        <v>25</v>
      </c>
      <c r="W53" s="283">
        <f t="shared" si="13"/>
        <v>0</v>
      </c>
      <c r="X53" s="283">
        <f t="shared" si="13"/>
        <v>0</v>
      </c>
      <c r="Y53" s="283">
        <f t="shared" si="13"/>
        <v>0</v>
      </c>
      <c r="Z53" s="283">
        <f t="shared" si="13"/>
        <v>0</v>
      </c>
      <c r="AA53" s="283">
        <f t="shared" si="13"/>
        <v>0</v>
      </c>
      <c r="AB53" s="282">
        <f t="shared" si="13"/>
        <v>0</v>
      </c>
      <c r="AC53" s="268">
        <f>SUM(AC40,AC52)</f>
        <v>284</v>
      </c>
    </row>
    <row r="54" spans="1:29" ht="14.65" hidden="1" thickBot="1" x14ac:dyDescent="0.5">
      <c r="A54" s="868" t="s">
        <v>26</v>
      </c>
      <c r="B54" s="760"/>
      <c r="C54" s="760"/>
      <c r="D54" s="760"/>
      <c r="E54" s="760"/>
      <c r="F54" s="760"/>
      <c r="G54" s="760"/>
      <c r="H54" s="760"/>
      <c r="I54" s="760"/>
      <c r="J54" s="760"/>
      <c r="K54" s="760"/>
      <c r="L54" s="760"/>
      <c r="M54" s="760"/>
      <c r="N54" s="760"/>
      <c r="O54" s="760"/>
      <c r="P54" s="760"/>
      <c r="Q54" s="760"/>
      <c r="R54" s="760"/>
      <c r="S54" s="760"/>
      <c r="T54" s="760"/>
      <c r="U54" s="760"/>
      <c r="V54" s="760"/>
      <c r="W54" s="760"/>
      <c r="X54" s="760"/>
      <c r="Y54" s="760"/>
      <c r="Z54" s="760"/>
      <c r="AA54" s="760"/>
      <c r="AB54" s="760"/>
      <c r="AC54" s="761"/>
    </row>
    <row r="55" spans="1:29" ht="14.65" hidden="1" thickBot="1" x14ac:dyDescent="0.5">
      <c r="A55" s="853">
        <v>3</v>
      </c>
      <c r="B55" s="932" t="s">
        <v>101</v>
      </c>
      <c r="C55" s="715" t="s">
        <v>59</v>
      </c>
      <c r="D55" s="786" t="s">
        <v>44</v>
      </c>
      <c r="E55" s="175" t="s">
        <v>97</v>
      </c>
      <c r="F55" s="251" t="s">
        <v>23</v>
      </c>
      <c r="G55" s="257" t="s">
        <v>30</v>
      </c>
      <c r="H55" s="176"/>
      <c r="I55" s="176">
        <v>4</v>
      </c>
      <c r="J55" s="252">
        <v>34</v>
      </c>
      <c r="K55" s="69">
        <v>18</v>
      </c>
      <c r="L55" s="37">
        <v>72</v>
      </c>
      <c r="M55" s="37"/>
      <c r="N55" s="37">
        <v>9</v>
      </c>
      <c r="O55" s="37">
        <v>4</v>
      </c>
      <c r="P55" s="37"/>
      <c r="Q55" s="37"/>
      <c r="R55" s="37"/>
      <c r="S55" s="37"/>
      <c r="T55" s="37"/>
      <c r="U55" s="37">
        <v>10</v>
      </c>
      <c r="V55" s="37">
        <v>9</v>
      </c>
      <c r="W55" s="37"/>
      <c r="X55" s="37"/>
      <c r="Y55" s="37"/>
      <c r="Z55" s="37"/>
      <c r="AA55" s="37"/>
      <c r="AB55" s="70"/>
      <c r="AC55" s="41">
        <f>SUM(K55:AB55)</f>
        <v>122</v>
      </c>
    </row>
    <row r="56" spans="1:29" ht="28.15" hidden="1" x14ac:dyDescent="0.45">
      <c r="A56" s="854"/>
      <c r="B56" s="933"/>
      <c r="C56" s="717"/>
      <c r="D56" s="787"/>
      <c r="E56" s="175" t="s">
        <v>62</v>
      </c>
      <c r="F56" s="251" t="s">
        <v>23</v>
      </c>
      <c r="G56" s="257" t="s">
        <v>25</v>
      </c>
      <c r="H56" s="176"/>
      <c r="I56" s="176">
        <v>2</v>
      </c>
      <c r="J56" s="252">
        <v>114</v>
      </c>
      <c r="K56" s="69">
        <v>32</v>
      </c>
      <c r="L56" s="37">
        <v>90</v>
      </c>
      <c r="M56" s="37"/>
      <c r="N56" s="37"/>
      <c r="O56" s="37"/>
      <c r="P56" s="37">
        <v>10</v>
      </c>
      <c r="Q56" s="37"/>
      <c r="R56" s="37"/>
      <c r="S56" s="37"/>
      <c r="T56" s="37"/>
      <c r="U56" s="37">
        <v>18</v>
      </c>
      <c r="V56" s="37"/>
      <c r="W56" s="37"/>
      <c r="X56" s="37"/>
      <c r="Y56" s="37"/>
      <c r="Z56" s="37"/>
      <c r="AA56" s="37"/>
      <c r="AB56" s="70"/>
      <c r="AC56" s="41">
        <f>SUM(K56:AB56)</f>
        <v>150</v>
      </c>
    </row>
    <row r="57" spans="1:29" hidden="1" x14ac:dyDescent="0.45">
      <c r="A57" s="854"/>
      <c r="B57" s="933"/>
      <c r="C57" s="717"/>
      <c r="D57" s="787"/>
      <c r="E57" s="153" t="s">
        <v>137</v>
      </c>
      <c r="F57" s="256" t="s">
        <v>23</v>
      </c>
      <c r="G57" s="98" t="s">
        <v>25</v>
      </c>
      <c r="H57" s="98"/>
      <c r="I57" s="98" t="s">
        <v>98</v>
      </c>
      <c r="J57" s="99">
        <v>11</v>
      </c>
      <c r="K57" s="50">
        <v>34</v>
      </c>
      <c r="L57" s="51">
        <v>34</v>
      </c>
      <c r="M57" s="51"/>
      <c r="N57" s="51">
        <v>3</v>
      </c>
      <c r="O57" s="51">
        <v>1</v>
      </c>
      <c r="P57" s="51"/>
      <c r="Q57" s="51"/>
      <c r="R57" s="51"/>
      <c r="S57" s="51"/>
      <c r="T57" s="51"/>
      <c r="U57" s="51">
        <v>4</v>
      </c>
      <c r="V57" s="51">
        <v>3</v>
      </c>
      <c r="W57" s="51"/>
      <c r="X57" s="51"/>
      <c r="Y57" s="51"/>
      <c r="Z57" s="51"/>
      <c r="AA57" s="51"/>
      <c r="AB57" s="52"/>
      <c r="AC57" s="48">
        <f>SUM(K57:AB57)</f>
        <v>79</v>
      </c>
    </row>
    <row r="58" spans="1:29" ht="14.65" hidden="1" thickBot="1" x14ac:dyDescent="0.5">
      <c r="A58" s="854"/>
      <c r="B58" s="933"/>
      <c r="C58" s="717"/>
      <c r="D58" s="787"/>
      <c r="E58" s="113" t="s">
        <v>38</v>
      </c>
      <c r="F58" s="256" t="s">
        <v>23</v>
      </c>
      <c r="G58" s="98" t="s">
        <v>30</v>
      </c>
      <c r="H58" s="98"/>
      <c r="I58" s="98">
        <v>4</v>
      </c>
      <c r="J58" s="99">
        <v>1</v>
      </c>
      <c r="K58" s="50"/>
      <c r="L58" s="50"/>
      <c r="M58" s="51"/>
      <c r="N58" s="46"/>
      <c r="O58" s="46"/>
      <c r="P58" s="46"/>
      <c r="Q58" s="46">
        <v>3</v>
      </c>
      <c r="R58" s="46"/>
      <c r="S58" s="46"/>
      <c r="T58" s="46"/>
      <c r="U58" s="46"/>
      <c r="V58" s="46"/>
      <c r="W58" s="46"/>
      <c r="X58" s="46"/>
      <c r="Y58" s="46"/>
      <c r="Z58" s="46"/>
      <c r="AA58" s="81"/>
      <c r="AB58" s="47"/>
      <c r="AC58" s="158">
        <f>SUM(K58:AB58)</f>
        <v>3</v>
      </c>
    </row>
    <row r="59" spans="1:29" ht="14.65" hidden="1" thickBot="1" x14ac:dyDescent="0.5">
      <c r="A59" s="854"/>
      <c r="B59" s="933"/>
      <c r="C59" s="717"/>
      <c r="D59" s="787"/>
      <c r="E59" s="82" t="s">
        <v>54</v>
      </c>
      <c r="F59" s="63"/>
      <c r="G59" s="12"/>
      <c r="H59" s="12"/>
      <c r="I59" s="53"/>
      <c r="J59" s="13"/>
      <c r="K59" s="148">
        <f t="shared" ref="K59:AC59" si="14">SUM(K55:K58)</f>
        <v>84</v>
      </c>
      <c r="L59" s="147">
        <f t="shared" si="14"/>
        <v>196</v>
      </c>
      <c r="M59" s="147">
        <f t="shared" si="14"/>
        <v>0</v>
      </c>
      <c r="N59" s="147">
        <f t="shared" si="14"/>
        <v>12</v>
      </c>
      <c r="O59" s="147">
        <f t="shared" si="14"/>
        <v>5</v>
      </c>
      <c r="P59" s="147">
        <f t="shared" si="14"/>
        <v>10</v>
      </c>
      <c r="Q59" s="147">
        <f t="shared" si="14"/>
        <v>3</v>
      </c>
      <c r="R59" s="147">
        <f t="shared" si="14"/>
        <v>0</v>
      </c>
      <c r="S59" s="147">
        <f t="shared" si="14"/>
        <v>0</v>
      </c>
      <c r="T59" s="147">
        <f t="shared" si="14"/>
        <v>0</v>
      </c>
      <c r="U59" s="147">
        <f t="shared" si="14"/>
        <v>32</v>
      </c>
      <c r="V59" s="147">
        <f t="shared" si="14"/>
        <v>12</v>
      </c>
      <c r="W59" s="147">
        <f t="shared" si="14"/>
        <v>0</v>
      </c>
      <c r="X59" s="147">
        <f t="shared" si="14"/>
        <v>0</v>
      </c>
      <c r="Y59" s="147">
        <f t="shared" si="14"/>
        <v>0</v>
      </c>
      <c r="Z59" s="147">
        <f t="shared" si="14"/>
        <v>0</v>
      </c>
      <c r="AA59" s="147">
        <f t="shared" si="14"/>
        <v>0</v>
      </c>
      <c r="AB59" s="279">
        <f t="shared" si="14"/>
        <v>0</v>
      </c>
      <c r="AC59" s="269">
        <f t="shared" si="14"/>
        <v>354</v>
      </c>
    </row>
    <row r="60" spans="1:29" ht="28.5" hidden="1" thickBot="1" x14ac:dyDescent="0.5">
      <c r="A60" s="854"/>
      <c r="B60" s="933"/>
      <c r="C60" s="717"/>
      <c r="D60" s="787"/>
      <c r="E60" s="177" t="s">
        <v>62</v>
      </c>
      <c r="F60" s="178" t="s">
        <v>78</v>
      </c>
      <c r="G60" s="179" t="s">
        <v>25</v>
      </c>
      <c r="H60" s="108"/>
      <c r="I60" s="298">
        <v>2</v>
      </c>
      <c r="J60" s="44">
        <v>22</v>
      </c>
      <c r="K60" s="87">
        <v>2</v>
      </c>
      <c r="L60" s="43">
        <v>4</v>
      </c>
      <c r="M60" s="43"/>
      <c r="N60" s="43"/>
      <c r="O60" s="43"/>
      <c r="P60" s="43">
        <v>2</v>
      </c>
      <c r="Q60" s="43"/>
      <c r="R60" s="43"/>
      <c r="S60" s="43"/>
      <c r="T60" s="43"/>
      <c r="U60" s="43">
        <v>5</v>
      </c>
      <c r="V60" s="43"/>
      <c r="W60" s="43"/>
      <c r="X60" s="43"/>
      <c r="Y60" s="43"/>
      <c r="Z60" s="43"/>
      <c r="AA60" s="43"/>
      <c r="AB60" s="88"/>
      <c r="AC60" s="86">
        <f>SUM(K60:AB60)</f>
        <v>13</v>
      </c>
    </row>
    <row r="61" spans="1:29" ht="14.65" hidden="1" thickBot="1" x14ac:dyDescent="0.5">
      <c r="A61" s="854"/>
      <c r="B61" s="933"/>
      <c r="C61" s="717"/>
      <c r="D61" s="787"/>
      <c r="E61" s="82" t="s">
        <v>55</v>
      </c>
      <c r="F61" s="63"/>
      <c r="G61" s="12"/>
      <c r="H61" s="12"/>
      <c r="I61" s="53"/>
      <c r="J61" s="13"/>
      <c r="K61" s="148">
        <f t="shared" ref="K61:AC61" si="15">SUM(K60:K60)</f>
        <v>2</v>
      </c>
      <c r="L61" s="148">
        <f t="shared" si="15"/>
        <v>4</v>
      </c>
      <c r="M61" s="148">
        <f t="shared" si="15"/>
        <v>0</v>
      </c>
      <c r="N61" s="148">
        <f t="shared" si="15"/>
        <v>0</v>
      </c>
      <c r="O61" s="148">
        <f t="shared" si="15"/>
        <v>0</v>
      </c>
      <c r="P61" s="148">
        <f t="shared" si="15"/>
        <v>2</v>
      </c>
      <c r="Q61" s="148">
        <f t="shared" si="15"/>
        <v>0</v>
      </c>
      <c r="R61" s="148">
        <f t="shared" si="15"/>
        <v>0</v>
      </c>
      <c r="S61" s="148">
        <f t="shared" si="15"/>
        <v>0</v>
      </c>
      <c r="T61" s="148">
        <f t="shared" si="15"/>
        <v>0</v>
      </c>
      <c r="U61" s="148">
        <f t="shared" si="15"/>
        <v>5</v>
      </c>
      <c r="V61" s="148">
        <f t="shared" si="15"/>
        <v>0</v>
      </c>
      <c r="W61" s="148">
        <f t="shared" si="15"/>
        <v>0</v>
      </c>
      <c r="X61" s="148">
        <f t="shared" si="15"/>
        <v>0</v>
      </c>
      <c r="Y61" s="148">
        <f t="shared" si="15"/>
        <v>0</v>
      </c>
      <c r="Z61" s="148">
        <f t="shared" si="15"/>
        <v>0</v>
      </c>
      <c r="AA61" s="148">
        <f t="shared" si="15"/>
        <v>0</v>
      </c>
      <c r="AB61" s="276">
        <f t="shared" si="15"/>
        <v>0</v>
      </c>
      <c r="AC61" s="269">
        <f t="shared" si="15"/>
        <v>13</v>
      </c>
    </row>
    <row r="62" spans="1:29" ht="14.65" hidden="1" thickBot="1" x14ac:dyDescent="0.5">
      <c r="A62" s="768"/>
      <c r="B62" s="771"/>
      <c r="C62" s="718"/>
      <c r="D62" s="811"/>
      <c r="E62" s="67"/>
      <c r="F62" s="908" t="s">
        <v>27</v>
      </c>
      <c r="G62" s="909"/>
      <c r="H62" s="909"/>
      <c r="I62" s="909"/>
      <c r="J62" s="910"/>
      <c r="K62" s="280">
        <f t="shared" ref="K62:AC62" si="16">SUM(K59,K61)</f>
        <v>86</v>
      </c>
      <c r="L62" s="147">
        <f t="shared" si="16"/>
        <v>200</v>
      </c>
      <c r="M62" s="147">
        <f t="shared" si="16"/>
        <v>0</v>
      </c>
      <c r="N62" s="147">
        <f t="shared" si="16"/>
        <v>12</v>
      </c>
      <c r="O62" s="147">
        <f t="shared" si="16"/>
        <v>5</v>
      </c>
      <c r="P62" s="147">
        <f t="shared" si="16"/>
        <v>12</v>
      </c>
      <c r="Q62" s="147">
        <f t="shared" si="16"/>
        <v>3</v>
      </c>
      <c r="R62" s="147">
        <f t="shared" si="16"/>
        <v>0</v>
      </c>
      <c r="S62" s="147">
        <f t="shared" si="16"/>
        <v>0</v>
      </c>
      <c r="T62" s="147">
        <f t="shared" si="16"/>
        <v>0</v>
      </c>
      <c r="U62" s="147">
        <f t="shared" si="16"/>
        <v>37</v>
      </c>
      <c r="V62" s="147">
        <f t="shared" si="16"/>
        <v>12</v>
      </c>
      <c r="W62" s="147">
        <f t="shared" si="16"/>
        <v>0</v>
      </c>
      <c r="X62" s="147">
        <f t="shared" si="16"/>
        <v>0</v>
      </c>
      <c r="Y62" s="147">
        <f t="shared" si="16"/>
        <v>0</v>
      </c>
      <c r="Z62" s="147">
        <f t="shared" si="16"/>
        <v>0</v>
      </c>
      <c r="AA62" s="147">
        <f t="shared" si="16"/>
        <v>0</v>
      </c>
      <c r="AB62" s="288">
        <f t="shared" si="16"/>
        <v>0</v>
      </c>
      <c r="AC62" s="268">
        <f t="shared" si="16"/>
        <v>367</v>
      </c>
    </row>
    <row r="63" spans="1:29" ht="14.65" hidden="1" thickBot="1" x14ac:dyDescent="0.5">
      <c r="A63" s="868" t="s">
        <v>28</v>
      </c>
      <c r="B63" s="760"/>
      <c r="C63" s="760"/>
      <c r="D63" s="760"/>
      <c r="E63" s="760"/>
      <c r="F63" s="760"/>
      <c r="G63" s="760"/>
      <c r="H63" s="760"/>
      <c r="I63" s="760"/>
      <c r="J63" s="760"/>
      <c r="K63" s="760"/>
      <c r="L63" s="760"/>
      <c r="M63" s="760"/>
      <c r="N63" s="760"/>
      <c r="O63" s="760"/>
      <c r="P63" s="760"/>
      <c r="Q63" s="760"/>
      <c r="R63" s="760"/>
      <c r="S63" s="760"/>
      <c r="T63" s="760"/>
      <c r="U63" s="760"/>
      <c r="V63" s="760"/>
      <c r="W63" s="760"/>
      <c r="X63" s="760"/>
      <c r="Y63" s="760"/>
      <c r="Z63" s="760"/>
      <c r="AA63" s="760"/>
      <c r="AB63" s="760"/>
      <c r="AC63" s="761"/>
    </row>
    <row r="64" spans="1:29" ht="27.75" hidden="1" x14ac:dyDescent="0.45">
      <c r="A64" s="821">
        <v>3</v>
      </c>
      <c r="B64" s="727" t="s">
        <v>102</v>
      </c>
      <c r="C64" s="747"/>
      <c r="D64" s="872">
        <v>1</v>
      </c>
      <c r="E64" s="320" t="s">
        <v>96</v>
      </c>
      <c r="F64" s="109" t="s">
        <v>23</v>
      </c>
      <c r="G64" s="27" t="s">
        <v>25</v>
      </c>
      <c r="H64" s="27"/>
      <c r="I64" s="27">
        <v>2</v>
      </c>
      <c r="J64" s="110">
        <v>114</v>
      </c>
      <c r="K64" s="350">
        <v>32</v>
      </c>
      <c r="L64" s="210">
        <v>90</v>
      </c>
      <c r="M64" s="210"/>
      <c r="N64" s="210">
        <v>29</v>
      </c>
      <c r="O64" s="210">
        <v>10</v>
      </c>
      <c r="P64" s="210"/>
      <c r="Q64" s="210"/>
      <c r="R64" s="210"/>
      <c r="S64" s="210"/>
      <c r="T64" s="210"/>
      <c r="U64" s="210">
        <v>14</v>
      </c>
      <c r="V64" s="210"/>
      <c r="W64" s="210"/>
      <c r="X64" s="210"/>
      <c r="Y64" s="210"/>
      <c r="Z64" s="210"/>
      <c r="AA64" s="210"/>
      <c r="AB64" s="351"/>
      <c r="AC64" s="211">
        <f>SUM(K64:AB64)</f>
        <v>175</v>
      </c>
    </row>
    <row r="65" spans="1:29" ht="28.15" hidden="1" x14ac:dyDescent="0.45">
      <c r="A65" s="741"/>
      <c r="B65" s="877"/>
      <c r="C65" s="824"/>
      <c r="D65" s="907"/>
      <c r="E65" s="180" t="s">
        <v>128</v>
      </c>
      <c r="F65" s="253" t="s">
        <v>23</v>
      </c>
      <c r="G65" s="174" t="s">
        <v>30</v>
      </c>
      <c r="H65" s="174"/>
      <c r="I65" s="174">
        <v>3</v>
      </c>
      <c r="J65" s="97">
        <v>18</v>
      </c>
      <c r="K65" s="87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>
        <v>6</v>
      </c>
      <c r="X65" s="43"/>
      <c r="Y65" s="43"/>
      <c r="Z65" s="43"/>
      <c r="AA65" s="43"/>
      <c r="AB65" s="88"/>
      <c r="AC65" s="114">
        <f>SUM(K65:AB65)</f>
        <v>6</v>
      </c>
    </row>
    <row r="66" spans="1:29" ht="14.65" hidden="1" thickBot="1" x14ac:dyDescent="0.5">
      <c r="A66" s="742"/>
      <c r="B66" s="867"/>
      <c r="C66" s="750"/>
      <c r="D66" s="873"/>
      <c r="E66" s="113" t="s">
        <v>38</v>
      </c>
      <c r="F66" s="256" t="s">
        <v>23</v>
      </c>
      <c r="G66" s="98" t="s">
        <v>30</v>
      </c>
      <c r="H66" s="98"/>
      <c r="I66" s="98">
        <v>4</v>
      </c>
      <c r="J66" s="99">
        <v>1</v>
      </c>
      <c r="K66" s="50"/>
      <c r="L66" s="50"/>
      <c r="M66" s="51"/>
      <c r="N66" s="46"/>
      <c r="O66" s="46"/>
      <c r="P66" s="46"/>
      <c r="Q66" s="46">
        <v>4</v>
      </c>
      <c r="R66" s="46"/>
      <c r="S66" s="46"/>
      <c r="T66" s="46"/>
      <c r="U66" s="46"/>
      <c r="V66" s="46"/>
      <c r="W66" s="46"/>
      <c r="X66" s="46"/>
      <c r="Y66" s="46"/>
      <c r="Z66" s="46"/>
      <c r="AA66" s="81"/>
      <c r="AB66" s="47"/>
      <c r="AC66" s="158">
        <f>SUM(K66:AB66)</f>
        <v>4</v>
      </c>
    </row>
    <row r="67" spans="1:29" ht="14.65" hidden="1" thickBot="1" x14ac:dyDescent="0.5">
      <c r="A67" s="742"/>
      <c r="B67" s="867"/>
      <c r="C67" s="750"/>
      <c r="D67" s="873"/>
      <c r="E67" s="82" t="s">
        <v>54</v>
      </c>
      <c r="F67" s="63"/>
      <c r="G67" s="12"/>
      <c r="H67" s="12"/>
      <c r="I67" s="53"/>
      <c r="J67" s="13"/>
      <c r="K67" s="148">
        <f t="shared" ref="K67:AC67" si="17">SUM(K64:K66)</f>
        <v>32</v>
      </c>
      <c r="L67" s="148">
        <f t="shared" si="17"/>
        <v>90</v>
      </c>
      <c r="M67" s="148">
        <f t="shared" si="17"/>
        <v>0</v>
      </c>
      <c r="N67" s="148">
        <f t="shared" si="17"/>
        <v>29</v>
      </c>
      <c r="O67" s="148">
        <f t="shared" si="17"/>
        <v>10</v>
      </c>
      <c r="P67" s="148">
        <f t="shared" si="17"/>
        <v>0</v>
      </c>
      <c r="Q67" s="148">
        <f t="shared" si="17"/>
        <v>4</v>
      </c>
      <c r="R67" s="148">
        <f t="shared" si="17"/>
        <v>0</v>
      </c>
      <c r="S67" s="148">
        <f t="shared" si="17"/>
        <v>0</v>
      </c>
      <c r="T67" s="148">
        <f t="shared" si="17"/>
        <v>0</v>
      </c>
      <c r="U67" s="148">
        <f t="shared" si="17"/>
        <v>14</v>
      </c>
      <c r="V67" s="148">
        <f t="shared" si="17"/>
        <v>0</v>
      </c>
      <c r="W67" s="148">
        <f t="shared" si="17"/>
        <v>6</v>
      </c>
      <c r="X67" s="148">
        <f t="shared" si="17"/>
        <v>0</v>
      </c>
      <c r="Y67" s="148">
        <f t="shared" si="17"/>
        <v>0</v>
      </c>
      <c r="Z67" s="148">
        <f t="shared" si="17"/>
        <v>0</v>
      </c>
      <c r="AA67" s="148">
        <f t="shared" si="17"/>
        <v>0</v>
      </c>
      <c r="AB67" s="148">
        <f t="shared" si="17"/>
        <v>0</v>
      </c>
      <c r="AC67" s="269">
        <f t="shared" si="17"/>
        <v>185</v>
      </c>
    </row>
    <row r="68" spans="1:29" hidden="1" x14ac:dyDescent="0.45">
      <c r="A68" s="742"/>
      <c r="B68" s="867"/>
      <c r="C68" s="750"/>
      <c r="D68" s="873"/>
      <c r="E68" s="76"/>
      <c r="F68" s="90"/>
      <c r="G68" s="51"/>
      <c r="H68" s="51"/>
      <c r="I68" s="51"/>
      <c r="J68" s="71"/>
      <c r="K68" s="50"/>
      <c r="L68" s="51"/>
      <c r="M68" s="50"/>
      <c r="N68" s="50"/>
      <c r="O68" s="50"/>
      <c r="P68" s="51"/>
      <c r="Q68" s="50"/>
      <c r="R68" s="51"/>
      <c r="S68" s="51"/>
      <c r="T68" s="50"/>
      <c r="U68" s="50"/>
      <c r="V68" s="94"/>
      <c r="W68" s="51"/>
      <c r="X68" s="50"/>
      <c r="Y68" s="51"/>
      <c r="Z68" s="51"/>
      <c r="AA68" s="51"/>
      <c r="AB68" s="52"/>
      <c r="AC68" s="114">
        <f>SUM(K68:AB68)</f>
        <v>0</v>
      </c>
    </row>
    <row r="69" spans="1:29" hidden="1" x14ac:dyDescent="0.45">
      <c r="A69" s="742"/>
      <c r="B69" s="867"/>
      <c r="C69" s="750"/>
      <c r="D69" s="873"/>
      <c r="E69" s="167"/>
      <c r="F69" s="168"/>
      <c r="G69" s="1"/>
      <c r="H69" s="57"/>
      <c r="I69" s="58"/>
      <c r="J69" s="59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1"/>
      <c r="AC69" s="48"/>
    </row>
    <row r="70" spans="1:29" ht="28.15" hidden="1" x14ac:dyDescent="0.45">
      <c r="A70" s="742"/>
      <c r="B70" s="867"/>
      <c r="C70" s="750"/>
      <c r="D70" s="873"/>
      <c r="E70" s="177" t="s">
        <v>62</v>
      </c>
      <c r="F70" s="178" t="s">
        <v>78</v>
      </c>
      <c r="G70" s="179" t="s">
        <v>25</v>
      </c>
      <c r="H70" s="333"/>
      <c r="I70" s="174">
        <v>2</v>
      </c>
      <c r="J70" s="97">
        <v>22</v>
      </c>
      <c r="K70" s="87"/>
      <c r="L70" s="43"/>
      <c r="M70" s="43"/>
      <c r="N70" s="43">
        <v>6</v>
      </c>
      <c r="O70" s="43">
        <v>2</v>
      </c>
      <c r="P70" s="43"/>
      <c r="Q70" s="43"/>
      <c r="R70" s="43"/>
      <c r="S70" s="43"/>
      <c r="T70" s="43"/>
      <c r="U70" s="43">
        <v>4</v>
      </c>
      <c r="V70" s="43"/>
      <c r="W70" s="43"/>
      <c r="X70" s="43"/>
      <c r="Y70" s="43"/>
      <c r="Z70" s="43"/>
      <c r="AA70" s="43"/>
      <c r="AB70" s="88"/>
      <c r="AC70" s="48">
        <f>SUM(K70:AB70)</f>
        <v>12</v>
      </c>
    </row>
    <row r="71" spans="1:29" ht="14.65" hidden="1" thickBot="1" x14ac:dyDescent="0.5">
      <c r="A71" s="742"/>
      <c r="B71" s="867"/>
      <c r="C71" s="750"/>
      <c r="D71" s="873"/>
      <c r="E71" s="76" t="s">
        <v>39</v>
      </c>
      <c r="F71" s="256" t="s">
        <v>78</v>
      </c>
      <c r="G71" s="98" t="s">
        <v>25</v>
      </c>
      <c r="H71" s="98"/>
      <c r="I71" s="98">
        <v>4</v>
      </c>
      <c r="J71" s="99">
        <v>9</v>
      </c>
      <c r="K71" s="50"/>
      <c r="L71" s="51"/>
      <c r="M71" s="50"/>
      <c r="N71" s="50"/>
      <c r="O71" s="50"/>
      <c r="P71" s="51"/>
      <c r="Q71" s="50">
        <v>18</v>
      </c>
      <c r="R71" s="51"/>
      <c r="S71" s="51"/>
      <c r="T71" s="50"/>
      <c r="U71" s="50"/>
      <c r="V71" s="94"/>
      <c r="W71" s="51"/>
      <c r="X71" s="50"/>
      <c r="Y71" s="51"/>
      <c r="Z71" s="51"/>
      <c r="AA71" s="51"/>
      <c r="AB71" s="52"/>
      <c r="AC71" s="158">
        <f>SUM(K71:AB71)</f>
        <v>18</v>
      </c>
    </row>
    <row r="72" spans="1:29" ht="14.65" hidden="1" thickBot="1" x14ac:dyDescent="0.5">
      <c r="A72" s="742"/>
      <c r="B72" s="867"/>
      <c r="C72" s="750"/>
      <c r="D72" s="873"/>
      <c r="E72" s="126" t="s">
        <v>55</v>
      </c>
      <c r="F72" s="63"/>
      <c r="G72" s="12"/>
      <c r="H72" s="12"/>
      <c r="I72" s="53"/>
      <c r="J72" s="13"/>
      <c r="K72" s="148">
        <f>SUM(K69:K71)</f>
        <v>0</v>
      </c>
      <c r="L72" s="148">
        <f t="shared" ref="L72:AA72" si="18">SUM(L69:L71)</f>
        <v>0</v>
      </c>
      <c r="M72" s="148">
        <f t="shared" si="18"/>
        <v>0</v>
      </c>
      <c r="N72" s="148">
        <f t="shared" si="18"/>
        <v>6</v>
      </c>
      <c r="O72" s="148">
        <f t="shared" si="18"/>
        <v>2</v>
      </c>
      <c r="P72" s="148">
        <f t="shared" si="18"/>
        <v>0</v>
      </c>
      <c r="Q72" s="148">
        <f t="shared" si="18"/>
        <v>18</v>
      </c>
      <c r="R72" s="148">
        <f t="shared" si="18"/>
        <v>0</v>
      </c>
      <c r="S72" s="148">
        <f t="shared" si="18"/>
        <v>0</v>
      </c>
      <c r="T72" s="148">
        <f t="shared" si="18"/>
        <v>0</v>
      </c>
      <c r="U72" s="148">
        <f t="shared" si="18"/>
        <v>4</v>
      </c>
      <c r="V72" s="148">
        <f t="shared" si="18"/>
        <v>0</v>
      </c>
      <c r="W72" s="148">
        <f t="shared" si="18"/>
        <v>0</v>
      </c>
      <c r="X72" s="148">
        <f t="shared" si="18"/>
        <v>0</v>
      </c>
      <c r="Y72" s="148">
        <f t="shared" si="18"/>
        <v>0</v>
      </c>
      <c r="Z72" s="148">
        <f t="shared" si="18"/>
        <v>0</v>
      </c>
      <c r="AA72" s="148">
        <f t="shared" si="18"/>
        <v>0</v>
      </c>
      <c r="AB72" s="276">
        <f>SUM(AB69:AB71)</f>
        <v>0</v>
      </c>
      <c r="AC72" s="269">
        <f>SUM(AC69:AC71)</f>
        <v>30</v>
      </c>
    </row>
    <row r="73" spans="1:29" ht="14.65" hidden="1" thickBot="1" x14ac:dyDescent="0.5">
      <c r="A73" s="742"/>
      <c r="B73" s="867"/>
      <c r="C73" s="750"/>
      <c r="D73" s="873"/>
      <c r="E73" s="76"/>
      <c r="F73" s="908" t="s">
        <v>29</v>
      </c>
      <c r="G73" s="909"/>
      <c r="H73" s="909"/>
      <c r="I73" s="909"/>
      <c r="J73" s="910"/>
      <c r="K73" s="280">
        <f t="shared" ref="K73:AB73" si="19">SUM(K67,K72)</f>
        <v>32</v>
      </c>
      <c r="L73" s="147">
        <f t="shared" si="19"/>
        <v>90</v>
      </c>
      <c r="M73" s="147">
        <f t="shared" si="19"/>
        <v>0</v>
      </c>
      <c r="N73" s="147">
        <f>SUM(N67,N72)</f>
        <v>35</v>
      </c>
      <c r="O73" s="147">
        <f>SUM(O67,O72)</f>
        <v>12</v>
      </c>
      <c r="P73" s="147">
        <f t="shared" si="19"/>
        <v>0</v>
      </c>
      <c r="Q73" s="147">
        <f>SUM(Q67,Q72)</f>
        <v>22</v>
      </c>
      <c r="R73" s="147">
        <f t="shared" si="19"/>
        <v>0</v>
      </c>
      <c r="S73" s="147">
        <f>SUM(S67,S72)</f>
        <v>0</v>
      </c>
      <c r="T73" s="147">
        <f t="shared" si="19"/>
        <v>0</v>
      </c>
      <c r="U73" s="147">
        <f>SUM(U67,U72)</f>
        <v>18</v>
      </c>
      <c r="V73" s="147">
        <f>SUM(V67,V72)</f>
        <v>0</v>
      </c>
      <c r="W73" s="147">
        <f t="shared" si="19"/>
        <v>6</v>
      </c>
      <c r="X73" s="147">
        <f t="shared" si="19"/>
        <v>0</v>
      </c>
      <c r="Y73" s="147">
        <f t="shared" si="19"/>
        <v>0</v>
      </c>
      <c r="Z73" s="147">
        <f t="shared" si="19"/>
        <v>0</v>
      </c>
      <c r="AA73" s="147">
        <f t="shared" si="19"/>
        <v>0</v>
      </c>
      <c r="AB73" s="288">
        <f t="shared" si="19"/>
        <v>0</v>
      </c>
      <c r="AC73" s="269">
        <f>SUM(AC67,AC72)</f>
        <v>215</v>
      </c>
    </row>
    <row r="74" spans="1:29" ht="14.65" hidden="1" thickBot="1" x14ac:dyDescent="0.5">
      <c r="A74" s="743"/>
      <c r="B74" s="729"/>
      <c r="C74" s="752"/>
      <c r="D74" s="874"/>
      <c r="E74" s="67"/>
      <c r="F74" s="908" t="s">
        <v>37</v>
      </c>
      <c r="G74" s="909"/>
      <c r="H74" s="909"/>
      <c r="I74" s="909"/>
      <c r="J74" s="910"/>
      <c r="K74" s="283">
        <f t="shared" ref="K74:AC74" si="20">SUM(K62+K73)</f>
        <v>118</v>
      </c>
      <c r="L74" s="283">
        <f t="shared" si="20"/>
        <v>290</v>
      </c>
      <c r="M74" s="283">
        <f t="shared" si="20"/>
        <v>0</v>
      </c>
      <c r="N74" s="283">
        <f t="shared" si="20"/>
        <v>47</v>
      </c>
      <c r="O74" s="283">
        <f t="shared" si="20"/>
        <v>17</v>
      </c>
      <c r="P74" s="283">
        <f t="shared" si="20"/>
        <v>12</v>
      </c>
      <c r="Q74" s="283">
        <f t="shared" si="20"/>
        <v>25</v>
      </c>
      <c r="R74" s="283">
        <f t="shared" si="20"/>
        <v>0</v>
      </c>
      <c r="S74" s="283">
        <f t="shared" si="20"/>
        <v>0</v>
      </c>
      <c r="T74" s="283">
        <f t="shared" si="20"/>
        <v>0</v>
      </c>
      <c r="U74" s="283">
        <f t="shared" si="20"/>
        <v>55</v>
      </c>
      <c r="V74" s="283">
        <f t="shared" si="20"/>
        <v>12</v>
      </c>
      <c r="W74" s="283">
        <f t="shared" si="20"/>
        <v>6</v>
      </c>
      <c r="X74" s="283">
        <f t="shared" si="20"/>
        <v>0</v>
      </c>
      <c r="Y74" s="283">
        <f t="shared" si="20"/>
        <v>0</v>
      </c>
      <c r="Z74" s="283">
        <f t="shared" si="20"/>
        <v>0</v>
      </c>
      <c r="AA74" s="283">
        <f t="shared" si="20"/>
        <v>0</v>
      </c>
      <c r="AB74" s="282">
        <f t="shared" si="20"/>
        <v>0</v>
      </c>
      <c r="AC74" s="268">
        <f t="shared" si="20"/>
        <v>582</v>
      </c>
    </row>
    <row r="75" spans="1:29" ht="14.65" hidden="1" thickBot="1" x14ac:dyDescent="0.5">
      <c r="A75" s="806" t="s">
        <v>26</v>
      </c>
      <c r="B75" s="807"/>
      <c r="C75" s="807"/>
      <c r="D75" s="807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60"/>
      <c r="AB75" s="760"/>
      <c r="AC75" s="761"/>
    </row>
    <row r="76" spans="1:29" ht="28.15" hidden="1" x14ac:dyDescent="0.45">
      <c r="A76" s="821">
        <v>4</v>
      </c>
      <c r="B76" s="727" t="s">
        <v>57</v>
      </c>
      <c r="C76" s="747" t="s">
        <v>59</v>
      </c>
      <c r="D76" s="826" t="s">
        <v>31</v>
      </c>
      <c r="E76" s="181" t="s">
        <v>125</v>
      </c>
      <c r="F76" s="251" t="s">
        <v>23</v>
      </c>
      <c r="G76" s="176" t="s">
        <v>30</v>
      </c>
      <c r="H76" s="176"/>
      <c r="I76" s="176">
        <v>3</v>
      </c>
      <c r="J76" s="252">
        <v>19</v>
      </c>
      <c r="K76" s="69"/>
      <c r="L76" s="37">
        <v>16</v>
      </c>
      <c r="M76" s="37"/>
      <c r="N76" s="37">
        <v>5</v>
      </c>
      <c r="O76" s="37">
        <v>2</v>
      </c>
      <c r="P76" s="37"/>
      <c r="Q76" s="37"/>
      <c r="R76" s="37"/>
      <c r="S76" s="37"/>
      <c r="T76" s="37"/>
      <c r="U76" s="37">
        <v>3</v>
      </c>
      <c r="V76" s="37"/>
      <c r="W76" s="37"/>
      <c r="X76" s="37"/>
      <c r="Y76" s="37"/>
      <c r="Z76" s="37"/>
      <c r="AA76" s="37"/>
      <c r="AB76" s="70"/>
      <c r="AC76" s="41">
        <f>SUM(K76:AB76)</f>
        <v>26</v>
      </c>
    </row>
    <row r="77" spans="1:29" ht="28.15" hidden="1" x14ac:dyDescent="0.45">
      <c r="A77" s="742"/>
      <c r="B77" s="867"/>
      <c r="C77" s="750"/>
      <c r="D77" s="828"/>
      <c r="E77" s="182" t="s">
        <v>126</v>
      </c>
      <c r="F77" s="253" t="s">
        <v>23</v>
      </c>
      <c r="G77" s="174" t="s">
        <v>30</v>
      </c>
      <c r="H77" s="174"/>
      <c r="I77" s="174">
        <v>3</v>
      </c>
      <c r="J77" s="97">
        <v>19</v>
      </c>
      <c r="K77" s="87"/>
      <c r="L77" s="43">
        <v>18</v>
      </c>
      <c r="M77" s="43"/>
      <c r="N77" s="43"/>
      <c r="O77" s="43"/>
      <c r="P77" s="43">
        <v>2</v>
      </c>
      <c r="Q77" s="43"/>
      <c r="R77" s="43"/>
      <c r="S77" s="43"/>
      <c r="T77" s="43"/>
      <c r="U77" s="43">
        <v>3</v>
      </c>
      <c r="V77" s="43"/>
      <c r="W77" s="43"/>
      <c r="X77" s="43"/>
      <c r="Y77" s="43"/>
      <c r="Z77" s="43"/>
      <c r="AA77" s="43"/>
      <c r="AB77" s="88"/>
      <c r="AC77" s="48">
        <f>SUM(K77:AB77)</f>
        <v>23</v>
      </c>
    </row>
    <row r="78" spans="1:29" ht="28.15" hidden="1" x14ac:dyDescent="0.45">
      <c r="A78" s="742"/>
      <c r="B78" s="867"/>
      <c r="C78" s="750"/>
      <c r="D78" s="828"/>
      <c r="E78" s="183" t="s">
        <v>126</v>
      </c>
      <c r="F78" s="256" t="s">
        <v>23</v>
      </c>
      <c r="G78" s="98" t="s">
        <v>30</v>
      </c>
      <c r="H78" s="98"/>
      <c r="I78" s="98">
        <v>4</v>
      </c>
      <c r="J78" s="99">
        <v>34</v>
      </c>
      <c r="K78" s="50">
        <v>18</v>
      </c>
      <c r="L78" s="46">
        <v>72</v>
      </c>
      <c r="M78" s="46"/>
      <c r="N78" s="46"/>
      <c r="O78" s="46"/>
      <c r="P78" s="46">
        <v>4</v>
      </c>
      <c r="Q78" s="46"/>
      <c r="R78" s="46"/>
      <c r="S78" s="46"/>
      <c r="T78" s="46"/>
      <c r="U78" s="46">
        <v>10</v>
      </c>
      <c r="V78" s="46">
        <v>9</v>
      </c>
      <c r="W78" s="46"/>
      <c r="X78" s="46"/>
      <c r="Y78" s="46"/>
      <c r="Z78" s="46"/>
      <c r="AA78" s="46"/>
      <c r="AB78" s="47"/>
      <c r="AC78" s="48">
        <f>SUM(K78:AB78)</f>
        <v>113</v>
      </c>
    </row>
    <row r="79" spans="1:29" ht="14.65" hidden="1" thickBot="1" x14ac:dyDescent="0.5">
      <c r="A79" s="742"/>
      <c r="B79" s="867"/>
      <c r="C79" s="750"/>
      <c r="D79" s="828"/>
      <c r="E79" s="113" t="s">
        <v>38</v>
      </c>
      <c r="F79" s="90" t="s">
        <v>23</v>
      </c>
      <c r="G79" s="98" t="s">
        <v>30</v>
      </c>
      <c r="H79" s="51"/>
      <c r="I79" s="51">
        <v>4</v>
      </c>
      <c r="J79" s="71">
        <v>6</v>
      </c>
      <c r="K79" s="50"/>
      <c r="L79" s="50"/>
      <c r="M79" s="51"/>
      <c r="N79" s="46"/>
      <c r="O79" s="46"/>
      <c r="P79" s="46"/>
      <c r="Q79" s="46">
        <v>18</v>
      </c>
      <c r="R79" s="46"/>
      <c r="S79" s="46"/>
      <c r="T79" s="46"/>
      <c r="U79" s="46"/>
      <c r="V79" s="46"/>
      <c r="W79" s="46"/>
      <c r="X79" s="46"/>
      <c r="Y79" s="46"/>
      <c r="Z79" s="46"/>
      <c r="AA79" s="81"/>
      <c r="AB79" s="47"/>
      <c r="AC79" s="158">
        <f>SUM(K79:AB79)</f>
        <v>18</v>
      </c>
    </row>
    <row r="80" spans="1:29" ht="14.65" hidden="1" thickBot="1" x14ac:dyDescent="0.5">
      <c r="A80" s="742"/>
      <c r="B80" s="867"/>
      <c r="C80" s="750"/>
      <c r="D80" s="828"/>
      <c r="E80" s="82" t="s">
        <v>54</v>
      </c>
      <c r="F80" s="63"/>
      <c r="G80" s="12"/>
      <c r="H80" s="12"/>
      <c r="I80" s="53"/>
      <c r="J80" s="13"/>
      <c r="K80" s="148">
        <f t="shared" ref="K80:AC80" si="21">SUM(K76:K79)</f>
        <v>18</v>
      </c>
      <c r="L80" s="148">
        <f t="shared" si="21"/>
        <v>106</v>
      </c>
      <c r="M80" s="148">
        <f t="shared" si="21"/>
        <v>0</v>
      </c>
      <c r="N80" s="148">
        <f t="shared" si="21"/>
        <v>5</v>
      </c>
      <c r="O80" s="148">
        <f t="shared" si="21"/>
        <v>2</v>
      </c>
      <c r="P80" s="148">
        <f t="shared" si="21"/>
        <v>6</v>
      </c>
      <c r="Q80" s="148">
        <f t="shared" si="21"/>
        <v>18</v>
      </c>
      <c r="R80" s="148">
        <f t="shared" si="21"/>
        <v>0</v>
      </c>
      <c r="S80" s="148">
        <f t="shared" si="21"/>
        <v>0</v>
      </c>
      <c r="T80" s="148">
        <f t="shared" si="21"/>
        <v>0</v>
      </c>
      <c r="U80" s="148">
        <f t="shared" si="21"/>
        <v>16</v>
      </c>
      <c r="V80" s="148">
        <f t="shared" si="21"/>
        <v>9</v>
      </c>
      <c r="W80" s="148">
        <f t="shared" si="21"/>
        <v>0</v>
      </c>
      <c r="X80" s="148">
        <f t="shared" si="21"/>
        <v>0</v>
      </c>
      <c r="Y80" s="148">
        <f t="shared" si="21"/>
        <v>0</v>
      </c>
      <c r="Z80" s="148">
        <f t="shared" si="21"/>
        <v>0</v>
      </c>
      <c r="AA80" s="148">
        <f t="shared" si="21"/>
        <v>0</v>
      </c>
      <c r="AB80" s="148">
        <f t="shared" si="21"/>
        <v>0</v>
      </c>
      <c r="AC80" s="269">
        <f t="shared" si="21"/>
        <v>180</v>
      </c>
    </row>
    <row r="81" spans="1:29" ht="14.65" hidden="1" thickBot="1" x14ac:dyDescent="0.5">
      <c r="A81" s="743"/>
      <c r="B81" s="729"/>
      <c r="C81" s="752"/>
      <c r="D81" s="920"/>
      <c r="E81" s="67"/>
      <c r="F81" s="908" t="s">
        <v>27</v>
      </c>
      <c r="G81" s="909"/>
      <c r="H81" s="909"/>
      <c r="I81" s="909"/>
      <c r="J81" s="910"/>
      <c r="K81" s="280">
        <f>SUM(K80)</f>
        <v>18</v>
      </c>
      <c r="L81" s="147">
        <f t="shared" ref="L81:AC81" si="22">SUM(L80)</f>
        <v>106</v>
      </c>
      <c r="M81" s="147">
        <f t="shared" si="22"/>
        <v>0</v>
      </c>
      <c r="N81" s="147">
        <f t="shared" si="22"/>
        <v>5</v>
      </c>
      <c r="O81" s="147">
        <f t="shared" si="22"/>
        <v>2</v>
      </c>
      <c r="P81" s="147">
        <f t="shared" si="22"/>
        <v>6</v>
      </c>
      <c r="Q81" s="147">
        <f t="shared" si="22"/>
        <v>18</v>
      </c>
      <c r="R81" s="147">
        <f t="shared" si="22"/>
        <v>0</v>
      </c>
      <c r="S81" s="147">
        <f t="shared" si="22"/>
        <v>0</v>
      </c>
      <c r="T81" s="147">
        <f t="shared" si="22"/>
        <v>0</v>
      </c>
      <c r="U81" s="147">
        <f t="shared" si="22"/>
        <v>16</v>
      </c>
      <c r="V81" s="147">
        <f t="shared" si="22"/>
        <v>9</v>
      </c>
      <c r="W81" s="147">
        <f t="shared" si="22"/>
        <v>0</v>
      </c>
      <c r="X81" s="147">
        <f t="shared" si="22"/>
        <v>0</v>
      </c>
      <c r="Y81" s="147">
        <f t="shared" si="22"/>
        <v>0</v>
      </c>
      <c r="Z81" s="147">
        <f t="shared" si="22"/>
        <v>0</v>
      </c>
      <c r="AA81" s="147">
        <f t="shared" si="22"/>
        <v>0</v>
      </c>
      <c r="AB81" s="288">
        <f t="shared" si="22"/>
        <v>0</v>
      </c>
      <c r="AC81" s="268">
        <f t="shared" si="22"/>
        <v>180</v>
      </c>
    </row>
    <row r="82" spans="1:29" ht="14.65" hidden="1" thickBot="1" x14ac:dyDescent="0.5">
      <c r="A82" s="806" t="s">
        <v>28</v>
      </c>
      <c r="B82" s="807"/>
      <c r="C82" s="807"/>
      <c r="D82" s="807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0"/>
      <c r="P82" s="760"/>
      <c r="Q82" s="760"/>
      <c r="R82" s="760"/>
      <c r="S82" s="760"/>
      <c r="T82" s="760"/>
      <c r="U82" s="760"/>
      <c r="V82" s="760"/>
      <c r="W82" s="760"/>
      <c r="X82" s="760"/>
      <c r="Y82" s="760"/>
      <c r="Z82" s="760"/>
      <c r="AA82" s="760"/>
      <c r="AB82" s="760"/>
      <c r="AC82" s="761"/>
    </row>
    <row r="83" spans="1:29" hidden="1" x14ac:dyDescent="0.45">
      <c r="A83" s="921">
        <v>4</v>
      </c>
      <c r="B83" s="924" t="s">
        <v>103</v>
      </c>
      <c r="C83" s="715" t="s">
        <v>59</v>
      </c>
      <c r="D83" s="925">
        <v>0.5</v>
      </c>
      <c r="E83" s="321" t="s">
        <v>127</v>
      </c>
      <c r="F83" s="251" t="s">
        <v>23</v>
      </c>
      <c r="G83" s="176" t="s">
        <v>30</v>
      </c>
      <c r="H83" s="176"/>
      <c r="I83" s="176">
        <v>2</v>
      </c>
      <c r="J83" s="252">
        <v>34</v>
      </c>
      <c r="K83" s="69"/>
      <c r="L83" s="37">
        <v>68</v>
      </c>
      <c r="M83" s="37"/>
      <c r="N83" s="37"/>
      <c r="O83" s="37"/>
      <c r="P83" s="37"/>
      <c r="Q83" s="37"/>
      <c r="R83" s="37"/>
      <c r="S83" s="37"/>
      <c r="T83" s="37"/>
      <c r="U83" s="37">
        <v>4</v>
      </c>
      <c r="V83" s="37">
        <v>5</v>
      </c>
      <c r="W83" s="37"/>
      <c r="X83" s="37"/>
      <c r="Y83" s="37"/>
      <c r="Z83" s="37"/>
      <c r="AA83" s="37"/>
      <c r="AB83" s="70"/>
      <c r="AC83" s="41">
        <f>SUM(K83:AB83)</f>
        <v>77</v>
      </c>
    </row>
    <row r="84" spans="1:29" ht="28.15" hidden="1" x14ac:dyDescent="0.45">
      <c r="A84" s="922"/>
      <c r="B84" s="745"/>
      <c r="C84" s="717"/>
      <c r="D84" s="926"/>
      <c r="E84" s="180" t="s">
        <v>128</v>
      </c>
      <c r="F84" s="253" t="s">
        <v>23</v>
      </c>
      <c r="G84" s="174" t="s">
        <v>30</v>
      </c>
      <c r="H84" s="174"/>
      <c r="I84" s="174">
        <v>3</v>
      </c>
      <c r="J84" s="97">
        <v>18</v>
      </c>
      <c r="K84" s="87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>
        <v>6</v>
      </c>
      <c r="X84" s="43"/>
      <c r="Y84" s="43"/>
      <c r="Z84" s="43"/>
      <c r="AA84" s="43"/>
      <c r="AB84" s="88"/>
      <c r="AC84" s="114">
        <f>SUM(K84:AB84)</f>
        <v>6</v>
      </c>
    </row>
    <row r="85" spans="1:29" hidden="1" x14ac:dyDescent="0.45">
      <c r="A85" s="922"/>
      <c r="B85" s="745"/>
      <c r="C85" s="717"/>
      <c r="D85" s="926"/>
      <c r="E85" s="184" t="s">
        <v>38</v>
      </c>
      <c r="F85" s="254" t="s">
        <v>23</v>
      </c>
      <c r="G85" s="96" t="s">
        <v>30</v>
      </c>
      <c r="H85" s="96"/>
      <c r="I85" s="98">
        <v>4</v>
      </c>
      <c r="J85" s="99">
        <v>6</v>
      </c>
      <c r="K85" s="45"/>
      <c r="L85" s="46"/>
      <c r="M85" s="46"/>
      <c r="N85" s="46"/>
      <c r="O85" s="46"/>
      <c r="P85" s="46"/>
      <c r="Q85" s="46">
        <v>24</v>
      </c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7"/>
      <c r="AC85" s="48">
        <f>SUM(K85:AB85)</f>
        <v>24</v>
      </c>
    </row>
    <row r="86" spans="1:29" ht="14.65" hidden="1" thickBot="1" x14ac:dyDescent="0.5">
      <c r="A86" s="922"/>
      <c r="B86" s="745"/>
      <c r="C86" s="717"/>
      <c r="D86" s="926"/>
      <c r="E86" s="115"/>
      <c r="F86" s="80"/>
      <c r="G86" s="81"/>
      <c r="H86" s="81"/>
      <c r="I86" s="81"/>
      <c r="J86" s="116"/>
      <c r="K86" s="93"/>
      <c r="L86" s="81"/>
      <c r="M86" s="81"/>
      <c r="N86" s="81"/>
      <c r="O86" s="81"/>
      <c r="P86" s="81"/>
      <c r="Q86" s="81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8"/>
      <c r="AC86" s="66"/>
    </row>
    <row r="87" spans="1:29" ht="14.65" hidden="1" thickBot="1" x14ac:dyDescent="0.5">
      <c r="A87" s="922"/>
      <c r="B87" s="745"/>
      <c r="C87" s="717"/>
      <c r="D87" s="926"/>
      <c r="E87" s="134" t="s">
        <v>54</v>
      </c>
      <c r="F87" s="83"/>
      <c r="G87" s="15"/>
      <c r="H87" s="15"/>
      <c r="I87" s="299"/>
      <c r="J87" s="84"/>
      <c r="K87" s="283">
        <f>SUM(K83:K86)</f>
        <v>0</v>
      </c>
      <c r="L87" s="283">
        <f t="shared" ref="L87:AB87" si="23">SUM(L83:L86)</f>
        <v>68</v>
      </c>
      <c r="M87" s="283">
        <f t="shared" si="23"/>
        <v>0</v>
      </c>
      <c r="N87" s="283">
        <f t="shared" si="23"/>
        <v>0</v>
      </c>
      <c r="O87" s="283">
        <f t="shared" si="23"/>
        <v>0</v>
      </c>
      <c r="P87" s="283">
        <f t="shared" si="23"/>
        <v>0</v>
      </c>
      <c r="Q87" s="283">
        <f t="shared" si="23"/>
        <v>24</v>
      </c>
      <c r="R87" s="283">
        <f t="shared" si="23"/>
        <v>0</v>
      </c>
      <c r="S87" s="283">
        <f t="shared" si="23"/>
        <v>0</v>
      </c>
      <c r="T87" s="283">
        <f t="shared" si="23"/>
        <v>0</v>
      </c>
      <c r="U87" s="283">
        <f t="shared" si="23"/>
        <v>4</v>
      </c>
      <c r="V87" s="283">
        <f t="shared" si="23"/>
        <v>5</v>
      </c>
      <c r="W87" s="283">
        <f t="shared" si="23"/>
        <v>6</v>
      </c>
      <c r="X87" s="283">
        <f t="shared" si="23"/>
        <v>0</v>
      </c>
      <c r="Y87" s="283">
        <f t="shared" si="23"/>
        <v>0</v>
      </c>
      <c r="Z87" s="283">
        <f t="shared" si="23"/>
        <v>0</v>
      </c>
      <c r="AA87" s="283">
        <f t="shared" si="23"/>
        <v>0</v>
      </c>
      <c r="AB87" s="283">
        <f t="shared" si="23"/>
        <v>0</v>
      </c>
      <c r="AC87" s="284">
        <f>SUM(AC83:AC86)</f>
        <v>107</v>
      </c>
    </row>
    <row r="88" spans="1:29" ht="28.5" hidden="1" thickBot="1" x14ac:dyDescent="0.5">
      <c r="A88" s="922"/>
      <c r="B88" s="745"/>
      <c r="C88" s="717"/>
      <c r="D88" s="926"/>
      <c r="E88" s="334" t="s">
        <v>152</v>
      </c>
      <c r="F88" s="256" t="s">
        <v>78</v>
      </c>
      <c r="G88" s="98" t="s">
        <v>25</v>
      </c>
      <c r="H88" s="51"/>
      <c r="I88" s="51">
        <v>3</v>
      </c>
      <c r="J88" s="71">
        <v>15</v>
      </c>
      <c r="K88" s="50">
        <v>2</v>
      </c>
      <c r="L88" s="51">
        <v>2</v>
      </c>
      <c r="M88" s="51"/>
      <c r="N88" s="51"/>
      <c r="O88" s="51"/>
      <c r="P88" s="51"/>
      <c r="Q88" s="51"/>
      <c r="R88" s="78"/>
      <c r="S88" s="78"/>
      <c r="T88" s="78"/>
      <c r="U88" s="78">
        <v>2</v>
      </c>
      <c r="V88" s="78"/>
      <c r="W88" s="78"/>
      <c r="X88" s="78"/>
      <c r="Y88" s="78"/>
      <c r="Z88" s="78"/>
      <c r="AA88" s="78"/>
      <c r="AB88" s="79"/>
      <c r="AC88" s="86">
        <f>SUM(K88:AB88)</f>
        <v>6</v>
      </c>
    </row>
    <row r="89" spans="1:29" ht="14.65" hidden="1" thickBot="1" x14ac:dyDescent="0.5">
      <c r="A89" s="922"/>
      <c r="B89" s="745"/>
      <c r="C89" s="717"/>
      <c r="D89" s="926"/>
      <c r="E89" s="18" t="s">
        <v>55</v>
      </c>
      <c r="F89" s="14"/>
      <c r="G89" s="12"/>
      <c r="H89" s="12"/>
      <c r="I89" s="53"/>
      <c r="J89" s="12"/>
      <c r="K89" s="147">
        <v>2</v>
      </c>
      <c r="L89" s="147">
        <v>2</v>
      </c>
      <c r="M89" s="147">
        <v>0</v>
      </c>
      <c r="N89" s="147">
        <v>0</v>
      </c>
      <c r="O89" s="147"/>
      <c r="P89" s="147">
        <v>0</v>
      </c>
      <c r="Q89" s="147">
        <v>0</v>
      </c>
      <c r="R89" s="147">
        <v>0</v>
      </c>
      <c r="S89" s="147">
        <v>0</v>
      </c>
      <c r="T89" s="147">
        <v>0</v>
      </c>
      <c r="U89" s="147">
        <v>2</v>
      </c>
      <c r="V89" s="147">
        <v>0</v>
      </c>
      <c r="W89" s="147">
        <v>0</v>
      </c>
      <c r="X89" s="147">
        <v>0</v>
      </c>
      <c r="Y89" s="147">
        <v>0</v>
      </c>
      <c r="Z89" s="147">
        <v>0</v>
      </c>
      <c r="AA89" s="147">
        <v>0</v>
      </c>
      <c r="AB89" s="279">
        <v>0</v>
      </c>
      <c r="AC89" s="269">
        <f>SUM(AC88)</f>
        <v>6</v>
      </c>
    </row>
    <row r="90" spans="1:29" ht="14.65" hidden="1" thickBot="1" x14ac:dyDescent="0.5">
      <c r="A90" s="922"/>
      <c r="B90" s="745"/>
      <c r="C90" s="717"/>
      <c r="D90" s="926"/>
      <c r="E90" s="137"/>
      <c r="F90" s="878" t="s">
        <v>29</v>
      </c>
      <c r="G90" s="879"/>
      <c r="H90" s="879"/>
      <c r="I90" s="879"/>
      <c r="J90" s="928"/>
      <c r="K90" s="280">
        <f>SUM(K89,K87)</f>
        <v>2</v>
      </c>
      <c r="L90" s="147">
        <f t="shared" ref="L90:AA90" si="24">SUM(L89,L87)</f>
        <v>70</v>
      </c>
      <c r="M90" s="147">
        <f t="shared" si="24"/>
        <v>0</v>
      </c>
      <c r="N90" s="147">
        <f t="shared" si="24"/>
        <v>0</v>
      </c>
      <c r="O90" s="147">
        <f t="shared" si="24"/>
        <v>0</v>
      </c>
      <c r="P90" s="147">
        <f t="shared" si="24"/>
        <v>0</v>
      </c>
      <c r="Q90" s="147">
        <f t="shared" si="24"/>
        <v>24</v>
      </c>
      <c r="R90" s="147">
        <f t="shared" si="24"/>
        <v>0</v>
      </c>
      <c r="S90" s="147">
        <f t="shared" si="24"/>
        <v>0</v>
      </c>
      <c r="T90" s="147">
        <f t="shared" si="24"/>
        <v>0</v>
      </c>
      <c r="U90" s="147">
        <f t="shared" si="24"/>
        <v>6</v>
      </c>
      <c r="V90" s="147">
        <f t="shared" si="24"/>
        <v>5</v>
      </c>
      <c r="W90" s="147">
        <f t="shared" si="24"/>
        <v>6</v>
      </c>
      <c r="X90" s="147">
        <f t="shared" si="24"/>
        <v>0</v>
      </c>
      <c r="Y90" s="147">
        <f t="shared" si="24"/>
        <v>0</v>
      </c>
      <c r="Z90" s="147">
        <f t="shared" si="24"/>
        <v>0</v>
      </c>
      <c r="AA90" s="147">
        <f t="shared" si="24"/>
        <v>0</v>
      </c>
      <c r="AB90" s="288">
        <f>SUM(AB87)</f>
        <v>0</v>
      </c>
      <c r="AC90" s="269">
        <f>SUM(AC89,AC87)</f>
        <v>113</v>
      </c>
    </row>
    <row r="91" spans="1:29" ht="14.65" hidden="1" thickBot="1" x14ac:dyDescent="0.5">
      <c r="A91" s="923"/>
      <c r="B91" s="746"/>
      <c r="C91" s="718"/>
      <c r="D91" s="927"/>
      <c r="E91" s="128"/>
      <c r="F91" s="908" t="s">
        <v>37</v>
      </c>
      <c r="G91" s="909"/>
      <c r="H91" s="909"/>
      <c r="I91" s="909"/>
      <c r="J91" s="910"/>
      <c r="K91" s="280">
        <f t="shared" ref="K91:AB91" si="25">SUM(K81+K90)</f>
        <v>20</v>
      </c>
      <c r="L91" s="147">
        <f t="shared" si="25"/>
        <v>176</v>
      </c>
      <c r="M91" s="147">
        <f t="shared" si="25"/>
        <v>0</v>
      </c>
      <c r="N91" s="147">
        <f t="shared" si="25"/>
        <v>5</v>
      </c>
      <c r="O91" s="147">
        <f t="shared" si="25"/>
        <v>2</v>
      </c>
      <c r="P91" s="147">
        <f t="shared" si="25"/>
        <v>6</v>
      </c>
      <c r="Q91" s="147">
        <f t="shared" si="25"/>
        <v>42</v>
      </c>
      <c r="R91" s="147">
        <f t="shared" si="25"/>
        <v>0</v>
      </c>
      <c r="S91" s="147">
        <f t="shared" si="25"/>
        <v>0</v>
      </c>
      <c r="T91" s="147">
        <f t="shared" si="25"/>
        <v>0</v>
      </c>
      <c r="U91" s="147">
        <f t="shared" si="25"/>
        <v>22</v>
      </c>
      <c r="V91" s="147">
        <f t="shared" si="25"/>
        <v>14</v>
      </c>
      <c r="W91" s="147">
        <f t="shared" si="25"/>
        <v>6</v>
      </c>
      <c r="X91" s="147">
        <f t="shared" si="25"/>
        <v>0</v>
      </c>
      <c r="Y91" s="147">
        <f t="shared" si="25"/>
        <v>0</v>
      </c>
      <c r="Z91" s="147">
        <f t="shared" si="25"/>
        <v>0</v>
      </c>
      <c r="AA91" s="147">
        <f t="shared" si="25"/>
        <v>0</v>
      </c>
      <c r="AB91" s="288">
        <f t="shared" si="25"/>
        <v>0</v>
      </c>
      <c r="AC91" s="268">
        <f>SUM(AC90,AC81)</f>
        <v>293</v>
      </c>
    </row>
    <row r="92" spans="1:29" ht="14.65" hidden="1" thickBot="1" x14ac:dyDescent="0.5">
      <c r="A92" s="912" t="s">
        <v>26</v>
      </c>
      <c r="B92" s="913"/>
      <c r="C92" s="913"/>
      <c r="D92" s="913"/>
      <c r="E92" s="913"/>
      <c r="F92" s="913"/>
      <c r="G92" s="913"/>
      <c r="H92" s="913"/>
      <c r="I92" s="913"/>
      <c r="J92" s="913"/>
      <c r="K92" s="913"/>
      <c r="L92" s="913"/>
      <c r="M92" s="913"/>
      <c r="N92" s="913"/>
      <c r="O92" s="913"/>
      <c r="P92" s="913"/>
      <c r="Q92" s="913"/>
      <c r="R92" s="913"/>
      <c r="S92" s="913"/>
      <c r="T92" s="913"/>
      <c r="U92" s="913"/>
      <c r="V92" s="913"/>
      <c r="W92" s="913"/>
      <c r="X92" s="913"/>
      <c r="Y92" s="913"/>
      <c r="Z92" s="913"/>
      <c r="AA92" s="913"/>
      <c r="AB92" s="913"/>
      <c r="AC92" s="761"/>
    </row>
    <row r="93" spans="1:29" hidden="1" x14ac:dyDescent="0.45">
      <c r="A93" s="119"/>
      <c r="B93" s="28"/>
      <c r="C93" s="28"/>
      <c r="D93" s="120"/>
      <c r="E93" s="121" t="s">
        <v>63</v>
      </c>
      <c r="F93" s="307" t="s">
        <v>23</v>
      </c>
      <c r="G93" s="308" t="s">
        <v>30</v>
      </c>
      <c r="H93" s="308"/>
      <c r="I93" s="308">
        <v>3</v>
      </c>
      <c r="J93" s="309">
        <v>18</v>
      </c>
      <c r="K93" s="310">
        <v>34</v>
      </c>
      <c r="L93" s="311">
        <v>68</v>
      </c>
      <c r="M93" s="311"/>
      <c r="N93" s="311">
        <v>5</v>
      </c>
      <c r="O93" s="311">
        <v>2</v>
      </c>
      <c r="P93" s="311"/>
      <c r="Q93" s="311"/>
      <c r="R93" s="311"/>
      <c r="S93" s="311"/>
      <c r="T93" s="311"/>
      <c r="U93" s="311">
        <v>5</v>
      </c>
      <c r="V93" s="311"/>
      <c r="W93" s="311"/>
      <c r="X93" s="311"/>
      <c r="Y93" s="311"/>
      <c r="Z93" s="311"/>
      <c r="AA93" s="311"/>
      <c r="AB93" s="312"/>
      <c r="AC93" s="211">
        <f>SUM(K93:AB93)</f>
        <v>114</v>
      </c>
    </row>
    <row r="94" spans="1:29" hidden="1" x14ac:dyDescent="0.45">
      <c r="A94" s="854">
        <v>5</v>
      </c>
      <c r="B94" s="914" t="s">
        <v>58</v>
      </c>
      <c r="C94" s="717" t="s">
        <v>59</v>
      </c>
      <c r="D94" s="788" t="s">
        <v>22</v>
      </c>
      <c r="E94" s="187" t="s">
        <v>129</v>
      </c>
      <c r="F94" s="253" t="s">
        <v>23</v>
      </c>
      <c r="G94" s="174" t="s">
        <v>30</v>
      </c>
      <c r="H94" s="174"/>
      <c r="I94" s="174">
        <v>4</v>
      </c>
      <c r="J94" s="97">
        <v>34</v>
      </c>
      <c r="K94" s="87">
        <v>18</v>
      </c>
      <c r="L94" s="43">
        <v>36</v>
      </c>
      <c r="M94" s="43"/>
      <c r="N94" s="43"/>
      <c r="O94" s="43"/>
      <c r="P94" s="43">
        <v>4</v>
      </c>
      <c r="Q94" s="43"/>
      <c r="R94" s="43"/>
      <c r="S94" s="43"/>
      <c r="T94" s="43"/>
      <c r="U94" s="43">
        <v>7</v>
      </c>
      <c r="V94" s="43">
        <v>9</v>
      </c>
      <c r="W94" s="43"/>
      <c r="X94" s="43"/>
      <c r="Y94" s="43"/>
      <c r="Z94" s="43"/>
      <c r="AA94" s="43"/>
      <c r="AB94" s="88"/>
      <c r="AC94" s="48">
        <f>SUM(K94:AB94)</f>
        <v>74</v>
      </c>
    </row>
    <row r="95" spans="1:29" hidden="1" x14ac:dyDescent="0.45">
      <c r="A95" s="854"/>
      <c r="B95" s="914"/>
      <c r="C95" s="717"/>
      <c r="D95" s="788"/>
      <c r="E95" s="122" t="s">
        <v>66</v>
      </c>
      <c r="F95" s="253" t="s">
        <v>23</v>
      </c>
      <c r="G95" s="96" t="s">
        <v>25</v>
      </c>
      <c r="H95" s="96"/>
      <c r="I95" s="96" t="s">
        <v>43</v>
      </c>
      <c r="J95" s="200">
        <v>33</v>
      </c>
      <c r="K95" s="87">
        <v>8</v>
      </c>
      <c r="L95" s="43">
        <v>97</v>
      </c>
      <c r="M95" s="43"/>
      <c r="N95" s="43"/>
      <c r="O95" s="43"/>
      <c r="P95" s="43">
        <v>4</v>
      </c>
      <c r="Q95" s="43"/>
      <c r="R95" s="43"/>
      <c r="S95" s="43"/>
      <c r="T95" s="43"/>
      <c r="U95" s="43">
        <v>8</v>
      </c>
      <c r="V95" s="43">
        <v>8</v>
      </c>
      <c r="W95" s="43"/>
      <c r="X95" s="43"/>
      <c r="Y95" s="43"/>
      <c r="Z95" s="43"/>
      <c r="AA95" s="43"/>
      <c r="AB95" s="88"/>
      <c r="AC95" s="48">
        <f>SUM(K95:AB95)</f>
        <v>125</v>
      </c>
    </row>
    <row r="96" spans="1:29" hidden="1" x14ac:dyDescent="0.45">
      <c r="A96" s="854"/>
      <c r="B96" s="914"/>
      <c r="C96" s="717"/>
      <c r="D96" s="788"/>
      <c r="E96" s="188" t="s">
        <v>63</v>
      </c>
      <c r="F96" s="256" t="s">
        <v>23</v>
      </c>
      <c r="G96" s="58" t="s">
        <v>25</v>
      </c>
      <c r="H96" s="58"/>
      <c r="I96" s="58">
        <v>4</v>
      </c>
      <c r="J96" s="77">
        <v>45</v>
      </c>
      <c r="K96" s="50">
        <v>18</v>
      </c>
      <c r="L96" s="57">
        <v>36</v>
      </c>
      <c r="M96" s="57"/>
      <c r="N96" s="57"/>
      <c r="O96" s="57"/>
      <c r="P96" s="57">
        <v>4</v>
      </c>
      <c r="Q96" s="57"/>
      <c r="R96" s="57"/>
      <c r="S96" s="57"/>
      <c r="T96" s="57"/>
      <c r="U96" s="57">
        <v>7</v>
      </c>
      <c r="V96" s="57"/>
      <c r="W96" s="57"/>
      <c r="X96" s="57"/>
      <c r="Y96" s="57"/>
      <c r="Z96" s="57"/>
      <c r="AA96" s="57"/>
      <c r="AB96" s="61"/>
      <c r="AC96" s="48">
        <f>SUM(K96:AB96)</f>
        <v>65</v>
      </c>
    </row>
    <row r="97" spans="1:29" ht="14.65" hidden="1" thickBot="1" x14ac:dyDescent="0.5">
      <c r="A97" s="854"/>
      <c r="B97" s="914"/>
      <c r="C97" s="717"/>
      <c r="D97" s="788"/>
      <c r="E97" s="235" t="s">
        <v>42</v>
      </c>
      <c r="F97" s="256" t="s">
        <v>23</v>
      </c>
      <c r="G97" s="98" t="s">
        <v>30</v>
      </c>
      <c r="H97" s="98"/>
      <c r="I97" s="98">
        <v>4</v>
      </c>
      <c r="J97" s="99">
        <v>2</v>
      </c>
      <c r="K97" s="50"/>
      <c r="L97" s="51"/>
      <c r="M97" s="50"/>
      <c r="N97" s="50"/>
      <c r="O97" s="50"/>
      <c r="P97" s="51"/>
      <c r="Q97" s="50">
        <v>6</v>
      </c>
      <c r="R97" s="51"/>
      <c r="S97" s="51"/>
      <c r="T97" s="50"/>
      <c r="U97" s="50"/>
      <c r="V97" s="94"/>
      <c r="W97" s="51"/>
      <c r="X97" s="50"/>
      <c r="Y97" s="51"/>
      <c r="Z97" s="51"/>
      <c r="AA97" s="51"/>
      <c r="AB97" s="52"/>
      <c r="AC97" s="158">
        <f>SUM(K97:AB97)</f>
        <v>6</v>
      </c>
    </row>
    <row r="98" spans="1:29" ht="14.65" hidden="1" thickBot="1" x14ac:dyDescent="0.5">
      <c r="A98" s="854"/>
      <c r="B98" s="914"/>
      <c r="C98" s="717"/>
      <c r="D98" s="788"/>
      <c r="E98" s="18" t="s">
        <v>54</v>
      </c>
      <c r="F98" s="63"/>
      <c r="G98" s="12"/>
      <c r="H98" s="12"/>
      <c r="I98" s="53"/>
      <c r="J98" s="13"/>
      <c r="K98" s="148">
        <f t="shared" ref="K98:AC98" si="26">SUM(K93:K97)</f>
        <v>78</v>
      </c>
      <c r="L98" s="148">
        <f t="shared" si="26"/>
        <v>237</v>
      </c>
      <c r="M98" s="148">
        <f t="shared" si="26"/>
        <v>0</v>
      </c>
      <c r="N98" s="148">
        <f t="shared" si="26"/>
        <v>5</v>
      </c>
      <c r="O98" s="148">
        <f t="shared" si="26"/>
        <v>2</v>
      </c>
      <c r="P98" s="148">
        <f t="shared" si="26"/>
        <v>12</v>
      </c>
      <c r="Q98" s="148">
        <f t="shared" si="26"/>
        <v>6</v>
      </c>
      <c r="R98" s="148">
        <f t="shared" si="26"/>
        <v>0</v>
      </c>
      <c r="S98" s="148">
        <f t="shared" si="26"/>
        <v>0</v>
      </c>
      <c r="T98" s="148">
        <f t="shared" si="26"/>
        <v>0</v>
      </c>
      <c r="U98" s="148">
        <f t="shared" si="26"/>
        <v>27</v>
      </c>
      <c r="V98" s="148">
        <f t="shared" si="26"/>
        <v>17</v>
      </c>
      <c r="W98" s="148">
        <f t="shared" si="26"/>
        <v>0</v>
      </c>
      <c r="X98" s="148">
        <f t="shared" si="26"/>
        <v>0</v>
      </c>
      <c r="Y98" s="148">
        <f t="shared" si="26"/>
        <v>0</v>
      </c>
      <c r="Z98" s="148">
        <f t="shared" si="26"/>
        <v>0</v>
      </c>
      <c r="AA98" s="148">
        <f t="shared" si="26"/>
        <v>0</v>
      </c>
      <c r="AB98" s="148">
        <f t="shared" si="26"/>
        <v>0</v>
      </c>
      <c r="AC98" s="269">
        <f t="shared" si="26"/>
        <v>384</v>
      </c>
    </row>
    <row r="99" spans="1:29" ht="14.65" hidden="1" thickBot="1" x14ac:dyDescent="0.5">
      <c r="A99" s="854"/>
      <c r="B99" s="914"/>
      <c r="C99" s="717"/>
      <c r="D99" s="788"/>
      <c r="E99" s="189" t="s">
        <v>66</v>
      </c>
      <c r="F99" s="258" t="s">
        <v>78</v>
      </c>
      <c r="G99" s="58" t="s">
        <v>25</v>
      </c>
      <c r="H99" s="58"/>
      <c r="I99" s="58" t="s">
        <v>98</v>
      </c>
      <c r="J99" s="77">
        <v>15</v>
      </c>
      <c r="K99" s="60">
        <v>4</v>
      </c>
      <c r="L99" s="57">
        <v>6</v>
      </c>
      <c r="M99" s="57"/>
      <c r="N99" s="57"/>
      <c r="O99" s="57"/>
      <c r="P99" s="57"/>
      <c r="Q99" s="57"/>
      <c r="R99" s="57"/>
      <c r="S99" s="57"/>
      <c r="T99" s="57"/>
      <c r="U99" s="57">
        <v>4</v>
      </c>
      <c r="V99" s="57"/>
      <c r="W99" s="57"/>
      <c r="X99" s="57"/>
      <c r="Y99" s="57"/>
      <c r="Z99" s="57"/>
      <c r="AA99" s="57"/>
      <c r="AB99" s="61"/>
      <c r="AC99" s="86">
        <f>SUM(K99:AB99)</f>
        <v>14</v>
      </c>
    </row>
    <row r="100" spans="1:29" ht="14.65" hidden="1" thickBot="1" x14ac:dyDescent="0.5">
      <c r="A100" s="854"/>
      <c r="B100" s="914"/>
      <c r="C100" s="717"/>
      <c r="D100" s="788"/>
      <c r="E100" s="123" t="s">
        <v>66</v>
      </c>
      <c r="F100" s="254" t="s">
        <v>78</v>
      </c>
      <c r="G100" s="96" t="s">
        <v>25</v>
      </c>
      <c r="H100" s="96"/>
      <c r="I100" s="96" t="s">
        <v>43</v>
      </c>
      <c r="J100" s="200">
        <v>10</v>
      </c>
      <c r="K100" s="45">
        <v>2</v>
      </c>
      <c r="L100" s="46">
        <v>6</v>
      </c>
      <c r="M100" s="46"/>
      <c r="N100" s="46"/>
      <c r="O100" s="46"/>
      <c r="P100" s="46">
        <v>1</v>
      </c>
      <c r="Q100" s="46"/>
      <c r="R100" s="46"/>
      <c r="S100" s="46"/>
      <c r="T100" s="46"/>
      <c r="U100" s="46">
        <v>4</v>
      </c>
      <c r="V100" s="46">
        <v>3</v>
      </c>
      <c r="W100" s="46"/>
      <c r="X100" s="46"/>
      <c r="Y100" s="46"/>
      <c r="Z100" s="46"/>
      <c r="AA100" s="46"/>
      <c r="AB100" s="47"/>
      <c r="AC100" s="86">
        <f>SUM(K100:AB100)</f>
        <v>16</v>
      </c>
    </row>
    <row r="101" spans="1:29" ht="14.65" hidden="1" thickBot="1" x14ac:dyDescent="0.5">
      <c r="A101" s="854"/>
      <c r="B101" s="914"/>
      <c r="C101" s="717"/>
      <c r="D101" s="788"/>
      <c r="E101" s="123"/>
      <c r="F101" s="124"/>
      <c r="G101" s="125"/>
      <c r="H101" s="108"/>
      <c r="I101" s="298"/>
      <c r="J101" s="44"/>
      <c r="K101" s="87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88"/>
      <c r="AC101" s="86">
        <f>SUM(K101:AB101)</f>
        <v>0</v>
      </c>
    </row>
    <row r="102" spans="1:29" ht="14.65" hidden="1" thickBot="1" x14ac:dyDescent="0.5">
      <c r="A102" s="854"/>
      <c r="B102" s="914"/>
      <c r="C102" s="717"/>
      <c r="D102" s="788"/>
      <c r="E102" s="126" t="s">
        <v>55</v>
      </c>
      <c r="F102" s="63"/>
      <c r="G102" s="12"/>
      <c r="H102" s="12"/>
      <c r="I102" s="53"/>
      <c r="J102" s="13"/>
      <c r="K102" s="148">
        <f>SUM(K99:K101)</f>
        <v>6</v>
      </c>
      <c r="L102" s="148">
        <f t="shared" ref="L102:AA102" si="27">SUM(L99:L101)</f>
        <v>12</v>
      </c>
      <c r="M102" s="148">
        <f t="shared" si="27"/>
        <v>0</v>
      </c>
      <c r="N102" s="148">
        <f t="shared" si="27"/>
        <v>0</v>
      </c>
      <c r="O102" s="148">
        <f t="shared" si="27"/>
        <v>0</v>
      </c>
      <c r="P102" s="148">
        <f t="shared" si="27"/>
        <v>1</v>
      </c>
      <c r="Q102" s="148">
        <f t="shared" si="27"/>
        <v>0</v>
      </c>
      <c r="R102" s="148">
        <f t="shared" si="27"/>
        <v>0</v>
      </c>
      <c r="S102" s="148">
        <f t="shared" si="27"/>
        <v>0</v>
      </c>
      <c r="T102" s="148">
        <f t="shared" si="27"/>
        <v>0</v>
      </c>
      <c r="U102" s="148">
        <f t="shared" si="27"/>
        <v>8</v>
      </c>
      <c r="V102" s="148">
        <f t="shared" si="27"/>
        <v>3</v>
      </c>
      <c r="W102" s="148">
        <f t="shared" si="27"/>
        <v>0</v>
      </c>
      <c r="X102" s="148">
        <f t="shared" si="27"/>
        <v>0</v>
      </c>
      <c r="Y102" s="148">
        <f t="shared" si="27"/>
        <v>0</v>
      </c>
      <c r="Z102" s="148">
        <f t="shared" si="27"/>
        <v>0</v>
      </c>
      <c r="AA102" s="148">
        <f t="shared" si="27"/>
        <v>0</v>
      </c>
      <c r="AB102" s="276">
        <f>SUM(AB99:AB101)</f>
        <v>0</v>
      </c>
      <c r="AC102" s="269">
        <f>SUM(AC99:AC101)</f>
        <v>30</v>
      </c>
    </row>
    <row r="103" spans="1:29" ht="14.65" hidden="1" thickBot="1" x14ac:dyDescent="0.5">
      <c r="A103" s="854"/>
      <c r="B103" s="914"/>
      <c r="C103" s="717"/>
      <c r="D103" s="788"/>
      <c r="E103" s="127"/>
      <c r="F103" s="908" t="s">
        <v>27</v>
      </c>
      <c r="G103" s="909"/>
      <c r="H103" s="909"/>
      <c r="I103" s="909"/>
      <c r="J103" s="910"/>
      <c r="K103" s="7">
        <f>SUM(K98,K102)</f>
        <v>84</v>
      </c>
      <c r="L103" s="147">
        <f t="shared" ref="L103:AB103" si="28">SUM(L98,L102)</f>
        <v>249</v>
      </c>
      <c r="M103" s="147">
        <f t="shared" si="28"/>
        <v>0</v>
      </c>
      <c r="N103" s="147">
        <f t="shared" si="28"/>
        <v>5</v>
      </c>
      <c r="O103" s="147">
        <f t="shared" si="28"/>
        <v>2</v>
      </c>
      <c r="P103" s="147">
        <f t="shared" si="28"/>
        <v>13</v>
      </c>
      <c r="Q103" s="147">
        <f t="shared" si="28"/>
        <v>6</v>
      </c>
      <c r="R103" s="147">
        <f t="shared" si="28"/>
        <v>0</v>
      </c>
      <c r="S103" s="147">
        <f t="shared" si="28"/>
        <v>0</v>
      </c>
      <c r="T103" s="147">
        <f t="shared" si="28"/>
        <v>0</v>
      </c>
      <c r="U103" s="147">
        <f t="shared" si="28"/>
        <v>35</v>
      </c>
      <c r="V103" s="147">
        <f t="shared" si="28"/>
        <v>20</v>
      </c>
      <c r="W103" s="147">
        <f t="shared" si="28"/>
        <v>0</v>
      </c>
      <c r="X103" s="147">
        <f t="shared" si="28"/>
        <v>0</v>
      </c>
      <c r="Y103" s="147">
        <f t="shared" si="28"/>
        <v>0</v>
      </c>
      <c r="Z103" s="147">
        <f t="shared" si="28"/>
        <v>0</v>
      </c>
      <c r="AA103" s="147">
        <f t="shared" si="28"/>
        <v>0</v>
      </c>
      <c r="AB103" s="7">
        <f t="shared" si="28"/>
        <v>0</v>
      </c>
      <c r="AC103" s="268">
        <f>SUM(AC98,AC102)</f>
        <v>414</v>
      </c>
    </row>
    <row r="104" spans="1:29" ht="14.65" hidden="1" thickBot="1" x14ac:dyDescent="0.5">
      <c r="A104" s="762" t="s">
        <v>28</v>
      </c>
      <c r="B104" s="763"/>
      <c r="C104" s="763"/>
      <c r="D104" s="763"/>
      <c r="E104" s="763"/>
      <c r="F104" s="763"/>
      <c r="G104" s="763"/>
      <c r="H104" s="763"/>
      <c r="I104" s="763"/>
      <c r="J104" s="763"/>
      <c r="K104" s="763"/>
      <c r="L104" s="763"/>
      <c r="M104" s="763"/>
      <c r="N104" s="763"/>
      <c r="O104" s="763"/>
      <c r="P104" s="763"/>
      <c r="Q104" s="763"/>
      <c r="R104" s="763"/>
      <c r="S104" s="763"/>
      <c r="T104" s="763"/>
      <c r="U104" s="763"/>
      <c r="V104" s="763"/>
      <c r="W104" s="763"/>
      <c r="X104" s="763"/>
      <c r="Y104" s="763"/>
      <c r="Z104" s="763"/>
      <c r="AA104" s="763"/>
      <c r="AB104" s="763"/>
      <c r="AC104" s="761"/>
    </row>
    <row r="105" spans="1:29" hidden="1" x14ac:dyDescent="0.45">
      <c r="A105" s="129"/>
      <c r="B105" s="29"/>
      <c r="C105" s="29"/>
      <c r="D105" s="30"/>
      <c r="E105" s="122" t="s">
        <v>63</v>
      </c>
      <c r="F105" s="254" t="s">
        <v>23</v>
      </c>
      <c r="G105" s="96" t="s">
        <v>30</v>
      </c>
      <c r="H105" s="96"/>
      <c r="I105" s="96">
        <v>3</v>
      </c>
      <c r="J105" s="200">
        <v>19</v>
      </c>
      <c r="K105" s="45">
        <v>18</v>
      </c>
      <c r="L105" s="46">
        <v>16</v>
      </c>
      <c r="M105" s="46"/>
      <c r="N105" s="46"/>
      <c r="O105" s="46"/>
      <c r="P105" s="46">
        <v>2</v>
      </c>
      <c r="Q105" s="46"/>
      <c r="R105" s="46"/>
      <c r="S105" s="46"/>
      <c r="T105" s="46"/>
      <c r="U105" s="46">
        <v>2</v>
      </c>
      <c r="V105" s="46">
        <v>5</v>
      </c>
      <c r="W105" s="46"/>
      <c r="X105" s="46"/>
      <c r="Y105" s="46"/>
      <c r="Z105" s="46"/>
      <c r="AA105" s="46"/>
      <c r="AB105" s="47"/>
      <c r="AC105" s="306">
        <f>SUM(K105:AB105)</f>
        <v>43</v>
      </c>
    </row>
    <row r="106" spans="1:29" hidden="1" x14ac:dyDescent="0.45">
      <c r="A106" s="130"/>
      <c r="B106" s="29"/>
      <c r="C106" s="29"/>
      <c r="D106" s="30"/>
      <c r="E106" s="322" t="s">
        <v>153</v>
      </c>
      <c r="F106" s="254" t="s">
        <v>23</v>
      </c>
      <c r="G106" s="96" t="s">
        <v>25</v>
      </c>
      <c r="H106" s="296"/>
      <c r="I106" s="98" t="s">
        <v>98</v>
      </c>
      <c r="J106" s="200">
        <v>11</v>
      </c>
      <c r="K106" s="45">
        <v>18</v>
      </c>
      <c r="L106" s="301"/>
      <c r="M106" s="304">
        <v>20</v>
      </c>
      <c r="N106" s="304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2"/>
      <c r="AC106" s="48">
        <f>SUM(K106:AB106)</f>
        <v>38</v>
      </c>
    </row>
    <row r="107" spans="1:29" hidden="1" x14ac:dyDescent="0.45">
      <c r="A107" s="915"/>
      <c r="B107" s="745" t="s">
        <v>149</v>
      </c>
      <c r="C107" s="717"/>
      <c r="D107" s="914"/>
      <c r="E107" s="293" t="s">
        <v>63</v>
      </c>
      <c r="F107" s="254" t="s">
        <v>23</v>
      </c>
      <c r="G107" s="96" t="s">
        <v>25</v>
      </c>
      <c r="H107" s="96"/>
      <c r="I107" s="96">
        <v>4</v>
      </c>
      <c r="J107" s="200">
        <v>45</v>
      </c>
      <c r="K107" s="87">
        <v>14</v>
      </c>
      <c r="L107" s="43">
        <v>28</v>
      </c>
      <c r="M107" s="87"/>
      <c r="N107" s="43">
        <v>11</v>
      </c>
      <c r="O107" s="43">
        <v>4</v>
      </c>
      <c r="P107" s="43"/>
      <c r="Q107" s="43"/>
      <c r="R107" s="43"/>
      <c r="S107" s="43"/>
      <c r="T107" s="43"/>
      <c r="U107" s="43">
        <v>7</v>
      </c>
      <c r="V107" s="43"/>
      <c r="W107" s="87"/>
      <c r="X107" s="43"/>
      <c r="Y107" s="43"/>
      <c r="Z107" s="43"/>
      <c r="AA107" s="43"/>
      <c r="AB107" s="88"/>
      <c r="AC107" s="48">
        <f>SUM(K107:AB107)</f>
        <v>64</v>
      </c>
    </row>
    <row r="108" spans="1:29" hidden="1" x14ac:dyDescent="0.45">
      <c r="A108" s="915"/>
      <c r="B108" s="745"/>
      <c r="C108" s="717"/>
      <c r="D108" s="914"/>
      <c r="E108" s="236" t="s">
        <v>42</v>
      </c>
      <c r="F108" s="256" t="s">
        <v>23</v>
      </c>
      <c r="G108" s="98" t="s">
        <v>30</v>
      </c>
      <c r="H108" s="98"/>
      <c r="I108" s="98">
        <v>4</v>
      </c>
      <c r="J108" s="99">
        <v>2</v>
      </c>
      <c r="K108" s="50"/>
      <c r="L108" s="51"/>
      <c r="M108" s="50"/>
      <c r="N108" s="50"/>
      <c r="O108" s="50"/>
      <c r="P108" s="51"/>
      <c r="Q108" s="50">
        <v>8</v>
      </c>
      <c r="R108" s="51"/>
      <c r="S108" s="51"/>
      <c r="T108" s="50"/>
      <c r="U108" s="50"/>
      <c r="V108" s="94"/>
      <c r="W108" s="51"/>
      <c r="X108" s="50"/>
      <c r="Y108" s="51"/>
      <c r="Z108" s="51"/>
      <c r="AA108" s="51"/>
      <c r="AB108" s="52"/>
      <c r="AC108" s="48">
        <f>SUM(K108:AB108)</f>
        <v>8</v>
      </c>
    </row>
    <row r="109" spans="1:29" ht="14.65" hidden="1" thickBot="1" x14ac:dyDescent="0.5">
      <c r="A109" s="915"/>
      <c r="B109" s="745"/>
      <c r="C109" s="717"/>
      <c r="D109" s="914"/>
      <c r="E109" s="235" t="s">
        <v>42</v>
      </c>
      <c r="F109" s="256" t="s">
        <v>23</v>
      </c>
      <c r="G109" s="98" t="s">
        <v>25</v>
      </c>
      <c r="H109" s="98"/>
      <c r="I109" s="98" t="s">
        <v>98</v>
      </c>
      <c r="J109" s="99">
        <v>5</v>
      </c>
      <c r="K109" s="50"/>
      <c r="L109" s="51"/>
      <c r="M109" s="50"/>
      <c r="N109" s="50"/>
      <c r="O109" s="50"/>
      <c r="P109" s="51"/>
      <c r="Q109" s="50">
        <v>15</v>
      </c>
      <c r="R109" s="51"/>
      <c r="S109" s="51"/>
      <c r="T109" s="50"/>
      <c r="U109" s="50"/>
      <c r="V109" s="94"/>
      <c r="W109" s="51"/>
      <c r="X109" s="50"/>
      <c r="Y109" s="51"/>
      <c r="Z109" s="51"/>
      <c r="AA109" s="51"/>
      <c r="AB109" s="52"/>
      <c r="AC109" s="158">
        <f>SUM(K109:AB109)</f>
        <v>15</v>
      </c>
    </row>
    <row r="110" spans="1:29" ht="14.65" hidden="1" thickBot="1" x14ac:dyDescent="0.5">
      <c r="A110" s="915"/>
      <c r="B110" s="745"/>
      <c r="C110" s="717"/>
      <c r="D110" s="914"/>
      <c r="E110" s="18" t="s">
        <v>54</v>
      </c>
      <c r="F110" s="63"/>
      <c r="G110" s="12"/>
      <c r="H110" s="12"/>
      <c r="I110" s="53"/>
      <c r="J110" s="13"/>
      <c r="K110" s="148">
        <f t="shared" ref="K110:AC110" si="29">SUM(K105:K109)</f>
        <v>50</v>
      </c>
      <c r="L110" s="148">
        <f t="shared" si="29"/>
        <v>44</v>
      </c>
      <c r="M110" s="148">
        <f t="shared" si="29"/>
        <v>20</v>
      </c>
      <c r="N110" s="148">
        <f t="shared" si="29"/>
        <v>11</v>
      </c>
      <c r="O110" s="148">
        <f t="shared" si="29"/>
        <v>4</v>
      </c>
      <c r="P110" s="148">
        <f t="shared" si="29"/>
        <v>2</v>
      </c>
      <c r="Q110" s="148">
        <f t="shared" si="29"/>
        <v>23</v>
      </c>
      <c r="R110" s="148">
        <f t="shared" si="29"/>
        <v>0</v>
      </c>
      <c r="S110" s="148">
        <f t="shared" si="29"/>
        <v>0</v>
      </c>
      <c r="T110" s="148">
        <f t="shared" si="29"/>
        <v>0</v>
      </c>
      <c r="U110" s="148">
        <f t="shared" si="29"/>
        <v>9</v>
      </c>
      <c r="V110" s="148">
        <f t="shared" si="29"/>
        <v>5</v>
      </c>
      <c r="W110" s="148">
        <f t="shared" si="29"/>
        <v>0</v>
      </c>
      <c r="X110" s="148">
        <f t="shared" si="29"/>
        <v>0</v>
      </c>
      <c r="Y110" s="148">
        <f t="shared" si="29"/>
        <v>0</v>
      </c>
      <c r="Z110" s="148">
        <f t="shared" si="29"/>
        <v>0</v>
      </c>
      <c r="AA110" s="148">
        <f t="shared" si="29"/>
        <v>0</v>
      </c>
      <c r="AB110" s="148">
        <f t="shared" si="29"/>
        <v>0</v>
      </c>
      <c r="AC110" s="269">
        <f t="shared" si="29"/>
        <v>168</v>
      </c>
    </row>
    <row r="111" spans="1:29" ht="14.65" hidden="1" thickBot="1" x14ac:dyDescent="0.5">
      <c r="A111" s="915"/>
      <c r="B111" s="745"/>
      <c r="C111" s="717"/>
      <c r="D111" s="914"/>
      <c r="E111" s="335" t="s">
        <v>66</v>
      </c>
      <c r="F111" s="258" t="s">
        <v>78</v>
      </c>
      <c r="G111" s="58" t="s">
        <v>25</v>
      </c>
      <c r="H111" s="57"/>
      <c r="I111" s="58" t="s">
        <v>98</v>
      </c>
      <c r="J111" s="59">
        <v>15</v>
      </c>
      <c r="K111" s="60"/>
      <c r="L111" s="57"/>
      <c r="M111" s="57"/>
      <c r="N111" s="57">
        <v>4</v>
      </c>
      <c r="O111" s="57">
        <v>2</v>
      </c>
      <c r="P111" s="57"/>
      <c r="Q111" s="57"/>
      <c r="R111" s="57"/>
      <c r="S111" s="57"/>
      <c r="T111" s="57"/>
      <c r="U111" s="57">
        <v>3</v>
      </c>
      <c r="V111" s="57"/>
      <c r="W111" s="57"/>
      <c r="X111" s="57"/>
      <c r="Y111" s="57"/>
      <c r="Z111" s="57"/>
      <c r="AA111" s="57"/>
      <c r="AB111" s="61"/>
      <c r="AC111" s="86">
        <f>SUM(K111:AB111)</f>
        <v>9</v>
      </c>
    </row>
    <row r="112" spans="1:29" ht="14.65" hidden="1" thickBot="1" x14ac:dyDescent="0.5">
      <c r="A112" s="915"/>
      <c r="B112" s="745"/>
      <c r="C112" s="717"/>
      <c r="D112" s="914"/>
      <c r="E112" s="18" t="s">
        <v>55</v>
      </c>
      <c r="F112" s="63"/>
      <c r="G112" s="12"/>
      <c r="H112" s="12"/>
      <c r="I112" s="53"/>
      <c r="J112" s="13"/>
      <c r="K112" s="148">
        <f t="shared" ref="K112:AC112" si="30">SUM(K111:K111)</f>
        <v>0</v>
      </c>
      <c r="L112" s="147">
        <f t="shared" si="30"/>
        <v>0</v>
      </c>
      <c r="M112" s="147">
        <f t="shared" si="30"/>
        <v>0</v>
      </c>
      <c r="N112" s="147">
        <f t="shared" si="30"/>
        <v>4</v>
      </c>
      <c r="O112" s="147">
        <f t="shared" si="30"/>
        <v>2</v>
      </c>
      <c r="P112" s="147">
        <f t="shared" si="30"/>
        <v>0</v>
      </c>
      <c r="Q112" s="147">
        <f t="shared" si="30"/>
        <v>0</v>
      </c>
      <c r="R112" s="147">
        <f t="shared" si="30"/>
        <v>0</v>
      </c>
      <c r="S112" s="147">
        <f t="shared" si="30"/>
        <v>0</v>
      </c>
      <c r="T112" s="147">
        <f t="shared" si="30"/>
        <v>0</v>
      </c>
      <c r="U112" s="147">
        <f t="shared" si="30"/>
        <v>3</v>
      </c>
      <c r="V112" s="147">
        <f t="shared" si="30"/>
        <v>0</v>
      </c>
      <c r="W112" s="147">
        <f t="shared" si="30"/>
        <v>0</v>
      </c>
      <c r="X112" s="147">
        <f t="shared" si="30"/>
        <v>0</v>
      </c>
      <c r="Y112" s="147">
        <f t="shared" si="30"/>
        <v>0</v>
      </c>
      <c r="Z112" s="147">
        <f t="shared" si="30"/>
        <v>0</v>
      </c>
      <c r="AA112" s="147">
        <f t="shared" si="30"/>
        <v>0</v>
      </c>
      <c r="AB112" s="279">
        <f t="shared" si="30"/>
        <v>0</v>
      </c>
      <c r="AC112" s="269">
        <f t="shared" si="30"/>
        <v>9</v>
      </c>
    </row>
    <row r="113" spans="1:29" ht="14.65" hidden="1" thickBot="1" x14ac:dyDescent="0.5">
      <c r="A113" s="915"/>
      <c r="B113" s="745"/>
      <c r="C113" s="717"/>
      <c r="D113" s="914"/>
      <c r="E113" s="3"/>
      <c r="F113" s="878" t="s">
        <v>29</v>
      </c>
      <c r="G113" s="879"/>
      <c r="H113" s="879"/>
      <c r="I113" s="879"/>
      <c r="J113" s="928"/>
      <c r="K113" s="283">
        <f t="shared" ref="K113:AC113" si="31">SUM(K110,K112)</f>
        <v>50</v>
      </c>
      <c r="L113" s="283">
        <f t="shared" si="31"/>
        <v>44</v>
      </c>
      <c r="M113" s="283">
        <f t="shared" si="31"/>
        <v>20</v>
      </c>
      <c r="N113" s="283">
        <f t="shared" si="31"/>
        <v>15</v>
      </c>
      <c r="O113" s="283">
        <f t="shared" si="31"/>
        <v>6</v>
      </c>
      <c r="P113" s="283">
        <f t="shared" si="31"/>
        <v>2</v>
      </c>
      <c r="Q113" s="283">
        <f t="shared" si="31"/>
        <v>23</v>
      </c>
      <c r="R113" s="283">
        <f t="shared" si="31"/>
        <v>0</v>
      </c>
      <c r="S113" s="283">
        <f t="shared" si="31"/>
        <v>0</v>
      </c>
      <c r="T113" s="283">
        <f t="shared" si="31"/>
        <v>0</v>
      </c>
      <c r="U113" s="283">
        <f t="shared" si="31"/>
        <v>12</v>
      </c>
      <c r="V113" s="283">
        <f t="shared" si="31"/>
        <v>5</v>
      </c>
      <c r="W113" s="283">
        <f t="shared" si="31"/>
        <v>0</v>
      </c>
      <c r="X113" s="283">
        <f t="shared" si="31"/>
        <v>0</v>
      </c>
      <c r="Y113" s="283">
        <f t="shared" si="31"/>
        <v>0</v>
      </c>
      <c r="Z113" s="283">
        <f t="shared" si="31"/>
        <v>0</v>
      </c>
      <c r="AA113" s="283">
        <f t="shared" si="31"/>
        <v>0</v>
      </c>
      <c r="AB113" s="282">
        <f t="shared" si="31"/>
        <v>0</v>
      </c>
      <c r="AC113" s="269">
        <f t="shared" si="31"/>
        <v>177</v>
      </c>
    </row>
    <row r="114" spans="1:29" ht="14.65" hidden="1" thickBot="1" x14ac:dyDescent="0.5">
      <c r="A114" s="916"/>
      <c r="B114" s="746"/>
      <c r="C114" s="718"/>
      <c r="D114" s="929"/>
      <c r="E114" s="127"/>
      <c r="F114" s="908" t="s">
        <v>37</v>
      </c>
      <c r="G114" s="909"/>
      <c r="H114" s="909"/>
      <c r="I114" s="909"/>
      <c r="J114" s="910"/>
      <c r="K114" s="276">
        <f t="shared" ref="K114:AB114" si="32">SUM(K103+K113)</f>
        <v>134</v>
      </c>
      <c r="L114" s="147">
        <f t="shared" si="32"/>
        <v>293</v>
      </c>
      <c r="M114" s="147">
        <f t="shared" si="32"/>
        <v>20</v>
      </c>
      <c r="N114" s="147">
        <f t="shared" si="32"/>
        <v>20</v>
      </c>
      <c r="O114" s="147">
        <f t="shared" si="32"/>
        <v>8</v>
      </c>
      <c r="P114" s="147">
        <f t="shared" si="32"/>
        <v>15</v>
      </c>
      <c r="Q114" s="147">
        <f t="shared" si="32"/>
        <v>29</v>
      </c>
      <c r="R114" s="147">
        <f t="shared" si="32"/>
        <v>0</v>
      </c>
      <c r="S114" s="147">
        <f t="shared" si="32"/>
        <v>0</v>
      </c>
      <c r="T114" s="147">
        <f t="shared" si="32"/>
        <v>0</v>
      </c>
      <c r="U114" s="147">
        <f t="shared" si="32"/>
        <v>47</v>
      </c>
      <c r="V114" s="147">
        <f t="shared" si="32"/>
        <v>25</v>
      </c>
      <c r="W114" s="147">
        <f t="shared" si="32"/>
        <v>0</v>
      </c>
      <c r="X114" s="147">
        <f t="shared" si="32"/>
        <v>0</v>
      </c>
      <c r="Y114" s="147">
        <f t="shared" si="32"/>
        <v>0</v>
      </c>
      <c r="Z114" s="147">
        <f t="shared" si="32"/>
        <v>0</v>
      </c>
      <c r="AA114" s="147">
        <f t="shared" si="32"/>
        <v>0</v>
      </c>
      <c r="AB114" s="276">
        <f t="shared" si="32"/>
        <v>0</v>
      </c>
      <c r="AC114" s="268">
        <f>SUM(AC103,AC113)</f>
        <v>591</v>
      </c>
    </row>
    <row r="115" spans="1:29" ht="14.65" hidden="1" thickBot="1" x14ac:dyDescent="0.5">
      <c r="A115" s="868" t="s">
        <v>26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60"/>
      <c r="AB115" s="760"/>
      <c r="AC115" s="761"/>
    </row>
    <row r="116" spans="1:29" hidden="1" x14ac:dyDescent="0.45">
      <c r="A116" s="706">
        <v>6</v>
      </c>
      <c r="B116" s="895" t="s">
        <v>83</v>
      </c>
      <c r="C116" s="715" t="s">
        <v>104</v>
      </c>
      <c r="D116" s="905" t="s">
        <v>44</v>
      </c>
      <c r="E116" s="215" t="s">
        <v>89</v>
      </c>
      <c r="F116" s="251" t="s">
        <v>23</v>
      </c>
      <c r="G116" s="176" t="s">
        <v>30</v>
      </c>
      <c r="H116" s="176"/>
      <c r="I116" s="176">
        <v>3</v>
      </c>
      <c r="J116" s="252">
        <v>18</v>
      </c>
      <c r="K116" s="69">
        <v>16</v>
      </c>
      <c r="L116" s="37">
        <v>18</v>
      </c>
      <c r="M116" s="37"/>
      <c r="N116" s="37"/>
      <c r="O116" s="37"/>
      <c r="P116" s="37"/>
      <c r="Q116" s="37"/>
      <c r="R116" s="37"/>
      <c r="S116" s="37"/>
      <c r="T116" s="37"/>
      <c r="U116" s="37">
        <v>3</v>
      </c>
      <c r="V116" s="37">
        <v>5</v>
      </c>
      <c r="W116" s="37"/>
      <c r="X116" s="37"/>
      <c r="Y116" s="37"/>
      <c r="Z116" s="37"/>
      <c r="AA116" s="37"/>
      <c r="AB116" s="70"/>
      <c r="AC116" s="41">
        <f t="shared" ref="AC116:AC126" si="33">SUM(K116:AB116)</f>
        <v>42</v>
      </c>
    </row>
    <row r="117" spans="1:29" hidden="1" x14ac:dyDescent="0.45">
      <c r="A117" s="707"/>
      <c r="B117" s="896"/>
      <c r="C117" s="717"/>
      <c r="D117" s="788"/>
      <c r="E117" s="122" t="s">
        <v>69</v>
      </c>
      <c r="F117" s="254" t="s">
        <v>23</v>
      </c>
      <c r="G117" s="96" t="s">
        <v>25</v>
      </c>
      <c r="H117" s="96"/>
      <c r="I117" s="96" t="s">
        <v>43</v>
      </c>
      <c r="J117" s="200">
        <v>33</v>
      </c>
      <c r="K117" s="45">
        <v>8</v>
      </c>
      <c r="L117" s="46">
        <v>20</v>
      </c>
      <c r="M117" s="46"/>
      <c r="N117" s="46"/>
      <c r="O117" s="46"/>
      <c r="P117" s="46">
        <v>4</v>
      </c>
      <c r="Q117" s="46"/>
      <c r="R117" s="46"/>
      <c r="S117" s="46"/>
      <c r="T117" s="46"/>
      <c r="U117" s="46">
        <v>4</v>
      </c>
      <c r="V117" s="46"/>
      <c r="W117" s="46"/>
      <c r="X117" s="46"/>
      <c r="Y117" s="46"/>
      <c r="Z117" s="46"/>
      <c r="AA117" s="46"/>
      <c r="AB117" s="47"/>
      <c r="AC117" s="48">
        <f t="shared" si="33"/>
        <v>36</v>
      </c>
    </row>
    <row r="118" spans="1:29" hidden="1" x14ac:dyDescent="0.45">
      <c r="A118" s="707"/>
      <c r="B118" s="896"/>
      <c r="C118" s="717"/>
      <c r="D118" s="788"/>
      <c r="E118" s="122" t="s">
        <v>94</v>
      </c>
      <c r="F118" s="254" t="s">
        <v>23</v>
      </c>
      <c r="G118" s="96" t="s">
        <v>24</v>
      </c>
      <c r="H118" s="96"/>
      <c r="I118" s="96">
        <v>3</v>
      </c>
      <c r="J118" s="200">
        <v>17</v>
      </c>
      <c r="K118" s="45">
        <v>16</v>
      </c>
      <c r="L118" s="46">
        <v>18</v>
      </c>
      <c r="M118" s="46"/>
      <c r="N118" s="46"/>
      <c r="O118" s="46"/>
      <c r="P118" s="46">
        <v>2</v>
      </c>
      <c r="Q118" s="46"/>
      <c r="R118" s="46"/>
      <c r="S118" s="46"/>
      <c r="T118" s="46"/>
      <c r="U118" s="46">
        <v>3</v>
      </c>
      <c r="V118" s="46"/>
      <c r="W118" s="46"/>
      <c r="X118" s="46"/>
      <c r="Y118" s="46"/>
      <c r="Z118" s="46"/>
      <c r="AA118" s="46"/>
      <c r="AB118" s="47"/>
      <c r="AC118" s="48">
        <f t="shared" si="33"/>
        <v>39</v>
      </c>
    </row>
    <row r="119" spans="1:29" ht="14.65" hidden="1" thickBot="1" x14ac:dyDescent="0.5">
      <c r="A119" s="707"/>
      <c r="B119" s="896"/>
      <c r="C119" s="717"/>
      <c r="D119" s="788"/>
      <c r="E119" s="122" t="s">
        <v>42</v>
      </c>
      <c r="F119" s="254" t="s">
        <v>23</v>
      </c>
      <c r="G119" s="96" t="s">
        <v>30</v>
      </c>
      <c r="H119" s="96"/>
      <c r="I119" s="96">
        <v>4</v>
      </c>
      <c r="J119" s="200">
        <v>7</v>
      </c>
      <c r="K119" s="45"/>
      <c r="L119" s="46"/>
      <c r="M119" s="46"/>
      <c r="N119" s="46"/>
      <c r="O119" s="46"/>
      <c r="P119" s="46"/>
      <c r="Q119" s="46">
        <v>21</v>
      </c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7"/>
      <c r="AC119" s="158">
        <f t="shared" si="33"/>
        <v>21</v>
      </c>
    </row>
    <row r="120" spans="1:29" ht="14.65" hidden="1" thickBot="1" x14ac:dyDescent="0.5">
      <c r="A120" s="707"/>
      <c r="B120" s="896"/>
      <c r="C120" s="717"/>
      <c r="D120" s="788"/>
      <c r="E120" s="18" t="s">
        <v>54</v>
      </c>
      <c r="F120" s="63"/>
      <c r="G120" s="12"/>
      <c r="H120" s="12"/>
      <c r="I120" s="53"/>
      <c r="J120" s="13"/>
      <c r="K120" s="148">
        <f t="shared" ref="K120:AC120" si="34">SUM(K116:K119)</f>
        <v>40</v>
      </c>
      <c r="L120" s="148">
        <f t="shared" si="34"/>
        <v>56</v>
      </c>
      <c r="M120" s="148">
        <f t="shared" si="34"/>
        <v>0</v>
      </c>
      <c r="N120" s="148">
        <f t="shared" si="34"/>
        <v>0</v>
      </c>
      <c r="O120" s="148">
        <f t="shared" si="34"/>
        <v>0</v>
      </c>
      <c r="P120" s="148">
        <f t="shared" si="34"/>
        <v>6</v>
      </c>
      <c r="Q120" s="148">
        <f t="shared" si="34"/>
        <v>21</v>
      </c>
      <c r="R120" s="148">
        <f t="shared" si="34"/>
        <v>0</v>
      </c>
      <c r="S120" s="148">
        <f t="shared" si="34"/>
        <v>0</v>
      </c>
      <c r="T120" s="148">
        <f t="shared" si="34"/>
        <v>0</v>
      </c>
      <c r="U120" s="148">
        <f t="shared" si="34"/>
        <v>10</v>
      </c>
      <c r="V120" s="148">
        <f t="shared" si="34"/>
        <v>5</v>
      </c>
      <c r="W120" s="148">
        <f t="shared" si="34"/>
        <v>0</v>
      </c>
      <c r="X120" s="148">
        <f t="shared" si="34"/>
        <v>0</v>
      </c>
      <c r="Y120" s="148">
        <f t="shared" si="34"/>
        <v>0</v>
      </c>
      <c r="Z120" s="148">
        <f t="shared" si="34"/>
        <v>0</v>
      </c>
      <c r="AA120" s="148">
        <f t="shared" si="34"/>
        <v>0</v>
      </c>
      <c r="AB120" s="148">
        <f t="shared" si="34"/>
        <v>0</v>
      </c>
      <c r="AC120" s="269">
        <f t="shared" si="34"/>
        <v>138</v>
      </c>
    </row>
    <row r="121" spans="1:29" hidden="1" x14ac:dyDescent="0.45">
      <c r="A121" s="707"/>
      <c r="B121" s="896"/>
      <c r="C121" s="717"/>
      <c r="D121" s="788"/>
      <c r="E121" s="237" t="s">
        <v>69</v>
      </c>
      <c r="F121" s="190">
        <v>3</v>
      </c>
      <c r="G121" s="191" t="s">
        <v>25</v>
      </c>
      <c r="H121" s="98"/>
      <c r="I121" s="98" t="s">
        <v>43</v>
      </c>
      <c r="J121" s="99">
        <v>10</v>
      </c>
      <c r="K121" s="50"/>
      <c r="L121" s="51"/>
      <c r="M121" s="51"/>
      <c r="N121" s="51"/>
      <c r="O121" s="51"/>
      <c r="P121" s="51">
        <v>1</v>
      </c>
      <c r="Q121" s="51"/>
      <c r="R121" s="51"/>
      <c r="S121" s="51"/>
      <c r="T121" s="51"/>
      <c r="U121" s="51">
        <v>1</v>
      </c>
      <c r="V121" s="51"/>
      <c r="W121" s="51"/>
      <c r="X121" s="51"/>
      <c r="Y121" s="51"/>
      <c r="Z121" s="51"/>
      <c r="AA121" s="51"/>
      <c r="AB121" s="52"/>
      <c r="AC121" s="114">
        <f>SUM(K121:AB121)</f>
        <v>2</v>
      </c>
    </row>
    <row r="122" spans="1:29" hidden="1" x14ac:dyDescent="0.45">
      <c r="A122" s="707"/>
      <c r="B122" s="896"/>
      <c r="C122" s="717"/>
      <c r="D122" s="788"/>
      <c r="E122" s="238" t="s">
        <v>64</v>
      </c>
      <c r="F122" s="192" t="s">
        <v>78</v>
      </c>
      <c r="G122" s="193" t="s">
        <v>88</v>
      </c>
      <c r="H122" s="96"/>
      <c r="I122" s="96">
        <v>4</v>
      </c>
      <c r="J122" s="200">
        <v>7</v>
      </c>
      <c r="K122" s="45"/>
      <c r="L122" s="46"/>
      <c r="M122" s="46"/>
      <c r="N122" s="46">
        <v>2</v>
      </c>
      <c r="O122" s="46">
        <v>1</v>
      </c>
      <c r="P122" s="46"/>
      <c r="Q122" s="46"/>
      <c r="R122" s="46"/>
      <c r="S122" s="46"/>
      <c r="T122" s="46"/>
      <c r="U122" s="46"/>
      <c r="V122" s="46">
        <v>2</v>
      </c>
      <c r="W122" s="46"/>
      <c r="X122" s="46"/>
      <c r="Y122" s="46"/>
      <c r="Z122" s="46"/>
      <c r="AA122" s="46"/>
      <c r="AB122" s="47"/>
      <c r="AC122" s="48">
        <f t="shared" si="33"/>
        <v>5</v>
      </c>
    </row>
    <row r="123" spans="1:29" hidden="1" x14ac:dyDescent="0.45">
      <c r="A123" s="707"/>
      <c r="B123" s="896"/>
      <c r="C123" s="717"/>
      <c r="D123" s="788"/>
      <c r="E123" s="238" t="s">
        <v>64</v>
      </c>
      <c r="F123" s="192" t="s">
        <v>78</v>
      </c>
      <c r="G123" s="193" t="s">
        <v>90</v>
      </c>
      <c r="H123" s="96"/>
      <c r="I123" s="96">
        <v>4</v>
      </c>
      <c r="J123" s="200">
        <v>37</v>
      </c>
      <c r="K123" s="45"/>
      <c r="L123" s="46"/>
      <c r="M123" s="46"/>
      <c r="N123" s="46">
        <v>9</v>
      </c>
      <c r="O123" s="46">
        <v>2</v>
      </c>
      <c r="P123" s="46"/>
      <c r="Q123" s="46"/>
      <c r="R123" s="46"/>
      <c r="S123" s="46"/>
      <c r="T123" s="46"/>
      <c r="U123" s="46">
        <v>4</v>
      </c>
      <c r="V123" s="46"/>
      <c r="W123" s="46"/>
      <c r="X123" s="46"/>
      <c r="Y123" s="46"/>
      <c r="Z123" s="46"/>
      <c r="AA123" s="46"/>
      <c r="AB123" s="47"/>
      <c r="AC123" s="48">
        <f>SUM(K123:AB123)</f>
        <v>15</v>
      </c>
    </row>
    <row r="124" spans="1:29" hidden="1" x14ac:dyDescent="0.45">
      <c r="A124" s="707"/>
      <c r="B124" s="896"/>
      <c r="C124" s="717"/>
      <c r="D124" s="788"/>
      <c r="E124" s="238" t="s">
        <v>64</v>
      </c>
      <c r="F124" s="192" t="s">
        <v>78</v>
      </c>
      <c r="G124" s="193" t="s">
        <v>25</v>
      </c>
      <c r="H124" s="96"/>
      <c r="I124" s="96">
        <v>1</v>
      </c>
      <c r="J124" s="200">
        <v>2</v>
      </c>
      <c r="K124" s="45">
        <v>2</v>
      </c>
      <c r="L124" s="46">
        <v>2</v>
      </c>
      <c r="M124" s="46"/>
      <c r="N124" s="46"/>
      <c r="O124" s="46"/>
      <c r="P124" s="46"/>
      <c r="Q124" s="46"/>
      <c r="R124" s="46"/>
      <c r="S124" s="46"/>
      <c r="T124" s="46"/>
      <c r="U124" s="46">
        <v>1</v>
      </c>
      <c r="V124" s="46"/>
      <c r="W124" s="46"/>
      <c r="X124" s="46"/>
      <c r="Y124" s="46"/>
      <c r="Z124" s="46"/>
      <c r="AA124" s="46"/>
      <c r="AB124" s="47"/>
      <c r="AC124" s="48">
        <f t="shared" si="33"/>
        <v>5</v>
      </c>
    </row>
    <row r="125" spans="1:29" hidden="1" x14ac:dyDescent="0.45">
      <c r="A125" s="707"/>
      <c r="B125" s="896"/>
      <c r="C125" s="717"/>
      <c r="D125" s="788"/>
      <c r="E125" s="194" t="s">
        <v>138</v>
      </c>
      <c r="F125" s="195" t="s">
        <v>78</v>
      </c>
      <c r="G125" s="191" t="s">
        <v>25</v>
      </c>
      <c r="H125" s="98"/>
      <c r="I125" s="98" t="s">
        <v>98</v>
      </c>
      <c r="J125" s="99">
        <v>15</v>
      </c>
      <c r="K125" s="50">
        <v>4</v>
      </c>
      <c r="L125" s="51">
        <v>4</v>
      </c>
      <c r="M125" s="51"/>
      <c r="N125" s="51"/>
      <c r="O125" s="51"/>
      <c r="P125" s="51"/>
      <c r="Q125" s="51"/>
      <c r="R125" s="51"/>
      <c r="S125" s="51"/>
      <c r="T125" s="51"/>
      <c r="U125" s="51">
        <v>3</v>
      </c>
      <c r="V125" s="51"/>
      <c r="W125" s="51"/>
      <c r="X125" s="51"/>
      <c r="Y125" s="51"/>
      <c r="Z125" s="51"/>
      <c r="AA125" s="51"/>
      <c r="AB125" s="52"/>
      <c r="AC125" s="48">
        <f>SUM(K125:AB125)</f>
        <v>11</v>
      </c>
    </row>
    <row r="126" spans="1:29" ht="14.65" hidden="1" thickBot="1" x14ac:dyDescent="0.5">
      <c r="A126" s="707"/>
      <c r="B126" s="896"/>
      <c r="C126" s="717"/>
      <c r="D126" s="788"/>
      <c r="E126" s="237" t="s">
        <v>69</v>
      </c>
      <c r="F126" s="190">
        <v>3</v>
      </c>
      <c r="G126" s="191" t="s">
        <v>25</v>
      </c>
      <c r="H126" s="98"/>
      <c r="I126" s="98" t="s">
        <v>98</v>
      </c>
      <c r="J126" s="99">
        <v>15</v>
      </c>
      <c r="K126" s="50">
        <v>2</v>
      </c>
      <c r="L126" s="51">
        <v>2</v>
      </c>
      <c r="M126" s="51"/>
      <c r="N126" s="51"/>
      <c r="O126" s="51"/>
      <c r="P126" s="51"/>
      <c r="Q126" s="51"/>
      <c r="R126" s="51"/>
      <c r="S126" s="51"/>
      <c r="T126" s="51"/>
      <c r="U126" s="51"/>
      <c r="V126" s="51">
        <v>1</v>
      </c>
      <c r="W126" s="51"/>
      <c r="X126" s="51"/>
      <c r="Y126" s="51"/>
      <c r="Z126" s="51"/>
      <c r="AA126" s="51"/>
      <c r="AB126" s="52"/>
      <c r="AC126" s="158">
        <f t="shared" si="33"/>
        <v>5</v>
      </c>
    </row>
    <row r="127" spans="1:29" ht="14.65" hidden="1" thickBot="1" x14ac:dyDescent="0.5">
      <c r="A127" s="707"/>
      <c r="B127" s="896"/>
      <c r="C127" s="717"/>
      <c r="D127" s="788"/>
      <c r="E127" s="18" t="s">
        <v>143</v>
      </c>
      <c r="F127" s="63"/>
      <c r="G127" s="12"/>
      <c r="H127" s="12"/>
      <c r="I127" s="53"/>
      <c r="J127" s="13"/>
      <c r="K127" s="148">
        <f>SUM(K121:K126)</f>
        <v>8</v>
      </c>
      <c r="L127" s="148">
        <f t="shared" ref="L127:AC127" si="35">SUM(L121:L126)</f>
        <v>8</v>
      </c>
      <c r="M127" s="148">
        <f t="shared" si="35"/>
        <v>0</v>
      </c>
      <c r="N127" s="148">
        <f>SUM(N121:N126)</f>
        <v>11</v>
      </c>
      <c r="O127" s="148">
        <f t="shared" si="35"/>
        <v>3</v>
      </c>
      <c r="P127" s="148">
        <f t="shared" si="35"/>
        <v>1</v>
      </c>
      <c r="Q127" s="148">
        <f t="shared" si="35"/>
        <v>0</v>
      </c>
      <c r="R127" s="148">
        <f t="shared" si="35"/>
        <v>0</v>
      </c>
      <c r="S127" s="148">
        <f t="shared" si="35"/>
        <v>0</v>
      </c>
      <c r="T127" s="148">
        <f t="shared" si="35"/>
        <v>0</v>
      </c>
      <c r="U127" s="148">
        <f t="shared" si="35"/>
        <v>9</v>
      </c>
      <c r="V127" s="148">
        <f t="shared" si="35"/>
        <v>3</v>
      </c>
      <c r="W127" s="148">
        <f t="shared" si="35"/>
        <v>0</v>
      </c>
      <c r="X127" s="148">
        <f t="shared" si="35"/>
        <v>0</v>
      </c>
      <c r="Y127" s="148">
        <f t="shared" si="35"/>
        <v>0</v>
      </c>
      <c r="Z127" s="148">
        <f t="shared" si="35"/>
        <v>0</v>
      </c>
      <c r="AA127" s="148">
        <f t="shared" si="35"/>
        <v>0</v>
      </c>
      <c r="AB127" s="276">
        <f t="shared" si="35"/>
        <v>0</v>
      </c>
      <c r="AC127" s="269">
        <f t="shared" si="35"/>
        <v>43</v>
      </c>
    </row>
    <row r="128" spans="1:29" ht="14.65" hidden="1" thickBot="1" x14ac:dyDescent="0.5">
      <c r="A128" s="707"/>
      <c r="B128" s="897"/>
      <c r="C128" s="718"/>
      <c r="D128" s="906"/>
      <c r="E128" s="239"/>
      <c r="F128" s="83" t="s">
        <v>27</v>
      </c>
      <c r="G128" s="15"/>
      <c r="H128" s="15"/>
      <c r="I128" s="15"/>
      <c r="J128" s="84"/>
      <c r="K128" s="282">
        <f t="shared" ref="K128:AC128" si="36">SUM(K120,K127)</f>
        <v>48</v>
      </c>
      <c r="L128" s="147">
        <f t="shared" si="36"/>
        <v>64</v>
      </c>
      <c r="M128" s="147">
        <f t="shared" si="36"/>
        <v>0</v>
      </c>
      <c r="N128" s="147">
        <f t="shared" si="36"/>
        <v>11</v>
      </c>
      <c r="O128" s="147">
        <f t="shared" si="36"/>
        <v>3</v>
      </c>
      <c r="P128" s="147">
        <f t="shared" si="36"/>
        <v>7</v>
      </c>
      <c r="Q128" s="147">
        <f t="shared" si="36"/>
        <v>21</v>
      </c>
      <c r="R128" s="147">
        <f t="shared" si="36"/>
        <v>0</v>
      </c>
      <c r="S128" s="147">
        <f t="shared" si="36"/>
        <v>0</v>
      </c>
      <c r="T128" s="147">
        <f t="shared" si="36"/>
        <v>0</v>
      </c>
      <c r="U128" s="147">
        <f t="shared" si="36"/>
        <v>19</v>
      </c>
      <c r="V128" s="147">
        <f t="shared" si="36"/>
        <v>8</v>
      </c>
      <c r="W128" s="147">
        <f t="shared" si="36"/>
        <v>0</v>
      </c>
      <c r="X128" s="147">
        <f t="shared" si="36"/>
        <v>0</v>
      </c>
      <c r="Y128" s="147">
        <f t="shared" si="36"/>
        <v>0</v>
      </c>
      <c r="Z128" s="147">
        <f t="shared" si="36"/>
        <v>0</v>
      </c>
      <c r="AA128" s="147">
        <f t="shared" si="36"/>
        <v>0</v>
      </c>
      <c r="AB128" s="282">
        <f t="shared" si="36"/>
        <v>0</v>
      </c>
      <c r="AC128" s="268">
        <f t="shared" si="36"/>
        <v>181</v>
      </c>
    </row>
    <row r="129" spans="1:29" ht="14.65" hidden="1" thickBot="1" x14ac:dyDescent="0.5">
      <c r="A129" s="868" t="s">
        <v>105</v>
      </c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0"/>
      <c r="P129" s="760"/>
      <c r="Q129" s="760"/>
      <c r="R129" s="760"/>
      <c r="S129" s="760"/>
      <c r="T129" s="760"/>
      <c r="U129" s="760"/>
      <c r="V129" s="760"/>
      <c r="W129" s="760"/>
      <c r="X129" s="760"/>
      <c r="Y129" s="760"/>
      <c r="Z129" s="760"/>
      <c r="AA129" s="760"/>
      <c r="AB129" s="760"/>
      <c r="AC129" s="761"/>
    </row>
    <row r="130" spans="1:29" hidden="1" x14ac:dyDescent="0.45">
      <c r="A130" s="821">
        <v>6</v>
      </c>
      <c r="B130" s="727" t="s">
        <v>82</v>
      </c>
      <c r="C130" s="747" t="s">
        <v>59</v>
      </c>
      <c r="D130" s="872">
        <v>1</v>
      </c>
      <c r="E130" s="323" t="s">
        <v>64</v>
      </c>
      <c r="F130" s="109" t="s">
        <v>23</v>
      </c>
      <c r="G130" s="27" t="s">
        <v>25</v>
      </c>
      <c r="H130" s="294"/>
      <c r="I130" s="27">
        <v>1</v>
      </c>
      <c r="J130" s="110">
        <v>83</v>
      </c>
      <c r="K130" s="350">
        <v>16</v>
      </c>
      <c r="L130" s="210">
        <v>54</v>
      </c>
      <c r="M130" s="352"/>
      <c r="N130" s="352"/>
      <c r="O130" s="352"/>
      <c r="P130" s="210">
        <v>6</v>
      </c>
      <c r="Q130" s="352"/>
      <c r="R130" s="352"/>
      <c r="S130" s="352"/>
      <c r="T130" s="352"/>
      <c r="U130" s="210">
        <v>15</v>
      </c>
      <c r="V130" s="294"/>
      <c r="W130" s="294"/>
      <c r="X130" s="294"/>
      <c r="Y130" s="294"/>
      <c r="Z130" s="294"/>
      <c r="AA130" s="294"/>
      <c r="AB130" s="295"/>
      <c r="AC130" s="211">
        <f t="shared" ref="AC130:AC135" si="37">SUM(K130:AB130)</f>
        <v>91</v>
      </c>
    </row>
    <row r="131" spans="1:29" hidden="1" x14ac:dyDescent="0.45">
      <c r="A131" s="742"/>
      <c r="B131" s="867"/>
      <c r="C131" s="750"/>
      <c r="D131" s="873"/>
      <c r="E131" s="170" t="s">
        <v>89</v>
      </c>
      <c r="F131" s="259" t="s">
        <v>23</v>
      </c>
      <c r="G131" s="174" t="s">
        <v>30</v>
      </c>
      <c r="H131" s="20"/>
      <c r="I131" s="20">
        <v>3</v>
      </c>
      <c r="J131" s="77">
        <v>18</v>
      </c>
      <c r="K131" s="87">
        <v>18</v>
      </c>
      <c r="L131" s="43">
        <v>16</v>
      </c>
      <c r="M131" s="87"/>
      <c r="N131" s="43"/>
      <c r="O131" s="43"/>
      <c r="P131" s="43">
        <v>2</v>
      </c>
      <c r="Q131" s="43"/>
      <c r="R131" s="43"/>
      <c r="S131" s="43"/>
      <c r="T131" s="43"/>
      <c r="U131" s="43">
        <v>3</v>
      </c>
      <c r="V131" s="43"/>
      <c r="W131" s="87"/>
      <c r="X131" s="43"/>
      <c r="Y131" s="43"/>
      <c r="Z131" s="43"/>
      <c r="AA131" s="43"/>
      <c r="AB131" s="88"/>
      <c r="AC131" s="48">
        <f t="shared" si="37"/>
        <v>39</v>
      </c>
    </row>
    <row r="132" spans="1:29" hidden="1" x14ac:dyDescent="0.45">
      <c r="A132" s="742"/>
      <c r="B132" s="867"/>
      <c r="C132" s="750"/>
      <c r="D132" s="873"/>
      <c r="E132" s="184" t="s">
        <v>69</v>
      </c>
      <c r="F132" s="324" t="s">
        <v>23</v>
      </c>
      <c r="G132" s="96" t="s">
        <v>25</v>
      </c>
      <c r="H132" s="136"/>
      <c r="I132" s="136" t="s">
        <v>98</v>
      </c>
      <c r="J132" s="99">
        <v>34</v>
      </c>
      <c r="K132" s="45">
        <v>8</v>
      </c>
      <c r="L132" s="46">
        <v>20</v>
      </c>
      <c r="M132" s="45"/>
      <c r="N132" s="46"/>
      <c r="O132" s="46"/>
      <c r="P132" s="46">
        <v>4</v>
      </c>
      <c r="Q132" s="46"/>
      <c r="R132" s="46"/>
      <c r="S132" s="46"/>
      <c r="T132" s="46"/>
      <c r="U132" s="46">
        <v>4</v>
      </c>
      <c r="V132" s="46"/>
      <c r="W132" s="45"/>
      <c r="X132" s="46"/>
      <c r="Y132" s="46"/>
      <c r="Z132" s="46"/>
      <c r="AA132" s="46"/>
      <c r="AB132" s="47"/>
      <c r="AC132" s="48">
        <f t="shared" si="37"/>
        <v>36</v>
      </c>
    </row>
    <row r="133" spans="1:29" ht="28.15" hidden="1" x14ac:dyDescent="0.45">
      <c r="A133" s="742"/>
      <c r="B133" s="867"/>
      <c r="C133" s="750"/>
      <c r="D133" s="873"/>
      <c r="E133" s="196" t="s">
        <v>73</v>
      </c>
      <c r="F133" s="260" t="s">
        <v>23</v>
      </c>
      <c r="G133" s="261" t="s">
        <v>30</v>
      </c>
      <c r="H133" s="262"/>
      <c r="I133" s="262">
        <v>4</v>
      </c>
      <c r="J133" s="263">
        <v>34</v>
      </c>
      <c r="K133" s="73"/>
      <c r="L133" s="73"/>
      <c r="M133" s="74"/>
      <c r="N133" s="74"/>
      <c r="O133" s="74"/>
      <c r="P133" s="74"/>
      <c r="Q133" s="197"/>
      <c r="R133" s="46">
        <v>17</v>
      </c>
      <c r="S133" s="46"/>
      <c r="T133" s="46"/>
      <c r="U133" s="46"/>
      <c r="V133" s="46"/>
      <c r="W133" s="43"/>
      <c r="X133" s="43"/>
      <c r="Y133" s="46"/>
      <c r="Z133" s="46"/>
      <c r="AA133" s="46"/>
      <c r="AB133" s="47"/>
      <c r="AC133" s="48">
        <f t="shared" si="37"/>
        <v>17</v>
      </c>
    </row>
    <row r="134" spans="1:29" hidden="1" x14ac:dyDescent="0.45">
      <c r="A134" s="742"/>
      <c r="B134" s="867"/>
      <c r="C134" s="750"/>
      <c r="D134" s="873"/>
      <c r="E134" s="198" t="s">
        <v>121</v>
      </c>
      <c r="F134" s="254" t="s">
        <v>23</v>
      </c>
      <c r="G134" s="96" t="s">
        <v>30</v>
      </c>
      <c r="H134" s="98"/>
      <c r="I134" s="98">
        <v>4</v>
      </c>
      <c r="J134" s="99">
        <v>34</v>
      </c>
      <c r="K134" s="199"/>
      <c r="L134" s="96"/>
      <c r="M134" s="96"/>
      <c r="N134" s="96"/>
      <c r="O134" s="96"/>
      <c r="P134" s="96"/>
      <c r="Q134" s="98">
        <v>17</v>
      </c>
      <c r="R134" s="46"/>
      <c r="S134" s="46"/>
      <c r="T134" s="46"/>
      <c r="U134" s="46"/>
      <c r="V134" s="46"/>
      <c r="W134" s="43"/>
      <c r="X134" s="43"/>
      <c r="Y134" s="46"/>
      <c r="Z134" s="46"/>
      <c r="AA134" s="46"/>
      <c r="AB134" s="47"/>
      <c r="AC134" s="48">
        <f t="shared" si="37"/>
        <v>17</v>
      </c>
    </row>
    <row r="135" spans="1:29" hidden="1" x14ac:dyDescent="0.45">
      <c r="A135" s="742"/>
      <c r="B135" s="867"/>
      <c r="C135" s="750"/>
      <c r="D135" s="873"/>
      <c r="E135" s="198" t="s">
        <v>121</v>
      </c>
      <c r="F135" s="254" t="s">
        <v>23</v>
      </c>
      <c r="G135" s="96" t="s">
        <v>25</v>
      </c>
      <c r="H135" s="96"/>
      <c r="I135" s="96" t="s">
        <v>43</v>
      </c>
      <c r="J135" s="200">
        <v>8</v>
      </c>
      <c r="K135" s="75"/>
      <c r="L135" s="21"/>
      <c r="M135" s="21"/>
      <c r="N135" s="21"/>
      <c r="O135" s="21"/>
      <c r="P135" s="21"/>
      <c r="Q135" s="46">
        <v>4</v>
      </c>
      <c r="R135" s="21"/>
      <c r="S135" s="46"/>
      <c r="T135" s="46"/>
      <c r="U135" s="46"/>
      <c r="V135" s="46"/>
      <c r="W135" s="46"/>
      <c r="X135" s="46"/>
      <c r="Y135" s="46"/>
      <c r="Z135" s="46"/>
      <c r="AA135" s="46"/>
      <c r="AB135" s="47"/>
      <c r="AC135" s="48">
        <f t="shared" si="37"/>
        <v>4</v>
      </c>
    </row>
    <row r="136" spans="1:29" hidden="1" x14ac:dyDescent="0.45">
      <c r="A136" s="742"/>
      <c r="B136" s="867"/>
      <c r="C136" s="750"/>
      <c r="D136" s="873"/>
      <c r="E136" s="198" t="s">
        <v>71</v>
      </c>
      <c r="F136" s="254" t="s">
        <v>23</v>
      </c>
      <c r="G136" s="96" t="s">
        <v>30</v>
      </c>
      <c r="H136" s="58"/>
      <c r="I136" s="58">
        <v>3</v>
      </c>
      <c r="J136" s="77">
        <v>18</v>
      </c>
      <c r="K136" s="75"/>
      <c r="L136" s="21"/>
      <c r="M136" s="21"/>
      <c r="N136" s="21"/>
      <c r="O136" s="21"/>
      <c r="P136" s="21"/>
      <c r="Q136" s="46"/>
      <c r="R136" s="197"/>
      <c r="S136" s="57"/>
      <c r="T136" s="57">
        <v>72</v>
      </c>
      <c r="U136" s="57"/>
      <c r="V136" s="57"/>
      <c r="W136" s="57"/>
      <c r="X136" s="57"/>
      <c r="Y136" s="57"/>
      <c r="Z136" s="57"/>
      <c r="AA136" s="57"/>
      <c r="AB136" s="61"/>
      <c r="AC136" s="48">
        <f>SUM(K136:AB136)</f>
        <v>72</v>
      </c>
    </row>
    <row r="137" spans="1:29" hidden="1" x14ac:dyDescent="0.45">
      <c r="A137" s="742"/>
      <c r="B137" s="867"/>
      <c r="C137" s="750"/>
      <c r="D137" s="873"/>
      <c r="E137" s="184" t="s">
        <v>38</v>
      </c>
      <c r="F137" s="254" t="s">
        <v>23</v>
      </c>
      <c r="G137" s="96" t="s">
        <v>30</v>
      </c>
      <c r="H137" s="96"/>
      <c r="I137" s="98">
        <v>4</v>
      </c>
      <c r="J137" s="99">
        <v>7</v>
      </c>
      <c r="K137" s="45"/>
      <c r="L137" s="46"/>
      <c r="M137" s="46"/>
      <c r="N137" s="46"/>
      <c r="O137" s="46"/>
      <c r="P137" s="46"/>
      <c r="Q137" s="46">
        <v>28</v>
      </c>
      <c r="R137" s="46"/>
      <c r="S137" s="46"/>
      <c r="T137" s="46"/>
      <c r="U137" s="46"/>
      <c r="V137" s="46"/>
      <c r="W137" s="46"/>
      <c r="X137" s="46"/>
      <c r="Y137" s="46"/>
      <c r="Z137" s="46"/>
      <c r="AA137" s="57"/>
      <c r="AB137" s="47"/>
      <c r="AC137" s="48">
        <f>SUM(K137:AB137)</f>
        <v>28</v>
      </c>
    </row>
    <row r="138" spans="1:29" ht="14.65" hidden="1" thickBot="1" x14ac:dyDescent="0.5">
      <c r="A138" s="742"/>
      <c r="B138" s="867"/>
      <c r="C138" s="750"/>
      <c r="D138" s="873"/>
      <c r="E138" s="293" t="s">
        <v>138</v>
      </c>
      <c r="F138" s="254" t="s">
        <v>23</v>
      </c>
      <c r="G138" s="98" t="s">
        <v>25</v>
      </c>
      <c r="H138" s="98"/>
      <c r="I138" s="98" t="s">
        <v>98</v>
      </c>
      <c r="J138" s="99">
        <v>34</v>
      </c>
      <c r="K138" s="60">
        <v>18</v>
      </c>
      <c r="L138" s="57">
        <v>36</v>
      </c>
      <c r="M138" s="57"/>
      <c r="N138" s="57">
        <v>9</v>
      </c>
      <c r="O138" s="57">
        <v>4</v>
      </c>
      <c r="P138" s="57"/>
      <c r="Q138" s="57"/>
      <c r="R138" s="57"/>
      <c r="S138" s="57"/>
      <c r="T138" s="57"/>
      <c r="U138" s="57">
        <v>6</v>
      </c>
      <c r="V138" s="57">
        <v>9</v>
      </c>
      <c r="W138" s="57"/>
      <c r="X138" s="57"/>
      <c r="Y138" s="43"/>
      <c r="Z138" s="43"/>
      <c r="AA138" s="43"/>
      <c r="AB138" s="88"/>
      <c r="AC138" s="158">
        <f>SUM(K138:AB138)</f>
        <v>82</v>
      </c>
    </row>
    <row r="139" spans="1:29" ht="14.65" hidden="1" thickBot="1" x14ac:dyDescent="0.5">
      <c r="A139" s="742"/>
      <c r="B139" s="867"/>
      <c r="C139" s="750"/>
      <c r="D139" s="873"/>
      <c r="E139" s="134" t="s">
        <v>54</v>
      </c>
      <c r="F139" s="63"/>
      <c r="G139" s="12"/>
      <c r="H139" s="12"/>
      <c r="I139" s="53"/>
      <c r="J139" s="13"/>
      <c r="K139" s="148">
        <f t="shared" ref="K139:AC139" si="38">SUM(K130:K138)</f>
        <v>60</v>
      </c>
      <c r="L139" s="148">
        <f t="shared" si="38"/>
        <v>126</v>
      </c>
      <c r="M139" s="148">
        <f t="shared" si="38"/>
        <v>0</v>
      </c>
      <c r="N139" s="148">
        <f t="shared" si="38"/>
        <v>9</v>
      </c>
      <c r="O139" s="148">
        <f t="shared" si="38"/>
        <v>4</v>
      </c>
      <c r="P139" s="148">
        <f t="shared" si="38"/>
        <v>12</v>
      </c>
      <c r="Q139" s="148">
        <f t="shared" si="38"/>
        <v>49</v>
      </c>
      <c r="R139" s="148">
        <f t="shared" si="38"/>
        <v>17</v>
      </c>
      <c r="S139" s="148">
        <f t="shared" si="38"/>
        <v>0</v>
      </c>
      <c r="T139" s="148">
        <f t="shared" si="38"/>
        <v>72</v>
      </c>
      <c r="U139" s="148">
        <f t="shared" si="38"/>
        <v>28</v>
      </c>
      <c r="V139" s="148">
        <f t="shared" si="38"/>
        <v>9</v>
      </c>
      <c r="W139" s="148">
        <f t="shared" si="38"/>
        <v>0</v>
      </c>
      <c r="X139" s="148">
        <f t="shared" si="38"/>
        <v>0</v>
      </c>
      <c r="Y139" s="148">
        <f t="shared" si="38"/>
        <v>0</v>
      </c>
      <c r="Z139" s="148">
        <f t="shared" si="38"/>
        <v>0</v>
      </c>
      <c r="AA139" s="148">
        <f t="shared" si="38"/>
        <v>0</v>
      </c>
      <c r="AB139" s="148">
        <f t="shared" si="38"/>
        <v>0</v>
      </c>
      <c r="AC139" s="269">
        <f t="shared" si="38"/>
        <v>386</v>
      </c>
    </row>
    <row r="140" spans="1:29" hidden="1" x14ac:dyDescent="0.45">
      <c r="A140" s="742"/>
      <c r="B140" s="867"/>
      <c r="C140" s="750"/>
      <c r="D140" s="873"/>
      <c r="E140" s="336" t="s">
        <v>69</v>
      </c>
      <c r="F140" s="337" t="s">
        <v>78</v>
      </c>
      <c r="G140" s="338" t="s">
        <v>25</v>
      </c>
      <c r="H140" s="261"/>
      <c r="I140" s="261" t="s">
        <v>98</v>
      </c>
      <c r="J140" s="339">
        <v>15</v>
      </c>
      <c r="K140" s="73"/>
      <c r="L140" s="73"/>
      <c r="M140" s="74"/>
      <c r="N140" s="74"/>
      <c r="O140" s="74"/>
      <c r="P140" s="74">
        <v>2</v>
      </c>
      <c r="Q140" s="74"/>
      <c r="R140" s="46"/>
      <c r="S140" s="46"/>
      <c r="T140" s="46"/>
      <c r="U140" s="46">
        <v>2</v>
      </c>
      <c r="V140" s="46"/>
      <c r="W140" s="46"/>
      <c r="X140" s="46"/>
      <c r="Y140" s="46"/>
      <c r="Z140" s="46"/>
      <c r="AA140" s="46"/>
      <c r="AB140" s="47"/>
      <c r="AC140" s="114">
        <f>SUM(K140:AB140)</f>
        <v>4</v>
      </c>
    </row>
    <row r="141" spans="1:29" hidden="1" x14ac:dyDescent="0.45">
      <c r="A141" s="742"/>
      <c r="B141" s="867"/>
      <c r="C141" s="750"/>
      <c r="D141" s="873"/>
      <c r="E141" s="123" t="s">
        <v>138</v>
      </c>
      <c r="F141" s="340" t="s">
        <v>78</v>
      </c>
      <c r="G141" s="203" t="s">
        <v>25</v>
      </c>
      <c r="H141" s="203"/>
      <c r="I141" s="98" t="s">
        <v>98</v>
      </c>
      <c r="J141" s="99">
        <v>1</v>
      </c>
      <c r="K141" s="45"/>
      <c r="L141" s="51"/>
      <c r="M141" s="45"/>
      <c r="N141" s="45">
        <v>4</v>
      </c>
      <c r="O141" s="45">
        <v>2</v>
      </c>
      <c r="P141" s="51"/>
      <c r="Q141" s="45"/>
      <c r="R141" s="45"/>
      <c r="S141" s="45"/>
      <c r="T141" s="45"/>
      <c r="U141" s="45">
        <v>2</v>
      </c>
      <c r="V141" s="45">
        <v>4</v>
      </c>
      <c r="W141" s="45"/>
      <c r="X141" s="45"/>
      <c r="Y141" s="45"/>
      <c r="Z141" s="45"/>
      <c r="AA141" s="45"/>
      <c r="AB141" s="204"/>
      <c r="AC141" s="48">
        <f>SUM(K141:AB141)</f>
        <v>12</v>
      </c>
    </row>
    <row r="142" spans="1:29" ht="14.65" hidden="1" thickBot="1" x14ac:dyDescent="0.5">
      <c r="A142" s="742"/>
      <c r="B142" s="867"/>
      <c r="C142" s="750"/>
      <c r="D142" s="873"/>
      <c r="E142" s="341" t="s">
        <v>64</v>
      </c>
      <c r="F142" s="337" t="s">
        <v>78</v>
      </c>
      <c r="G142" s="338" t="s">
        <v>25</v>
      </c>
      <c r="H142" s="261"/>
      <c r="I142" s="203">
        <v>1</v>
      </c>
      <c r="J142" s="339">
        <v>2</v>
      </c>
      <c r="K142" s="73"/>
      <c r="L142" s="117"/>
      <c r="M142" s="74"/>
      <c r="N142" s="74"/>
      <c r="O142" s="74"/>
      <c r="P142" s="117">
        <v>1</v>
      </c>
      <c r="Q142" s="74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7"/>
      <c r="AC142" s="158">
        <v>1</v>
      </c>
    </row>
    <row r="143" spans="1:29" ht="14.65" hidden="1" thickBot="1" x14ac:dyDescent="0.5">
      <c r="A143" s="742"/>
      <c r="B143" s="867"/>
      <c r="C143" s="750"/>
      <c r="D143" s="873"/>
      <c r="E143" s="134" t="s">
        <v>55</v>
      </c>
      <c r="F143" s="63"/>
      <c r="G143" s="12"/>
      <c r="H143" s="12"/>
      <c r="I143" s="53"/>
      <c r="J143" s="13"/>
      <c r="K143" s="148">
        <f t="shared" ref="K143:AC143" si="39">SUM(K140:K142)</f>
        <v>0</v>
      </c>
      <c r="L143" s="148">
        <f t="shared" si="39"/>
        <v>0</v>
      </c>
      <c r="M143" s="148">
        <f t="shared" si="39"/>
        <v>0</v>
      </c>
      <c r="N143" s="148">
        <f t="shared" si="39"/>
        <v>4</v>
      </c>
      <c r="O143" s="148">
        <f t="shared" si="39"/>
        <v>2</v>
      </c>
      <c r="P143" s="148">
        <f t="shared" si="39"/>
        <v>3</v>
      </c>
      <c r="Q143" s="148">
        <f t="shared" si="39"/>
        <v>0</v>
      </c>
      <c r="R143" s="148">
        <f t="shared" si="39"/>
        <v>0</v>
      </c>
      <c r="S143" s="148">
        <f t="shared" si="39"/>
        <v>0</v>
      </c>
      <c r="T143" s="148">
        <f t="shared" si="39"/>
        <v>0</v>
      </c>
      <c r="U143" s="148">
        <f t="shared" si="39"/>
        <v>4</v>
      </c>
      <c r="V143" s="148">
        <f t="shared" si="39"/>
        <v>4</v>
      </c>
      <c r="W143" s="148">
        <f t="shared" si="39"/>
        <v>0</v>
      </c>
      <c r="X143" s="148">
        <f t="shared" si="39"/>
        <v>0</v>
      </c>
      <c r="Y143" s="148">
        <f t="shared" si="39"/>
        <v>0</v>
      </c>
      <c r="Z143" s="148">
        <f t="shared" si="39"/>
        <v>0</v>
      </c>
      <c r="AA143" s="148">
        <f t="shared" si="39"/>
        <v>0</v>
      </c>
      <c r="AB143" s="148">
        <f t="shared" si="39"/>
        <v>0</v>
      </c>
      <c r="AC143" s="269">
        <f t="shared" si="39"/>
        <v>17</v>
      </c>
    </row>
    <row r="144" spans="1:29" ht="14.65" hidden="1" thickBot="1" x14ac:dyDescent="0.5">
      <c r="A144" s="742"/>
      <c r="B144" s="867"/>
      <c r="C144" s="750"/>
      <c r="D144" s="873"/>
      <c r="E144" s="137"/>
      <c r="F144" s="83" t="s">
        <v>29</v>
      </c>
      <c r="G144" s="15"/>
      <c r="H144" s="15"/>
      <c r="I144" s="15"/>
      <c r="J144" s="16"/>
      <c r="K144" s="285">
        <f t="shared" ref="K144:AB144" si="40">SUM(K139,K143)</f>
        <v>60</v>
      </c>
      <c r="L144" s="147">
        <f t="shared" si="40"/>
        <v>126</v>
      </c>
      <c r="M144" s="147">
        <f t="shared" si="40"/>
        <v>0</v>
      </c>
      <c r="N144" s="147">
        <f t="shared" si="40"/>
        <v>13</v>
      </c>
      <c r="O144" s="147">
        <f t="shared" si="40"/>
        <v>6</v>
      </c>
      <c r="P144" s="147">
        <f t="shared" si="40"/>
        <v>15</v>
      </c>
      <c r="Q144" s="147">
        <f t="shared" si="40"/>
        <v>49</v>
      </c>
      <c r="R144" s="147">
        <f t="shared" si="40"/>
        <v>17</v>
      </c>
      <c r="S144" s="147">
        <f t="shared" si="40"/>
        <v>0</v>
      </c>
      <c r="T144" s="147">
        <f t="shared" si="40"/>
        <v>72</v>
      </c>
      <c r="U144" s="147">
        <f t="shared" si="40"/>
        <v>32</v>
      </c>
      <c r="V144" s="147">
        <f t="shared" si="40"/>
        <v>13</v>
      </c>
      <c r="W144" s="147">
        <f t="shared" si="40"/>
        <v>0</v>
      </c>
      <c r="X144" s="147">
        <f t="shared" si="40"/>
        <v>0</v>
      </c>
      <c r="Y144" s="147">
        <f t="shared" si="40"/>
        <v>0</v>
      </c>
      <c r="Z144" s="147">
        <f t="shared" si="40"/>
        <v>0</v>
      </c>
      <c r="AA144" s="147">
        <f t="shared" si="40"/>
        <v>0</v>
      </c>
      <c r="AB144" s="285">
        <f t="shared" si="40"/>
        <v>0</v>
      </c>
      <c r="AC144" s="269">
        <f>SUM(AC143,AC139)</f>
        <v>403</v>
      </c>
    </row>
    <row r="145" spans="1:29" ht="14.65" hidden="1" thickBot="1" x14ac:dyDescent="0.5">
      <c r="A145" s="743"/>
      <c r="B145" s="729"/>
      <c r="C145" s="752"/>
      <c r="D145" s="874"/>
      <c r="E145" s="128"/>
      <c r="F145" s="63" t="s">
        <v>37</v>
      </c>
      <c r="G145" s="12"/>
      <c r="H145" s="12"/>
      <c r="I145" s="12"/>
      <c r="J145" s="13"/>
      <c r="K145" s="277">
        <f t="shared" ref="K145:AC145" si="41">SUM(K128,K144)</f>
        <v>108</v>
      </c>
      <c r="L145" s="278">
        <f t="shared" si="41"/>
        <v>190</v>
      </c>
      <c r="M145" s="278">
        <f t="shared" si="41"/>
        <v>0</v>
      </c>
      <c r="N145" s="278">
        <f t="shared" si="41"/>
        <v>24</v>
      </c>
      <c r="O145" s="278">
        <f t="shared" si="41"/>
        <v>9</v>
      </c>
      <c r="P145" s="278">
        <f t="shared" si="41"/>
        <v>22</v>
      </c>
      <c r="Q145" s="278">
        <f t="shared" si="41"/>
        <v>70</v>
      </c>
      <c r="R145" s="278">
        <f t="shared" si="41"/>
        <v>17</v>
      </c>
      <c r="S145" s="278">
        <f t="shared" si="41"/>
        <v>0</v>
      </c>
      <c r="T145" s="278">
        <f t="shared" si="41"/>
        <v>72</v>
      </c>
      <c r="U145" s="278">
        <f t="shared" si="41"/>
        <v>51</v>
      </c>
      <c r="V145" s="278">
        <f t="shared" si="41"/>
        <v>21</v>
      </c>
      <c r="W145" s="278">
        <f t="shared" si="41"/>
        <v>0</v>
      </c>
      <c r="X145" s="278">
        <f t="shared" si="41"/>
        <v>0</v>
      </c>
      <c r="Y145" s="278">
        <f t="shared" si="41"/>
        <v>0</v>
      </c>
      <c r="Z145" s="278">
        <f t="shared" si="41"/>
        <v>0</v>
      </c>
      <c r="AA145" s="278">
        <f t="shared" si="41"/>
        <v>0</v>
      </c>
      <c r="AB145" s="277">
        <f t="shared" si="41"/>
        <v>0</v>
      </c>
      <c r="AC145" s="268">
        <f t="shared" si="41"/>
        <v>584</v>
      </c>
    </row>
    <row r="146" spans="1:29" ht="14.65" hidden="1" thickBot="1" x14ac:dyDescent="0.5">
      <c r="A146" s="230"/>
      <c r="B146" s="757" t="s">
        <v>26</v>
      </c>
      <c r="C146" s="757"/>
      <c r="D146" s="757"/>
      <c r="E146" s="757"/>
      <c r="F146" s="757"/>
      <c r="G146" s="757"/>
      <c r="H146" s="757"/>
      <c r="I146" s="757"/>
      <c r="J146" s="757"/>
      <c r="K146" s="757"/>
      <c r="L146" s="757"/>
      <c r="M146" s="757"/>
      <c r="N146" s="757"/>
      <c r="O146" s="757"/>
      <c r="P146" s="757"/>
      <c r="Q146" s="757"/>
      <c r="R146" s="757"/>
      <c r="S146" s="757"/>
      <c r="T146" s="757"/>
      <c r="U146" s="757"/>
      <c r="V146" s="757"/>
      <c r="W146" s="757"/>
      <c r="X146" s="757"/>
      <c r="Y146" s="757"/>
      <c r="Z146" s="757"/>
      <c r="AA146" s="757"/>
      <c r="AB146" s="757"/>
      <c r="AC146" s="758"/>
    </row>
    <row r="147" spans="1:29" hidden="1" x14ac:dyDescent="0.45">
      <c r="A147" s="866">
        <v>7</v>
      </c>
      <c r="B147" s="727" t="s">
        <v>119</v>
      </c>
      <c r="C147" s="747" t="s">
        <v>110</v>
      </c>
      <c r="D147" s="731" t="s">
        <v>44</v>
      </c>
      <c r="E147" s="240" t="s">
        <v>65</v>
      </c>
      <c r="F147" s="251" t="s">
        <v>23</v>
      </c>
      <c r="G147" s="176" t="s">
        <v>30</v>
      </c>
      <c r="H147" s="176"/>
      <c r="I147" s="176">
        <v>3</v>
      </c>
      <c r="J147" s="252">
        <v>18</v>
      </c>
      <c r="K147" s="69"/>
      <c r="L147" s="37">
        <v>34</v>
      </c>
      <c r="M147" s="37"/>
      <c r="N147" s="37"/>
      <c r="O147" s="37"/>
      <c r="P147" s="37">
        <v>2</v>
      </c>
      <c r="Q147" s="37"/>
      <c r="R147" s="37"/>
      <c r="S147" s="37"/>
      <c r="T147" s="37"/>
      <c r="U147" s="37">
        <v>3</v>
      </c>
      <c r="V147" s="37"/>
      <c r="W147" s="37"/>
      <c r="X147" s="37"/>
      <c r="Y147" s="37"/>
      <c r="Z147" s="37"/>
      <c r="AA147" s="37"/>
      <c r="AB147" s="70"/>
      <c r="AC147" s="41">
        <f t="shared" ref="AC147:AC152" si="42">SUM(K147:AB147)</f>
        <v>39</v>
      </c>
    </row>
    <row r="148" spans="1:29" hidden="1" x14ac:dyDescent="0.45">
      <c r="A148" s="725"/>
      <c r="B148" s="867"/>
      <c r="C148" s="750"/>
      <c r="D148" s="733"/>
      <c r="E148" s="139" t="s">
        <v>65</v>
      </c>
      <c r="F148" s="254" t="s">
        <v>23</v>
      </c>
      <c r="G148" s="96" t="s">
        <v>30</v>
      </c>
      <c r="H148" s="96"/>
      <c r="I148" s="96">
        <v>4</v>
      </c>
      <c r="J148" s="200">
        <v>34</v>
      </c>
      <c r="K148" s="45"/>
      <c r="L148" s="46">
        <v>36</v>
      </c>
      <c r="M148" s="46"/>
      <c r="N148" s="46"/>
      <c r="O148" s="46"/>
      <c r="P148" s="46">
        <v>4</v>
      </c>
      <c r="Q148" s="46"/>
      <c r="R148" s="46"/>
      <c r="S148" s="46"/>
      <c r="T148" s="46"/>
      <c r="U148" s="46">
        <v>4</v>
      </c>
      <c r="V148" s="46"/>
      <c r="W148" s="46"/>
      <c r="X148" s="46"/>
      <c r="Y148" s="46"/>
      <c r="Z148" s="46"/>
      <c r="AA148" s="46"/>
      <c r="AB148" s="47"/>
      <c r="AC148" s="48">
        <f t="shared" si="42"/>
        <v>44</v>
      </c>
    </row>
    <row r="149" spans="1:29" hidden="1" x14ac:dyDescent="0.45">
      <c r="A149" s="725"/>
      <c r="B149" s="867"/>
      <c r="C149" s="750"/>
      <c r="D149" s="733"/>
      <c r="E149" s="122" t="s">
        <v>68</v>
      </c>
      <c r="F149" s="254" t="s">
        <v>23</v>
      </c>
      <c r="G149" s="96" t="s">
        <v>30</v>
      </c>
      <c r="H149" s="96"/>
      <c r="I149" s="96">
        <v>4</v>
      </c>
      <c r="J149" s="200">
        <v>34</v>
      </c>
      <c r="K149" s="45">
        <v>18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>
        <v>6</v>
      </c>
      <c r="V149" s="46">
        <v>9</v>
      </c>
      <c r="W149" s="46"/>
      <c r="X149" s="46"/>
      <c r="Y149" s="46"/>
      <c r="Z149" s="46"/>
      <c r="AA149" s="46"/>
      <c r="AB149" s="47"/>
      <c r="AC149" s="48">
        <f t="shared" si="42"/>
        <v>33</v>
      </c>
    </row>
    <row r="150" spans="1:29" hidden="1" x14ac:dyDescent="0.45">
      <c r="A150" s="725"/>
      <c r="B150" s="867"/>
      <c r="C150" s="750"/>
      <c r="D150" s="733"/>
      <c r="E150" s="122"/>
      <c r="F150" s="199"/>
      <c r="G150" s="96"/>
      <c r="H150" s="96"/>
      <c r="I150" s="96"/>
      <c r="J150" s="200"/>
      <c r="K150" s="45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7"/>
      <c r="AC150" s="48">
        <f t="shared" si="42"/>
        <v>0</v>
      </c>
    </row>
    <row r="151" spans="1:29" hidden="1" x14ac:dyDescent="0.45">
      <c r="A151" s="725"/>
      <c r="B151" s="867"/>
      <c r="C151" s="750"/>
      <c r="D151" s="733"/>
      <c r="E151" s="205" t="s">
        <v>68</v>
      </c>
      <c r="F151" s="199" t="s">
        <v>23</v>
      </c>
      <c r="G151" s="96" t="s">
        <v>25</v>
      </c>
      <c r="H151" s="96"/>
      <c r="I151" s="96">
        <v>2</v>
      </c>
      <c r="J151" s="200">
        <v>20</v>
      </c>
      <c r="K151" s="50">
        <v>16</v>
      </c>
      <c r="L151" s="51">
        <v>18</v>
      </c>
      <c r="M151" s="51"/>
      <c r="N151" s="51">
        <v>5</v>
      </c>
      <c r="O151" s="51">
        <v>2</v>
      </c>
      <c r="P151" s="51"/>
      <c r="Q151" s="51"/>
      <c r="R151" s="51"/>
      <c r="S151" s="51"/>
      <c r="T151" s="51"/>
      <c r="U151" s="51">
        <v>4</v>
      </c>
      <c r="V151" s="51"/>
      <c r="W151" s="51"/>
      <c r="X151" s="51"/>
      <c r="Y151" s="51"/>
      <c r="Z151" s="51"/>
      <c r="AA151" s="51"/>
      <c r="AB151" s="52"/>
      <c r="AC151" s="48">
        <f t="shared" si="42"/>
        <v>45</v>
      </c>
    </row>
    <row r="152" spans="1:29" ht="14.65" hidden="1" thickBot="1" x14ac:dyDescent="0.5">
      <c r="A152" s="725"/>
      <c r="B152" s="867"/>
      <c r="C152" s="750"/>
      <c r="D152" s="733"/>
      <c r="E152" s="123" t="s">
        <v>42</v>
      </c>
      <c r="F152" s="199" t="s">
        <v>23</v>
      </c>
      <c r="G152" s="96" t="s">
        <v>30</v>
      </c>
      <c r="H152" s="96"/>
      <c r="I152" s="96">
        <v>4</v>
      </c>
      <c r="J152" s="200">
        <v>7</v>
      </c>
      <c r="K152" s="45"/>
      <c r="L152" s="46"/>
      <c r="M152" s="46"/>
      <c r="N152" s="46"/>
      <c r="O152" s="46"/>
      <c r="P152" s="46"/>
      <c r="Q152" s="46">
        <v>21</v>
      </c>
      <c r="R152" s="46"/>
      <c r="S152" s="46"/>
      <c r="T152" s="45"/>
      <c r="U152" s="45"/>
      <c r="V152" s="204"/>
      <c r="W152" s="46"/>
      <c r="X152" s="45"/>
      <c r="Y152" s="46"/>
      <c r="Z152" s="46"/>
      <c r="AA152" s="46"/>
      <c r="AB152" s="47"/>
      <c r="AC152" s="158">
        <f t="shared" si="42"/>
        <v>21</v>
      </c>
    </row>
    <row r="153" spans="1:29" ht="14.65" hidden="1" thickBot="1" x14ac:dyDescent="0.5">
      <c r="A153" s="725"/>
      <c r="B153" s="867"/>
      <c r="C153" s="750"/>
      <c r="D153" s="733"/>
      <c r="E153" s="18" t="s">
        <v>54</v>
      </c>
      <c r="F153" s="14"/>
      <c r="G153" s="12"/>
      <c r="H153" s="12"/>
      <c r="I153" s="53"/>
      <c r="J153" s="13"/>
      <c r="K153" s="148">
        <f t="shared" ref="K153:AC153" si="43">SUM(K147:K152)</f>
        <v>34</v>
      </c>
      <c r="L153" s="147">
        <f t="shared" si="43"/>
        <v>88</v>
      </c>
      <c r="M153" s="147">
        <f t="shared" si="43"/>
        <v>0</v>
      </c>
      <c r="N153" s="147">
        <f t="shared" si="43"/>
        <v>5</v>
      </c>
      <c r="O153" s="147">
        <f t="shared" si="43"/>
        <v>2</v>
      </c>
      <c r="P153" s="147">
        <f t="shared" si="43"/>
        <v>6</v>
      </c>
      <c r="Q153" s="147">
        <f t="shared" si="43"/>
        <v>21</v>
      </c>
      <c r="R153" s="147">
        <f t="shared" si="43"/>
        <v>0</v>
      </c>
      <c r="S153" s="147">
        <f t="shared" si="43"/>
        <v>0</v>
      </c>
      <c r="T153" s="147">
        <f t="shared" si="43"/>
        <v>0</v>
      </c>
      <c r="U153" s="147">
        <f t="shared" si="43"/>
        <v>17</v>
      </c>
      <c r="V153" s="147">
        <f t="shared" si="43"/>
        <v>9</v>
      </c>
      <c r="W153" s="147">
        <f t="shared" si="43"/>
        <v>0</v>
      </c>
      <c r="X153" s="147">
        <f t="shared" si="43"/>
        <v>0</v>
      </c>
      <c r="Y153" s="147">
        <f t="shared" si="43"/>
        <v>0</v>
      </c>
      <c r="Z153" s="147">
        <f t="shared" si="43"/>
        <v>0</v>
      </c>
      <c r="AA153" s="147">
        <f t="shared" si="43"/>
        <v>0</v>
      </c>
      <c r="AB153" s="279">
        <f t="shared" si="43"/>
        <v>0</v>
      </c>
      <c r="AC153" s="269">
        <f t="shared" si="43"/>
        <v>182</v>
      </c>
    </row>
    <row r="154" spans="1:29" ht="14.65" hidden="1" thickBot="1" x14ac:dyDescent="0.5">
      <c r="A154" s="725"/>
      <c r="B154" s="867"/>
      <c r="C154" s="750"/>
      <c r="D154" s="733"/>
      <c r="E154" s="3"/>
      <c r="F154" s="60"/>
      <c r="G154" s="57"/>
      <c r="H154" s="57"/>
      <c r="I154" s="58"/>
      <c r="J154" s="59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1"/>
      <c r="AC154" s="86"/>
    </row>
    <row r="155" spans="1:29" ht="14.65" hidden="1" thickBot="1" x14ac:dyDescent="0.5">
      <c r="A155" s="725"/>
      <c r="B155" s="867"/>
      <c r="C155" s="750"/>
      <c r="D155" s="733"/>
      <c r="E155" s="18" t="s">
        <v>55</v>
      </c>
      <c r="F155" s="14"/>
      <c r="G155" s="12"/>
      <c r="H155" s="12"/>
      <c r="I155" s="53"/>
      <c r="J155" s="13"/>
      <c r="K155" s="148">
        <f t="shared" ref="K155:AC155" si="44">SUM(K154)</f>
        <v>0</v>
      </c>
      <c r="L155" s="148">
        <f t="shared" si="44"/>
        <v>0</v>
      </c>
      <c r="M155" s="148">
        <f t="shared" si="44"/>
        <v>0</v>
      </c>
      <c r="N155" s="148">
        <f t="shared" si="44"/>
        <v>0</v>
      </c>
      <c r="O155" s="148">
        <f t="shared" si="44"/>
        <v>0</v>
      </c>
      <c r="P155" s="148">
        <f t="shared" si="44"/>
        <v>0</v>
      </c>
      <c r="Q155" s="148">
        <f t="shared" si="44"/>
        <v>0</v>
      </c>
      <c r="R155" s="148">
        <f t="shared" si="44"/>
        <v>0</v>
      </c>
      <c r="S155" s="148">
        <f t="shared" si="44"/>
        <v>0</v>
      </c>
      <c r="T155" s="148">
        <f t="shared" si="44"/>
        <v>0</v>
      </c>
      <c r="U155" s="148">
        <f t="shared" si="44"/>
        <v>0</v>
      </c>
      <c r="V155" s="148">
        <f t="shared" si="44"/>
        <v>0</v>
      </c>
      <c r="W155" s="148">
        <f t="shared" si="44"/>
        <v>0</v>
      </c>
      <c r="X155" s="148">
        <f t="shared" si="44"/>
        <v>0</v>
      </c>
      <c r="Y155" s="148">
        <f t="shared" si="44"/>
        <v>0</v>
      </c>
      <c r="Z155" s="148">
        <f t="shared" si="44"/>
        <v>0</v>
      </c>
      <c r="AA155" s="148">
        <f t="shared" si="44"/>
        <v>0</v>
      </c>
      <c r="AB155" s="276">
        <f t="shared" si="44"/>
        <v>0</v>
      </c>
      <c r="AC155" s="286">
        <f t="shared" si="44"/>
        <v>0</v>
      </c>
    </row>
    <row r="156" spans="1:29" ht="14.65" hidden="1" thickBot="1" x14ac:dyDescent="0.5">
      <c r="A156" s="726"/>
      <c r="B156" s="729"/>
      <c r="C156" s="752"/>
      <c r="D156" s="735"/>
      <c r="E156" s="141"/>
      <c r="F156" s="17" t="s">
        <v>27</v>
      </c>
      <c r="G156" s="15"/>
      <c r="H156" s="15"/>
      <c r="I156" s="15"/>
      <c r="J156" s="84"/>
      <c r="K156" s="276">
        <f t="shared" ref="K156:AC156" si="45">SUM(K153,K155)</f>
        <v>34</v>
      </c>
      <c r="L156" s="147">
        <f t="shared" si="45"/>
        <v>88</v>
      </c>
      <c r="M156" s="147">
        <f t="shared" si="45"/>
        <v>0</v>
      </c>
      <c r="N156" s="147">
        <f t="shared" si="45"/>
        <v>5</v>
      </c>
      <c r="O156" s="147">
        <f t="shared" si="45"/>
        <v>2</v>
      </c>
      <c r="P156" s="147">
        <f t="shared" si="45"/>
        <v>6</v>
      </c>
      <c r="Q156" s="147">
        <f t="shared" si="45"/>
        <v>21</v>
      </c>
      <c r="R156" s="147">
        <f t="shared" si="45"/>
        <v>0</v>
      </c>
      <c r="S156" s="147">
        <f t="shared" si="45"/>
        <v>0</v>
      </c>
      <c r="T156" s="147">
        <f t="shared" si="45"/>
        <v>0</v>
      </c>
      <c r="U156" s="147">
        <f t="shared" si="45"/>
        <v>17</v>
      </c>
      <c r="V156" s="147">
        <f t="shared" si="45"/>
        <v>9</v>
      </c>
      <c r="W156" s="147">
        <f t="shared" si="45"/>
        <v>0</v>
      </c>
      <c r="X156" s="147">
        <f t="shared" si="45"/>
        <v>0</v>
      </c>
      <c r="Y156" s="147">
        <f t="shared" si="45"/>
        <v>0</v>
      </c>
      <c r="Z156" s="147">
        <f t="shared" si="45"/>
        <v>0</v>
      </c>
      <c r="AA156" s="147">
        <f t="shared" si="45"/>
        <v>0</v>
      </c>
      <c r="AB156" s="276">
        <f t="shared" si="45"/>
        <v>0</v>
      </c>
      <c r="AC156" s="269">
        <f t="shared" si="45"/>
        <v>182</v>
      </c>
    </row>
    <row r="157" spans="1:29" ht="14.65" hidden="1" thickBot="1" x14ac:dyDescent="0.5">
      <c r="A157" s="901" t="s">
        <v>105</v>
      </c>
      <c r="B157" s="737"/>
      <c r="C157" s="737"/>
      <c r="D157" s="737"/>
      <c r="E157" s="738"/>
      <c r="F157" s="738"/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738"/>
      <c r="T157" s="738"/>
      <c r="U157" s="738"/>
      <c r="V157" s="738"/>
      <c r="W157" s="738"/>
      <c r="X157" s="738"/>
      <c r="Y157" s="738"/>
      <c r="Z157" s="738"/>
      <c r="AA157" s="738"/>
      <c r="AB157" s="738"/>
      <c r="AC157" s="739"/>
    </row>
    <row r="158" spans="1:29" hidden="1" x14ac:dyDescent="0.45">
      <c r="A158" s="902">
        <v>7</v>
      </c>
      <c r="B158" s="711" t="s">
        <v>109</v>
      </c>
      <c r="C158" s="898" t="s">
        <v>110</v>
      </c>
      <c r="D158" s="917">
        <v>1</v>
      </c>
      <c r="E158" s="320" t="s">
        <v>65</v>
      </c>
      <c r="F158" s="109" t="s">
        <v>23</v>
      </c>
      <c r="G158" s="27" t="s">
        <v>30</v>
      </c>
      <c r="H158" s="27"/>
      <c r="I158" s="27">
        <v>3</v>
      </c>
      <c r="J158" s="110">
        <v>18</v>
      </c>
      <c r="K158" s="350"/>
      <c r="L158" s="210">
        <v>18</v>
      </c>
      <c r="M158" s="210"/>
      <c r="N158" s="210"/>
      <c r="O158" s="210"/>
      <c r="P158" s="210"/>
      <c r="Q158" s="210"/>
      <c r="R158" s="210"/>
      <c r="S158" s="210"/>
      <c r="T158" s="210"/>
      <c r="U158" s="210">
        <v>5</v>
      </c>
      <c r="V158" s="210">
        <v>5</v>
      </c>
      <c r="W158" s="210"/>
      <c r="X158" s="27"/>
      <c r="Y158" s="27"/>
      <c r="Z158" s="27"/>
      <c r="AA158" s="27"/>
      <c r="AB158" s="112"/>
      <c r="AC158" s="211">
        <f t="shared" ref="AC158:AC164" si="46">SUM(K158:AB158)</f>
        <v>28</v>
      </c>
    </row>
    <row r="159" spans="1:29" ht="27.75" hidden="1" x14ac:dyDescent="0.45">
      <c r="A159" s="709"/>
      <c r="B159" s="903"/>
      <c r="C159" s="899"/>
      <c r="D159" s="918"/>
      <c r="E159" s="206" t="s">
        <v>73</v>
      </c>
      <c r="F159" s="166" t="s">
        <v>23</v>
      </c>
      <c r="G159" s="165" t="s">
        <v>30</v>
      </c>
      <c r="H159" s="165"/>
      <c r="I159" s="165">
        <v>4</v>
      </c>
      <c r="J159" s="207">
        <v>34</v>
      </c>
      <c r="K159" s="208"/>
      <c r="L159" s="165"/>
      <c r="M159" s="165"/>
      <c r="N159" s="165"/>
      <c r="O159" s="165"/>
      <c r="P159" s="165"/>
      <c r="Q159" s="165"/>
      <c r="R159" s="165">
        <v>17</v>
      </c>
      <c r="S159" s="165"/>
      <c r="T159" s="165"/>
      <c r="U159" s="165"/>
      <c r="V159" s="165"/>
      <c r="W159" s="165"/>
      <c r="X159" s="165"/>
      <c r="Y159" s="165"/>
      <c r="Z159" s="165"/>
      <c r="AA159" s="165"/>
      <c r="AB159" s="209"/>
      <c r="AC159" s="213">
        <f t="shared" si="46"/>
        <v>17</v>
      </c>
    </row>
    <row r="160" spans="1:29" hidden="1" x14ac:dyDescent="0.45">
      <c r="A160" s="709"/>
      <c r="B160" s="903"/>
      <c r="C160" s="899"/>
      <c r="D160" s="918"/>
      <c r="E160" s="378" t="s">
        <v>77</v>
      </c>
      <c r="F160" s="370" t="s">
        <v>23</v>
      </c>
      <c r="G160" s="371" t="s">
        <v>25</v>
      </c>
      <c r="H160" s="371"/>
      <c r="I160" s="371">
        <v>4</v>
      </c>
      <c r="J160" s="372">
        <v>9</v>
      </c>
      <c r="K160" s="379"/>
      <c r="L160" s="380"/>
      <c r="M160" s="380"/>
      <c r="N160" s="380"/>
      <c r="O160" s="380"/>
      <c r="P160" s="380"/>
      <c r="Q160" s="380">
        <v>18</v>
      </c>
      <c r="R160" s="381"/>
      <c r="S160" s="381"/>
      <c r="T160" s="381"/>
      <c r="U160" s="381"/>
      <c r="V160" s="381"/>
      <c r="W160" s="381"/>
      <c r="X160" s="381"/>
      <c r="Y160" s="381"/>
      <c r="Z160" s="381"/>
      <c r="AA160" s="381"/>
      <c r="AB160" s="382"/>
      <c r="AC160" s="377">
        <f t="shared" si="46"/>
        <v>18</v>
      </c>
    </row>
    <row r="161" spans="1:29" hidden="1" x14ac:dyDescent="0.45">
      <c r="A161" s="709"/>
      <c r="B161" s="903"/>
      <c r="C161" s="899"/>
      <c r="D161" s="918"/>
      <c r="E161" s="378" t="s">
        <v>77</v>
      </c>
      <c r="F161" s="370" t="s">
        <v>23</v>
      </c>
      <c r="G161" s="371" t="s">
        <v>25</v>
      </c>
      <c r="H161" s="371"/>
      <c r="I161" s="371" t="s">
        <v>43</v>
      </c>
      <c r="J161" s="372">
        <v>12</v>
      </c>
      <c r="K161" s="379"/>
      <c r="L161" s="380"/>
      <c r="M161" s="380"/>
      <c r="N161" s="380"/>
      <c r="O161" s="380"/>
      <c r="P161" s="380"/>
      <c r="Q161" s="380">
        <v>48</v>
      </c>
      <c r="R161" s="381"/>
      <c r="S161" s="381"/>
      <c r="T161" s="381"/>
      <c r="U161" s="381"/>
      <c r="V161" s="381"/>
      <c r="W161" s="381"/>
      <c r="X161" s="381"/>
      <c r="Y161" s="381"/>
      <c r="Z161" s="381"/>
      <c r="AA161" s="381"/>
      <c r="AB161" s="382"/>
      <c r="AC161" s="377">
        <f t="shared" si="46"/>
        <v>48</v>
      </c>
    </row>
    <row r="162" spans="1:29" hidden="1" x14ac:dyDescent="0.45">
      <c r="A162" s="709"/>
      <c r="B162" s="903"/>
      <c r="C162" s="899"/>
      <c r="D162" s="918"/>
      <c r="E162" s="355" t="s">
        <v>132</v>
      </c>
      <c r="F162" s="356" t="s">
        <v>23</v>
      </c>
      <c r="G162" s="357" t="s">
        <v>25</v>
      </c>
      <c r="H162" s="357"/>
      <c r="I162" s="357" t="s">
        <v>98</v>
      </c>
      <c r="J162" s="358">
        <v>10</v>
      </c>
      <c r="K162" s="359">
        <v>36</v>
      </c>
      <c r="L162" s="360">
        <v>36</v>
      </c>
      <c r="M162" s="360"/>
      <c r="N162" s="361"/>
      <c r="O162" s="361"/>
      <c r="P162" s="360">
        <v>1</v>
      </c>
      <c r="Q162" s="360"/>
      <c r="R162" s="360"/>
      <c r="S162" s="360"/>
      <c r="T162" s="360"/>
      <c r="U162" s="360">
        <v>4</v>
      </c>
      <c r="V162" s="360"/>
      <c r="W162" s="360"/>
      <c r="X162" s="360"/>
      <c r="Y162" s="360"/>
      <c r="Z162" s="360"/>
      <c r="AA162" s="360"/>
      <c r="AB162" s="362"/>
      <c r="AC162" s="363">
        <f t="shared" si="46"/>
        <v>77</v>
      </c>
    </row>
    <row r="163" spans="1:29" hidden="1" x14ac:dyDescent="0.45">
      <c r="A163" s="709"/>
      <c r="B163" s="903"/>
      <c r="C163" s="899"/>
      <c r="D163" s="918"/>
      <c r="E163" s="133" t="s">
        <v>68</v>
      </c>
      <c r="F163" s="254" t="s">
        <v>23</v>
      </c>
      <c r="G163" s="96" t="s">
        <v>30</v>
      </c>
      <c r="H163" s="96"/>
      <c r="I163" s="96">
        <v>4</v>
      </c>
      <c r="J163" s="200">
        <v>34</v>
      </c>
      <c r="K163" s="75">
        <v>7</v>
      </c>
      <c r="L163" s="21">
        <v>14</v>
      </c>
      <c r="M163" s="21"/>
      <c r="N163" s="46"/>
      <c r="O163" s="46"/>
      <c r="P163" s="21">
        <v>4</v>
      </c>
      <c r="Q163" s="21"/>
      <c r="R163" s="21"/>
      <c r="S163" s="21"/>
      <c r="T163" s="75"/>
      <c r="U163" s="75">
        <v>2</v>
      </c>
      <c r="V163" s="326">
        <v>9</v>
      </c>
      <c r="W163" s="21"/>
      <c r="X163" s="75"/>
      <c r="Y163" s="21"/>
      <c r="Z163" s="21"/>
      <c r="AA163" s="21"/>
      <c r="AB163" s="325"/>
      <c r="AC163" s="48">
        <f>SUM(K163:AB163)</f>
        <v>36</v>
      </c>
    </row>
    <row r="164" spans="1:29" hidden="1" x14ac:dyDescent="0.45">
      <c r="A164" s="709"/>
      <c r="B164" s="903"/>
      <c r="C164" s="899"/>
      <c r="D164" s="918"/>
      <c r="E164" s="72" t="s">
        <v>121</v>
      </c>
      <c r="F164" s="254" t="s">
        <v>23</v>
      </c>
      <c r="G164" s="96" t="s">
        <v>30</v>
      </c>
      <c r="H164" s="96"/>
      <c r="I164" s="96">
        <v>4</v>
      </c>
      <c r="J164" s="200">
        <v>34</v>
      </c>
      <c r="K164" s="45"/>
      <c r="L164" s="46"/>
      <c r="M164" s="46"/>
      <c r="N164" s="46"/>
      <c r="O164" s="46"/>
      <c r="P164" s="46"/>
      <c r="Q164" s="46">
        <v>17</v>
      </c>
      <c r="R164" s="46"/>
      <c r="S164" s="46"/>
      <c r="T164" s="45"/>
      <c r="U164" s="45"/>
      <c r="V164" s="204"/>
      <c r="W164" s="46"/>
      <c r="X164" s="45"/>
      <c r="Y164" s="46"/>
      <c r="Z164" s="46"/>
      <c r="AA164" s="46"/>
      <c r="AB164" s="47"/>
      <c r="AC164" s="48">
        <f t="shared" si="46"/>
        <v>17</v>
      </c>
    </row>
    <row r="165" spans="1:29" hidden="1" x14ac:dyDescent="0.45">
      <c r="A165" s="709"/>
      <c r="B165" s="903"/>
      <c r="C165" s="899"/>
      <c r="D165" s="918"/>
      <c r="E165" s="172" t="s">
        <v>144</v>
      </c>
      <c r="F165" s="254" t="s">
        <v>23</v>
      </c>
      <c r="G165" s="96" t="s">
        <v>25</v>
      </c>
      <c r="H165" s="96"/>
      <c r="I165" s="96" t="s">
        <v>43</v>
      </c>
      <c r="J165" s="200">
        <v>8</v>
      </c>
      <c r="K165" s="50"/>
      <c r="L165" s="51"/>
      <c r="M165" s="51"/>
      <c r="N165" s="51"/>
      <c r="O165" s="51"/>
      <c r="P165" s="51"/>
      <c r="Q165" s="51">
        <v>4</v>
      </c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9"/>
      <c r="AC165" s="48">
        <f>SUM(K165:AB165)</f>
        <v>4</v>
      </c>
    </row>
    <row r="166" spans="1:29" hidden="1" x14ac:dyDescent="0.45">
      <c r="A166" s="709"/>
      <c r="B166" s="903"/>
      <c r="C166" s="899"/>
      <c r="D166" s="918"/>
      <c r="E166" s="123" t="s">
        <v>42</v>
      </c>
      <c r="F166" s="199" t="s">
        <v>23</v>
      </c>
      <c r="G166" s="96" t="s">
        <v>30</v>
      </c>
      <c r="H166" s="96"/>
      <c r="I166" s="96">
        <v>4</v>
      </c>
      <c r="J166" s="200">
        <v>7</v>
      </c>
      <c r="K166" s="45"/>
      <c r="L166" s="46"/>
      <c r="M166" s="46"/>
      <c r="N166" s="46"/>
      <c r="O166" s="46"/>
      <c r="P166" s="46"/>
      <c r="Q166" s="46">
        <v>28</v>
      </c>
      <c r="R166" s="46"/>
      <c r="S166" s="46"/>
      <c r="T166" s="45"/>
      <c r="U166" s="45"/>
      <c r="V166" s="204"/>
      <c r="W166" s="46"/>
      <c r="X166" s="45"/>
      <c r="Y166" s="46"/>
      <c r="Z166" s="46"/>
      <c r="AA166" s="46"/>
      <c r="AB166" s="47"/>
      <c r="AC166" s="48">
        <f>SUM(K166:AB166)</f>
        <v>28</v>
      </c>
    </row>
    <row r="167" spans="1:29" hidden="1" x14ac:dyDescent="0.45">
      <c r="A167" s="709"/>
      <c r="B167" s="903"/>
      <c r="C167" s="899"/>
      <c r="D167" s="918"/>
      <c r="E167" s="123" t="s">
        <v>39</v>
      </c>
      <c r="F167" s="136" t="s">
        <v>23</v>
      </c>
      <c r="G167" s="98" t="s">
        <v>25</v>
      </c>
      <c r="H167" s="98"/>
      <c r="I167" s="98">
        <v>4</v>
      </c>
      <c r="J167" s="99">
        <v>11</v>
      </c>
      <c r="K167" s="50"/>
      <c r="L167" s="51"/>
      <c r="M167" s="50"/>
      <c r="N167" s="50"/>
      <c r="O167" s="50"/>
      <c r="P167" s="51"/>
      <c r="Q167" s="50">
        <v>22</v>
      </c>
      <c r="R167" s="51"/>
      <c r="S167" s="51"/>
      <c r="T167" s="50"/>
      <c r="U167" s="50"/>
      <c r="V167" s="94"/>
      <c r="W167" s="51"/>
      <c r="X167" s="50"/>
      <c r="Y167" s="51"/>
      <c r="Z167" s="51"/>
      <c r="AA167" s="51"/>
      <c r="AB167" s="52"/>
      <c r="AC167" s="48">
        <f>SUM(K167:AB167)</f>
        <v>22</v>
      </c>
    </row>
    <row r="168" spans="1:29" hidden="1" x14ac:dyDescent="0.45">
      <c r="A168" s="709"/>
      <c r="B168" s="903"/>
      <c r="C168" s="899"/>
      <c r="D168" s="918"/>
      <c r="E168" s="140" t="s">
        <v>42</v>
      </c>
      <c r="F168" s="256" t="s">
        <v>23</v>
      </c>
      <c r="G168" s="98" t="s">
        <v>25</v>
      </c>
      <c r="H168" s="98"/>
      <c r="I168" s="98" t="s">
        <v>43</v>
      </c>
      <c r="J168" s="99">
        <v>5</v>
      </c>
      <c r="K168" s="50"/>
      <c r="L168" s="51"/>
      <c r="M168" s="51"/>
      <c r="N168" s="51"/>
      <c r="O168" s="51"/>
      <c r="P168" s="51"/>
      <c r="Q168" s="51">
        <v>155</v>
      </c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2"/>
      <c r="AC168" s="48">
        <f>SUM(K168:AB168)</f>
        <v>155</v>
      </c>
    </row>
    <row r="169" spans="1:29" ht="14.65" hidden="1" thickBot="1" x14ac:dyDescent="0.5">
      <c r="A169" s="709"/>
      <c r="B169" s="903"/>
      <c r="C169" s="899"/>
      <c r="D169" s="918"/>
      <c r="E169" s="76" t="s">
        <v>42</v>
      </c>
      <c r="F169" s="256" t="s">
        <v>23</v>
      </c>
      <c r="G169" s="98" t="s">
        <v>25</v>
      </c>
      <c r="H169" s="98"/>
      <c r="I169" s="98" t="s">
        <v>98</v>
      </c>
      <c r="J169" s="99">
        <v>5</v>
      </c>
      <c r="K169" s="50"/>
      <c r="L169" s="51"/>
      <c r="M169" s="50"/>
      <c r="N169" s="50"/>
      <c r="O169" s="50"/>
      <c r="P169" s="51"/>
      <c r="Q169" s="50">
        <v>15</v>
      </c>
      <c r="R169" s="51"/>
      <c r="S169" s="51"/>
      <c r="T169" s="50"/>
      <c r="U169" s="50"/>
      <c r="V169" s="94"/>
      <c r="W169" s="51"/>
      <c r="X169" s="50"/>
      <c r="Y169" s="51"/>
      <c r="Z169" s="51"/>
      <c r="AA169" s="51"/>
      <c r="AB169" s="52"/>
      <c r="AC169" s="48">
        <f>SUM(K169:AB169)</f>
        <v>15</v>
      </c>
    </row>
    <row r="170" spans="1:29" ht="14.65" hidden="1" thickBot="1" x14ac:dyDescent="0.5">
      <c r="A170" s="709"/>
      <c r="B170" s="903"/>
      <c r="C170" s="899"/>
      <c r="D170" s="918"/>
      <c r="E170" s="134" t="s">
        <v>54</v>
      </c>
      <c r="F170" s="63"/>
      <c r="G170" s="12"/>
      <c r="H170" s="12"/>
      <c r="I170" s="53"/>
      <c r="J170" s="13"/>
      <c r="K170" s="148">
        <f t="shared" ref="K170:AC170" si="47">SUM(K158:K161,K163:K169)</f>
        <v>7</v>
      </c>
      <c r="L170" s="148">
        <f t="shared" si="47"/>
        <v>32</v>
      </c>
      <c r="M170" s="148">
        <f t="shared" si="47"/>
        <v>0</v>
      </c>
      <c r="N170" s="148">
        <f t="shared" si="47"/>
        <v>0</v>
      </c>
      <c r="O170" s="148">
        <f t="shared" si="47"/>
        <v>0</v>
      </c>
      <c r="P170" s="148">
        <f t="shared" si="47"/>
        <v>4</v>
      </c>
      <c r="Q170" s="148">
        <f t="shared" si="47"/>
        <v>307</v>
      </c>
      <c r="R170" s="148">
        <f t="shared" si="47"/>
        <v>17</v>
      </c>
      <c r="S170" s="148">
        <f t="shared" si="47"/>
        <v>0</v>
      </c>
      <c r="T170" s="148">
        <f t="shared" si="47"/>
        <v>0</v>
      </c>
      <c r="U170" s="148">
        <f t="shared" si="47"/>
        <v>7</v>
      </c>
      <c r="V170" s="148">
        <f t="shared" si="47"/>
        <v>14</v>
      </c>
      <c r="W170" s="148">
        <f t="shared" si="47"/>
        <v>0</v>
      </c>
      <c r="X170" s="148">
        <f t="shared" si="47"/>
        <v>0</v>
      </c>
      <c r="Y170" s="148">
        <f t="shared" si="47"/>
        <v>0</v>
      </c>
      <c r="Z170" s="148">
        <f t="shared" si="47"/>
        <v>0</v>
      </c>
      <c r="AA170" s="148">
        <f t="shared" si="47"/>
        <v>0</v>
      </c>
      <c r="AB170" s="148">
        <f t="shared" si="47"/>
        <v>0</v>
      </c>
      <c r="AC170" s="272">
        <f t="shared" si="47"/>
        <v>388</v>
      </c>
    </row>
    <row r="171" spans="1:29" hidden="1" x14ac:dyDescent="0.45">
      <c r="A171" s="709"/>
      <c r="B171" s="903"/>
      <c r="C171" s="899"/>
      <c r="D171" s="918"/>
      <c r="E171" s="76"/>
      <c r="F171" s="90"/>
      <c r="G171" s="51"/>
      <c r="H171" s="51"/>
      <c r="I171" s="51"/>
      <c r="J171" s="71"/>
      <c r="K171" s="50"/>
      <c r="L171" s="51"/>
      <c r="M171" s="50"/>
      <c r="N171" s="50"/>
      <c r="O171" s="50"/>
      <c r="P171" s="51"/>
      <c r="Q171" s="50"/>
      <c r="R171" s="51"/>
      <c r="S171" s="51"/>
      <c r="T171" s="50"/>
      <c r="U171" s="50"/>
      <c r="V171" s="94"/>
      <c r="W171" s="51"/>
      <c r="X171" s="50"/>
      <c r="Y171" s="51"/>
      <c r="Z171" s="51"/>
      <c r="AA171" s="51"/>
      <c r="AB171" s="52"/>
      <c r="AC171" s="48">
        <f>SUM(K171:AB171)</f>
        <v>0</v>
      </c>
    </row>
    <row r="172" spans="1:29" ht="14.65" hidden="1" thickBot="1" x14ac:dyDescent="0.5">
      <c r="A172" s="709"/>
      <c r="B172" s="903"/>
      <c r="C172" s="899"/>
      <c r="D172" s="918"/>
      <c r="E172" s="142" t="s">
        <v>39</v>
      </c>
      <c r="F172" s="256" t="s">
        <v>78</v>
      </c>
      <c r="G172" s="98" t="s">
        <v>25</v>
      </c>
      <c r="H172" s="51"/>
      <c r="I172" s="51" t="s">
        <v>43</v>
      </c>
      <c r="J172" s="71">
        <v>2</v>
      </c>
      <c r="K172" s="60"/>
      <c r="L172" s="57"/>
      <c r="M172" s="57"/>
      <c r="N172" s="57"/>
      <c r="O172" s="57"/>
      <c r="P172" s="57"/>
      <c r="Q172" s="57">
        <v>8</v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61"/>
      <c r="AC172" s="158">
        <f>SUM(K172:AB172)</f>
        <v>8</v>
      </c>
    </row>
    <row r="173" spans="1:29" ht="14.65" hidden="1" thickBot="1" x14ac:dyDescent="0.5">
      <c r="A173" s="709"/>
      <c r="B173" s="903"/>
      <c r="C173" s="899"/>
      <c r="D173" s="918"/>
      <c r="E173" s="134" t="s">
        <v>55</v>
      </c>
      <c r="F173" s="63"/>
      <c r="G173" s="12"/>
      <c r="H173" s="12"/>
      <c r="I173" s="53"/>
      <c r="J173" s="13"/>
      <c r="K173" s="14"/>
      <c r="L173" s="12"/>
      <c r="M173" s="12"/>
      <c r="N173" s="12"/>
      <c r="O173" s="12"/>
      <c r="P173" s="12"/>
      <c r="Q173" s="12">
        <f>SUM(Q171:Q172)</f>
        <v>8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54"/>
      <c r="AC173" s="86">
        <f>SUM(AC171,AC172)</f>
        <v>8</v>
      </c>
    </row>
    <row r="174" spans="1:29" ht="14.65" hidden="1" thickBot="1" x14ac:dyDescent="0.5">
      <c r="A174" s="709"/>
      <c r="B174" s="903"/>
      <c r="C174" s="899"/>
      <c r="D174" s="918"/>
      <c r="E174" s="92"/>
      <c r="F174" s="56" t="s">
        <v>29</v>
      </c>
      <c r="G174" s="57"/>
      <c r="H174" s="57"/>
      <c r="I174" s="57"/>
      <c r="J174" s="59"/>
      <c r="K174" s="282">
        <f t="shared" ref="K174:AC174" si="48">SUM(K173,K170)</f>
        <v>7</v>
      </c>
      <c r="L174" s="147">
        <f t="shared" si="48"/>
        <v>32</v>
      </c>
      <c r="M174" s="147">
        <f t="shared" si="48"/>
        <v>0</v>
      </c>
      <c r="N174" s="147">
        <f t="shared" si="48"/>
        <v>0</v>
      </c>
      <c r="O174" s="147">
        <f t="shared" si="48"/>
        <v>0</v>
      </c>
      <c r="P174" s="147">
        <f t="shared" si="48"/>
        <v>4</v>
      </c>
      <c r="Q174" s="147">
        <f t="shared" si="48"/>
        <v>315</v>
      </c>
      <c r="R174" s="147">
        <f t="shared" si="48"/>
        <v>17</v>
      </c>
      <c r="S174" s="147">
        <f t="shared" si="48"/>
        <v>0</v>
      </c>
      <c r="T174" s="147">
        <f t="shared" si="48"/>
        <v>0</v>
      </c>
      <c r="U174" s="147">
        <f t="shared" si="48"/>
        <v>7</v>
      </c>
      <c r="V174" s="147">
        <f t="shared" si="48"/>
        <v>14</v>
      </c>
      <c r="W174" s="147">
        <f t="shared" si="48"/>
        <v>0</v>
      </c>
      <c r="X174" s="147">
        <f t="shared" si="48"/>
        <v>0</v>
      </c>
      <c r="Y174" s="147">
        <f t="shared" si="48"/>
        <v>0</v>
      </c>
      <c r="Z174" s="147">
        <f t="shared" si="48"/>
        <v>0</v>
      </c>
      <c r="AA174" s="147">
        <f t="shared" si="48"/>
        <v>0</v>
      </c>
      <c r="AB174" s="271">
        <f t="shared" si="48"/>
        <v>0</v>
      </c>
      <c r="AC174" s="271">
        <f t="shared" si="48"/>
        <v>396</v>
      </c>
    </row>
    <row r="175" spans="1:29" ht="14.65" hidden="1" thickBot="1" x14ac:dyDescent="0.5">
      <c r="A175" s="710"/>
      <c r="B175" s="904"/>
      <c r="C175" s="900"/>
      <c r="D175" s="919"/>
      <c r="E175" s="143"/>
      <c r="F175" s="63" t="s">
        <v>87</v>
      </c>
      <c r="G175" s="12"/>
      <c r="H175" s="12"/>
      <c r="I175" s="12"/>
      <c r="J175" s="13"/>
      <c r="K175" s="276">
        <f>SUM(K156+K174)</f>
        <v>41</v>
      </c>
      <c r="L175" s="147">
        <f>SUM(L156+L174)</f>
        <v>120</v>
      </c>
      <c r="M175" s="147">
        <f>SUM(M156+M174)</f>
        <v>0</v>
      </c>
      <c r="N175" s="147">
        <f>SUM(N156,N174)</f>
        <v>5</v>
      </c>
      <c r="O175" s="147">
        <f>SUM(O156,O174)</f>
        <v>2</v>
      </c>
      <c r="P175" s="147">
        <f t="shared" ref="P175:AC175" si="49">SUM(P156+P174)</f>
        <v>10</v>
      </c>
      <c r="Q175" s="147">
        <f t="shared" si="49"/>
        <v>336</v>
      </c>
      <c r="R175" s="147">
        <f t="shared" si="49"/>
        <v>17</v>
      </c>
      <c r="S175" s="147">
        <f t="shared" si="49"/>
        <v>0</v>
      </c>
      <c r="T175" s="147">
        <f t="shared" si="49"/>
        <v>0</v>
      </c>
      <c r="U175" s="147">
        <f t="shared" si="49"/>
        <v>24</v>
      </c>
      <c r="V175" s="147">
        <f t="shared" si="49"/>
        <v>23</v>
      </c>
      <c r="W175" s="147">
        <f t="shared" si="49"/>
        <v>0</v>
      </c>
      <c r="X175" s="147">
        <f t="shared" si="49"/>
        <v>0</v>
      </c>
      <c r="Y175" s="147">
        <f t="shared" si="49"/>
        <v>0</v>
      </c>
      <c r="Z175" s="147">
        <f t="shared" si="49"/>
        <v>0</v>
      </c>
      <c r="AA175" s="147">
        <f t="shared" si="49"/>
        <v>0</v>
      </c>
      <c r="AB175" s="276">
        <f t="shared" si="49"/>
        <v>0</v>
      </c>
      <c r="AC175" s="269">
        <f t="shared" si="49"/>
        <v>578</v>
      </c>
    </row>
    <row r="176" spans="1:29" ht="14.65" hidden="1" thickBot="1" x14ac:dyDescent="0.5">
      <c r="A176" s="806" t="s">
        <v>26</v>
      </c>
      <c r="B176" s="807"/>
      <c r="C176" s="807"/>
      <c r="D176" s="807"/>
      <c r="E176" s="807"/>
      <c r="F176" s="807"/>
      <c r="G176" s="807"/>
      <c r="H176" s="807"/>
      <c r="I176" s="807"/>
      <c r="J176" s="807"/>
      <c r="K176" s="807"/>
      <c r="L176" s="807"/>
      <c r="M176" s="807"/>
      <c r="N176" s="807"/>
      <c r="O176" s="807"/>
      <c r="P176" s="807"/>
      <c r="Q176" s="807"/>
      <c r="R176" s="807"/>
      <c r="S176" s="807"/>
      <c r="T176" s="807"/>
      <c r="U176" s="807"/>
      <c r="V176" s="807"/>
      <c r="W176" s="807"/>
      <c r="X176" s="807"/>
      <c r="Y176" s="807"/>
      <c r="Z176" s="807"/>
      <c r="AA176" s="807"/>
      <c r="AB176" s="807"/>
      <c r="AC176" s="761"/>
    </row>
    <row r="177" spans="1:29" ht="28.15" hidden="1" x14ac:dyDescent="0.45">
      <c r="A177" s="866">
        <v>8</v>
      </c>
      <c r="B177" s="727" t="s">
        <v>60</v>
      </c>
      <c r="C177" s="747" t="s">
        <v>106</v>
      </c>
      <c r="D177" s="731" t="s">
        <v>22</v>
      </c>
      <c r="E177" s="241" t="s">
        <v>133</v>
      </c>
      <c r="F177" s="264" t="s">
        <v>23</v>
      </c>
      <c r="G177" s="176" t="s">
        <v>30</v>
      </c>
      <c r="H177" s="176"/>
      <c r="I177" s="176">
        <v>1</v>
      </c>
      <c r="J177" s="252">
        <v>83</v>
      </c>
      <c r="K177" s="39">
        <v>34</v>
      </c>
      <c r="L177" s="40">
        <v>102</v>
      </c>
      <c r="M177" s="40"/>
      <c r="N177" s="40">
        <v>21</v>
      </c>
      <c r="O177" s="40">
        <v>6</v>
      </c>
      <c r="P177" s="40"/>
      <c r="Q177" s="40"/>
      <c r="R177" s="40"/>
      <c r="S177" s="40"/>
      <c r="T177" s="40"/>
      <c r="U177" s="40">
        <v>27</v>
      </c>
      <c r="V177" s="40"/>
      <c r="W177" s="40"/>
      <c r="X177" s="40"/>
      <c r="Y177" s="40"/>
      <c r="Z177" s="40"/>
      <c r="AA177" s="40"/>
      <c r="AB177" s="169"/>
      <c r="AC177" s="41">
        <f>SUM(K177:AB177)</f>
        <v>190</v>
      </c>
    </row>
    <row r="178" spans="1:29" ht="14.65" hidden="1" thickBot="1" x14ac:dyDescent="0.5">
      <c r="A178" s="725"/>
      <c r="B178" s="867"/>
      <c r="C178" s="750"/>
      <c r="D178" s="733"/>
      <c r="E178" s="212"/>
      <c r="F178" s="208"/>
      <c r="G178" s="165"/>
      <c r="H178" s="165"/>
      <c r="I178" s="165"/>
      <c r="J178" s="207"/>
      <c r="K178" s="145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2"/>
      <c r="AC178" s="274">
        <f>SUM(K178:AB178)</f>
        <v>0</v>
      </c>
    </row>
    <row r="179" spans="1:29" ht="14.65" hidden="1" thickBot="1" x14ac:dyDescent="0.5">
      <c r="A179" s="725"/>
      <c r="B179" s="867"/>
      <c r="C179" s="750"/>
      <c r="D179" s="733"/>
      <c r="E179" s="242" t="s">
        <v>135</v>
      </c>
      <c r="F179" s="148"/>
      <c r="G179" s="147"/>
      <c r="H179" s="147"/>
      <c r="I179" s="147"/>
      <c r="J179" s="13"/>
      <c r="K179" s="148">
        <f t="shared" ref="K179:AC179" si="50">SUM(K177:K178)</f>
        <v>34</v>
      </c>
      <c r="L179" s="148">
        <f t="shared" si="50"/>
        <v>102</v>
      </c>
      <c r="M179" s="148">
        <f t="shared" si="50"/>
        <v>0</v>
      </c>
      <c r="N179" s="148">
        <f t="shared" si="50"/>
        <v>21</v>
      </c>
      <c r="O179" s="148">
        <f t="shared" si="50"/>
        <v>6</v>
      </c>
      <c r="P179" s="148">
        <f t="shared" si="50"/>
        <v>0</v>
      </c>
      <c r="Q179" s="148">
        <f t="shared" si="50"/>
        <v>0</v>
      </c>
      <c r="R179" s="148">
        <f t="shared" si="50"/>
        <v>0</v>
      </c>
      <c r="S179" s="148">
        <f t="shared" si="50"/>
        <v>0</v>
      </c>
      <c r="T179" s="148">
        <f t="shared" si="50"/>
        <v>0</v>
      </c>
      <c r="U179" s="148">
        <f t="shared" si="50"/>
        <v>27</v>
      </c>
      <c r="V179" s="148">
        <f t="shared" si="50"/>
        <v>0</v>
      </c>
      <c r="W179" s="148">
        <f t="shared" si="50"/>
        <v>0</v>
      </c>
      <c r="X179" s="148">
        <f t="shared" si="50"/>
        <v>0</v>
      </c>
      <c r="Y179" s="148">
        <f t="shared" si="50"/>
        <v>0</v>
      </c>
      <c r="Z179" s="148">
        <f t="shared" si="50"/>
        <v>0</v>
      </c>
      <c r="AA179" s="148">
        <f t="shared" si="50"/>
        <v>0</v>
      </c>
      <c r="AB179" s="148">
        <f t="shared" si="50"/>
        <v>0</v>
      </c>
      <c r="AC179" s="269">
        <f t="shared" si="50"/>
        <v>190</v>
      </c>
    </row>
    <row r="180" spans="1:29" ht="14.65" hidden="1" thickBot="1" x14ac:dyDescent="0.5">
      <c r="A180" s="725"/>
      <c r="B180" s="867"/>
      <c r="C180" s="750"/>
      <c r="D180" s="733"/>
      <c r="E180" s="243" t="s">
        <v>63</v>
      </c>
      <c r="F180" s="222" t="s">
        <v>78</v>
      </c>
      <c r="G180" s="125" t="s">
        <v>25</v>
      </c>
      <c r="H180" s="58"/>
      <c r="I180" s="58">
        <v>1</v>
      </c>
      <c r="J180" s="77">
        <v>2</v>
      </c>
      <c r="K180" s="60">
        <v>8</v>
      </c>
      <c r="L180" s="57">
        <v>8</v>
      </c>
      <c r="M180" s="57"/>
      <c r="N180" s="57">
        <v>1</v>
      </c>
      <c r="O180" s="57"/>
      <c r="P180" s="57">
        <v>1</v>
      </c>
      <c r="Q180" s="57"/>
      <c r="R180" s="57"/>
      <c r="S180" s="57"/>
      <c r="T180" s="57"/>
      <c r="U180" s="57">
        <v>1</v>
      </c>
      <c r="V180" s="57"/>
      <c r="W180" s="57"/>
      <c r="X180" s="57"/>
      <c r="Y180" s="57"/>
      <c r="Z180" s="57"/>
      <c r="AA180" s="57"/>
      <c r="AB180" s="61"/>
      <c r="AC180" s="163">
        <f>SUM(K180:AB180)</f>
        <v>19</v>
      </c>
    </row>
    <row r="181" spans="1:29" ht="14.65" hidden="1" thickBot="1" x14ac:dyDescent="0.5">
      <c r="A181" s="725"/>
      <c r="B181" s="867"/>
      <c r="C181" s="750"/>
      <c r="D181" s="733"/>
      <c r="E181" s="18" t="s">
        <v>55</v>
      </c>
      <c r="F181" s="148"/>
      <c r="G181" s="147"/>
      <c r="H181" s="147"/>
      <c r="I181" s="300"/>
      <c r="J181" s="13"/>
      <c r="K181" s="148">
        <f>SUM(K180)</f>
        <v>8</v>
      </c>
      <c r="L181" s="148">
        <f t="shared" ref="L181:AC181" si="51">SUM(L180)</f>
        <v>8</v>
      </c>
      <c r="M181" s="148">
        <f t="shared" si="51"/>
        <v>0</v>
      </c>
      <c r="N181" s="148">
        <f t="shared" si="51"/>
        <v>1</v>
      </c>
      <c r="O181" s="148">
        <f t="shared" si="51"/>
        <v>0</v>
      </c>
      <c r="P181" s="148">
        <f t="shared" si="51"/>
        <v>1</v>
      </c>
      <c r="Q181" s="148">
        <f t="shared" si="51"/>
        <v>0</v>
      </c>
      <c r="R181" s="148">
        <f t="shared" si="51"/>
        <v>0</v>
      </c>
      <c r="S181" s="148">
        <f t="shared" si="51"/>
        <v>0</v>
      </c>
      <c r="T181" s="148">
        <f t="shared" si="51"/>
        <v>0</v>
      </c>
      <c r="U181" s="148">
        <f t="shared" si="51"/>
        <v>1</v>
      </c>
      <c r="V181" s="148">
        <f t="shared" si="51"/>
        <v>0</v>
      </c>
      <c r="W181" s="148">
        <f t="shared" si="51"/>
        <v>0</v>
      </c>
      <c r="X181" s="148">
        <f t="shared" si="51"/>
        <v>0</v>
      </c>
      <c r="Y181" s="148">
        <f t="shared" si="51"/>
        <v>0</v>
      </c>
      <c r="Z181" s="148">
        <f t="shared" si="51"/>
        <v>0</v>
      </c>
      <c r="AA181" s="148">
        <f t="shared" si="51"/>
        <v>0</v>
      </c>
      <c r="AB181" s="276">
        <f t="shared" si="51"/>
        <v>0</v>
      </c>
      <c r="AC181" s="269">
        <f t="shared" si="51"/>
        <v>19</v>
      </c>
    </row>
    <row r="182" spans="1:29" ht="14.65" hidden="1" thickBot="1" x14ac:dyDescent="0.5">
      <c r="A182" s="726"/>
      <c r="B182" s="729"/>
      <c r="C182" s="752"/>
      <c r="D182" s="735"/>
      <c r="E182" s="149"/>
      <c r="F182" s="150" t="s">
        <v>27</v>
      </c>
      <c r="G182" s="151"/>
      <c r="H182" s="151"/>
      <c r="I182" s="151"/>
      <c r="J182" s="84"/>
      <c r="K182" s="276">
        <f>SUM(K179,K181)</f>
        <v>42</v>
      </c>
      <c r="L182" s="147">
        <f t="shared" ref="L182:AB182" si="52">SUM(L179,L181)</f>
        <v>110</v>
      </c>
      <c r="M182" s="147">
        <f t="shared" si="52"/>
        <v>0</v>
      </c>
      <c r="N182" s="147">
        <f t="shared" si="52"/>
        <v>22</v>
      </c>
      <c r="O182" s="147">
        <f t="shared" si="52"/>
        <v>6</v>
      </c>
      <c r="P182" s="147">
        <f t="shared" si="52"/>
        <v>1</v>
      </c>
      <c r="Q182" s="147">
        <f t="shared" si="52"/>
        <v>0</v>
      </c>
      <c r="R182" s="147">
        <f t="shared" si="52"/>
        <v>0</v>
      </c>
      <c r="S182" s="147">
        <f t="shared" si="52"/>
        <v>0</v>
      </c>
      <c r="T182" s="147">
        <f t="shared" si="52"/>
        <v>0</v>
      </c>
      <c r="U182" s="147">
        <f t="shared" si="52"/>
        <v>28</v>
      </c>
      <c r="V182" s="147">
        <f t="shared" si="52"/>
        <v>0</v>
      </c>
      <c r="W182" s="147">
        <f t="shared" si="52"/>
        <v>0</v>
      </c>
      <c r="X182" s="147">
        <f t="shared" si="52"/>
        <v>0</v>
      </c>
      <c r="Y182" s="147">
        <f t="shared" si="52"/>
        <v>0</v>
      </c>
      <c r="Z182" s="147">
        <f t="shared" si="52"/>
        <v>0</v>
      </c>
      <c r="AA182" s="147">
        <f t="shared" si="52"/>
        <v>0</v>
      </c>
      <c r="AB182" s="272">
        <f t="shared" si="52"/>
        <v>0</v>
      </c>
      <c r="AC182" s="268">
        <f>SUM(AC179,AC181)</f>
        <v>209</v>
      </c>
    </row>
    <row r="183" spans="1:29" ht="14.65" hidden="1" thickBot="1" x14ac:dyDescent="0.5">
      <c r="A183" s="706" t="s">
        <v>28</v>
      </c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7"/>
      <c r="P183" s="757"/>
      <c r="Q183" s="757"/>
      <c r="R183" s="757"/>
      <c r="S183" s="757"/>
      <c r="T183" s="757"/>
      <c r="U183" s="757"/>
      <c r="V183" s="757"/>
      <c r="W183" s="757"/>
      <c r="X183" s="757"/>
      <c r="Y183" s="757"/>
      <c r="Z183" s="757"/>
      <c r="AA183" s="757"/>
      <c r="AB183" s="757"/>
      <c r="AC183" s="758"/>
    </row>
    <row r="184" spans="1:29" hidden="1" x14ac:dyDescent="0.45">
      <c r="A184" s="821"/>
      <c r="B184" s="727" t="s">
        <v>136</v>
      </c>
      <c r="C184" s="747" t="s">
        <v>106</v>
      </c>
      <c r="D184" s="872"/>
      <c r="E184" s="247" t="s">
        <v>72</v>
      </c>
      <c r="F184" s="251" t="s">
        <v>23</v>
      </c>
      <c r="G184" s="176" t="s">
        <v>30</v>
      </c>
      <c r="H184" s="176"/>
      <c r="I184" s="176">
        <v>3</v>
      </c>
      <c r="J184" s="252">
        <v>18</v>
      </c>
      <c r="K184" s="69">
        <v>34</v>
      </c>
      <c r="L184" s="37">
        <v>16</v>
      </c>
      <c r="M184" s="37"/>
      <c r="N184" s="37">
        <v>5</v>
      </c>
      <c r="O184" s="37">
        <v>2</v>
      </c>
      <c r="P184" s="37"/>
      <c r="Q184" s="37"/>
      <c r="R184" s="37"/>
      <c r="S184" s="37"/>
      <c r="T184" s="37"/>
      <c r="U184" s="37">
        <v>6</v>
      </c>
      <c r="V184" s="37">
        <v>5</v>
      </c>
      <c r="W184" s="37">
        <v>36</v>
      </c>
      <c r="X184" s="37"/>
      <c r="Y184" s="37"/>
      <c r="Z184" s="37"/>
      <c r="AA184" s="37"/>
      <c r="AB184" s="70"/>
      <c r="AC184" s="41">
        <f>SUM(K184:AB184)</f>
        <v>104</v>
      </c>
    </row>
    <row r="185" spans="1:29" hidden="1" x14ac:dyDescent="0.45">
      <c r="A185" s="742"/>
      <c r="B185" s="867"/>
      <c r="C185" s="750"/>
      <c r="D185" s="873"/>
      <c r="E185" s="133" t="s">
        <v>63</v>
      </c>
      <c r="F185" s="254"/>
      <c r="G185" s="96" t="s">
        <v>25</v>
      </c>
      <c r="H185" s="96"/>
      <c r="I185" s="96">
        <v>1</v>
      </c>
      <c r="J185" s="200">
        <v>83</v>
      </c>
      <c r="K185" s="45">
        <v>33</v>
      </c>
      <c r="L185" s="46">
        <v>105</v>
      </c>
      <c r="M185" s="46"/>
      <c r="N185" s="46"/>
      <c r="O185" s="46"/>
      <c r="P185" s="46">
        <v>6</v>
      </c>
      <c r="Q185" s="46"/>
      <c r="R185" s="46"/>
      <c r="S185" s="46"/>
      <c r="T185" s="46"/>
      <c r="U185" s="46">
        <v>28</v>
      </c>
      <c r="V185" s="46"/>
      <c r="W185" s="46"/>
      <c r="X185" s="46"/>
      <c r="Y185" s="46"/>
      <c r="Z185" s="46"/>
      <c r="AA185" s="46"/>
      <c r="AB185" s="47"/>
      <c r="AC185" s="48">
        <f>SUM(K185:AB185)</f>
        <v>172</v>
      </c>
    </row>
    <row r="186" spans="1:29" hidden="1" x14ac:dyDescent="0.45">
      <c r="A186" s="742"/>
      <c r="B186" s="867"/>
      <c r="C186" s="750"/>
      <c r="D186" s="873"/>
      <c r="E186" s="133" t="s">
        <v>134</v>
      </c>
      <c r="F186" s="254" t="s">
        <v>23</v>
      </c>
      <c r="G186" s="96" t="s">
        <v>30</v>
      </c>
      <c r="H186" s="96"/>
      <c r="I186" s="96">
        <v>2</v>
      </c>
      <c r="J186" s="200">
        <v>20</v>
      </c>
      <c r="K186" s="45">
        <v>16</v>
      </c>
      <c r="L186" s="46">
        <v>18</v>
      </c>
      <c r="M186" s="46"/>
      <c r="N186" s="46"/>
      <c r="O186" s="46"/>
      <c r="P186" s="46">
        <v>2</v>
      </c>
      <c r="Q186" s="46"/>
      <c r="R186" s="46"/>
      <c r="S186" s="46"/>
      <c r="T186" s="46"/>
      <c r="U186" s="46">
        <v>4</v>
      </c>
      <c r="V186" s="46">
        <v>5</v>
      </c>
      <c r="W186" s="46"/>
      <c r="X186" s="46"/>
      <c r="Y186" s="46"/>
      <c r="Z186" s="46"/>
      <c r="AA186" s="46"/>
      <c r="AB186" s="47"/>
      <c r="AC186" s="48">
        <f>SUM(K186:AB186)</f>
        <v>45</v>
      </c>
    </row>
    <row r="187" spans="1:29" ht="14.65" hidden="1" thickBot="1" x14ac:dyDescent="0.5">
      <c r="A187" s="742"/>
      <c r="B187" s="867"/>
      <c r="C187" s="750"/>
      <c r="D187" s="873"/>
      <c r="E187" s="327" t="s">
        <v>95</v>
      </c>
      <c r="F187" s="208" t="s">
        <v>23</v>
      </c>
      <c r="G187" s="165" t="s">
        <v>25</v>
      </c>
      <c r="H187" s="165"/>
      <c r="I187" s="165" t="s">
        <v>98</v>
      </c>
      <c r="J187" s="165">
        <v>10</v>
      </c>
      <c r="K187" s="208">
        <v>18</v>
      </c>
      <c r="L187" s="165">
        <v>36</v>
      </c>
      <c r="M187" s="165"/>
      <c r="N187" s="165"/>
      <c r="O187" s="165"/>
      <c r="P187" s="165">
        <v>1</v>
      </c>
      <c r="Q187" s="165"/>
      <c r="R187" s="165"/>
      <c r="S187" s="165"/>
      <c r="T187" s="165"/>
      <c r="U187" s="165">
        <v>3</v>
      </c>
      <c r="V187" s="131"/>
      <c r="W187" s="131"/>
      <c r="X187" s="131"/>
      <c r="Y187" s="131"/>
      <c r="Z187" s="131"/>
      <c r="AA187" s="131"/>
      <c r="AB187" s="132"/>
      <c r="AC187" s="274">
        <f>SUM(K187:AB187)</f>
        <v>58</v>
      </c>
    </row>
    <row r="188" spans="1:29" ht="14.65" hidden="1" thickBot="1" x14ac:dyDescent="0.5">
      <c r="A188" s="742"/>
      <c r="B188" s="867"/>
      <c r="C188" s="750"/>
      <c r="D188" s="873"/>
      <c r="E188" s="146" t="s">
        <v>135</v>
      </c>
      <c r="F188" s="63"/>
      <c r="G188" s="12"/>
      <c r="H188" s="12"/>
      <c r="I188" s="53"/>
      <c r="J188" s="13"/>
      <c r="K188" s="148">
        <f t="shared" ref="K188:AC188" si="53">SUM(K184:K187)</f>
        <v>101</v>
      </c>
      <c r="L188" s="148">
        <f t="shared" si="53"/>
        <v>175</v>
      </c>
      <c r="M188" s="148">
        <f t="shared" si="53"/>
        <v>0</v>
      </c>
      <c r="N188" s="148">
        <f t="shared" si="53"/>
        <v>5</v>
      </c>
      <c r="O188" s="148">
        <f t="shared" si="53"/>
        <v>2</v>
      </c>
      <c r="P188" s="148">
        <f t="shared" si="53"/>
        <v>9</v>
      </c>
      <c r="Q188" s="148">
        <f t="shared" si="53"/>
        <v>0</v>
      </c>
      <c r="R188" s="148">
        <f t="shared" si="53"/>
        <v>0</v>
      </c>
      <c r="S188" s="148">
        <f t="shared" si="53"/>
        <v>0</v>
      </c>
      <c r="T188" s="148">
        <f t="shared" si="53"/>
        <v>0</v>
      </c>
      <c r="U188" s="148">
        <f t="shared" si="53"/>
        <v>41</v>
      </c>
      <c r="V188" s="148">
        <f t="shared" si="53"/>
        <v>10</v>
      </c>
      <c r="W188" s="148">
        <f t="shared" si="53"/>
        <v>36</v>
      </c>
      <c r="X188" s="148">
        <f t="shared" si="53"/>
        <v>0</v>
      </c>
      <c r="Y188" s="148">
        <f t="shared" si="53"/>
        <v>0</v>
      </c>
      <c r="Z188" s="148">
        <f t="shared" si="53"/>
        <v>0</v>
      </c>
      <c r="AA188" s="148">
        <f t="shared" si="53"/>
        <v>0</v>
      </c>
      <c r="AB188" s="148">
        <f t="shared" si="53"/>
        <v>0</v>
      </c>
      <c r="AC188" s="269">
        <f t="shared" si="53"/>
        <v>379</v>
      </c>
    </row>
    <row r="189" spans="1:29" ht="14.65" hidden="1" thickBot="1" x14ac:dyDescent="0.5">
      <c r="A189" s="742"/>
      <c r="B189" s="867"/>
      <c r="C189" s="750"/>
      <c r="D189" s="873"/>
      <c r="E189" s="194" t="s">
        <v>63</v>
      </c>
      <c r="F189" s="190">
        <v>3</v>
      </c>
      <c r="G189" s="191" t="s">
        <v>25</v>
      </c>
      <c r="H189" s="342"/>
      <c r="I189" s="98">
        <v>1</v>
      </c>
      <c r="J189" s="99">
        <v>2</v>
      </c>
      <c r="K189" s="50">
        <v>2</v>
      </c>
      <c r="L189" s="51">
        <v>2</v>
      </c>
      <c r="M189" s="51"/>
      <c r="N189" s="51"/>
      <c r="O189" s="51"/>
      <c r="P189" s="51">
        <v>1</v>
      </c>
      <c r="Q189" s="51"/>
      <c r="R189" s="51"/>
      <c r="S189" s="51"/>
      <c r="T189" s="51"/>
      <c r="U189" s="51">
        <v>1</v>
      </c>
      <c r="V189" s="51"/>
      <c r="W189" s="51"/>
      <c r="X189" s="51"/>
      <c r="Y189" s="51"/>
      <c r="Z189" s="51"/>
      <c r="AA189" s="51"/>
      <c r="AB189" s="52"/>
      <c r="AC189" s="163">
        <f>SUM(K189:AB189)</f>
        <v>6</v>
      </c>
    </row>
    <row r="190" spans="1:29" ht="14.65" hidden="1" thickBot="1" x14ac:dyDescent="0.5">
      <c r="A190" s="742"/>
      <c r="B190" s="867"/>
      <c r="C190" s="750"/>
      <c r="D190" s="873"/>
      <c r="E190" s="18" t="s">
        <v>55</v>
      </c>
      <c r="F190" s="63"/>
      <c r="G190" s="12"/>
      <c r="H190" s="12"/>
      <c r="I190" s="53"/>
      <c r="J190" s="13"/>
      <c r="K190" s="148">
        <f t="shared" ref="K190:AB190" si="54">SUM(K189)</f>
        <v>2</v>
      </c>
      <c r="L190" s="148">
        <f t="shared" si="54"/>
        <v>2</v>
      </c>
      <c r="M190" s="148">
        <f t="shared" si="54"/>
        <v>0</v>
      </c>
      <c r="N190" s="148">
        <f t="shared" si="54"/>
        <v>0</v>
      </c>
      <c r="O190" s="148">
        <f t="shared" si="54"/>
        <v>0</v>
      </c>
      <c r="P190" s="148">
        <f t="shared" si="54"/>
        <v>1</v>
      </c>
      <c r="Q190" s="148">
        <f t="shared" si="54"/>
        <v>0</v>
      </c>
      <c r="R190" s="148">
        <f t="shared" si="54"/>
        <v>0</v>
      </c>
      <c r="S190" s="148">
        <f t="shared" si="54"/>
        <v>0</v>
      </c>
      <c r="T190" s="148">
        <f t="shared" si="54"/>
        <v>0</v>
      </c>
      <c r="U190" s="148">
        <f t="shared" si="54"/>
        <v>1</v>
      </c>
      <c r="V190" s="148">
        <f t="shared" si="54"/>
        <v>0</v>
      </c>
      <c r="W190" s="148">
        <f t="shared" si="54"/>
        <v>0</v>
      </c>
      <c r="X190" s="148">
        <f t="shared" si="54"/>
        <v>0</v>
      </c>
      <c r="Y190" s="148">
        <f t="shared" si="54"/>
        <v>0</v>
      </c>
      <c r="Z190" s="148">
        <f t="shared" si="54"/>
        <v>0</v>
      </c>
      <c r="AA190" s="148">
        <f t="shared" si="54"/>
        <v>0</v>
      </c>
      <c r="AB190" s="148">
        <f t="shared" si="54"/>
        <v>0</v>
      </c>
      <c r="AC190" s="269">
        <f>SUM(AC189:AC189)</f>
        <v>6</v>
      </c>
    </row>
    <row r="191" spans="1:29" ht="14.65" hidden="1" thickBot="1" x14ac:dyDescent="0.5">
      <c r="A191" s="742"/>
      <c r="B191" s="867"/>
      <c r="C191" s="750"/>
      <c r="D191" s="873"/>
      <c r="E191" s="153"/>
      <c r="F191" s="56" t="s">
        <v>29</v>
      </c>
      <c r="G191" s="57"/>
      <c r="H191" s="57"/>
      <c r="I191" s="57"/>
      <c r="J191" s="59"/>
      <c r="K191" s="287">
        <f t="shared" ref="K191:AC191" si="55">SUM(K188,K190)</f>
        <v>103</v>
      </c>
      <c r="L191" s="287">
        <f t="shared" si="55"/>
        <v>177</v>
      </c>
      <c r="M191" s="287">
        <f t="shared" si="55"/>
        <v>0</v>
      </c>
      <c r="N191" s="287">
        <f t="shared" si="55"/>
        <v>5</v>
      </c>
      <c r="O191" s="287">
        <f t="shared" si="55"/>
        <v>2</v>
      </c>
      <c r="P191" s="287">
        <f t="shared" si="55"/>
        <v>10</v>
      </c>
      <c r="Q191" s="287">
        <f t="shared" si="55"/>
        <v>0</v>
      </c>
      <c r="R191" s="287">
        <f t="shared" si="55"/>
        <v>0</v>
      </c>
      <c r="S191" s="287">
        <f t="shared" si="55"/>
        <v>0</v>
      </c>
      <c r="T191" s="287">
        <f t="shared" si="55"/>
        <v>0</v>
      </c>
      <c r="U191" s="287">
        <f t="shared" si="55"/>
        <v>42</v>
      </c>
      <c r="V191" s="287">
        <f t="shared" si="55"/>
        <v>10</v>
      </c>
      <c r="W191" s="287">
        <f t="shared" si="55"/>
        <v>36</v>
      </c>
      <c r="X191" s="287">
        <f t="shared" si="55"/>
        <v>0</v>
      </c>
      <c r="Y191" s="287">
        <f t="shared" si="55"/>
        <v>0</v>
      </c>
      <c r="Z191" s="287">
        <f t="shared" si="55"/>
        <v>0</v>
      </c>
      <c r="AA191" s="287">
        <f t="shared" si="55"/>
        <v>0</v>
      </c>
      <c r="AB191" s="287">
        <f t="shared" si="55"/>
        <v>0</v>
      </c>
      <c r="AC191" s="269">
        <f t="shared" si="55"/>
        <v>385</v>
      </c>
    </row>
    <row r="192" spans="1:29" ht="14.65" hidden="1" thickBot="1" x14ac:dyDescent="0.5">
      <c r="A192" s="743"/>
      <c r="B192" s="729"/>
      <c r="C192" s="752"/>
      <c r="D192" s="874"/>
      <c r="E192" s="154"/>
      <c r="F192" s="63" t="s">
        <v>87</v>
      </c>
      <c r="G192" s="12"/>
      <c r="H192" s="12"/>
      <c r="I192" s="12"/>
      <c r="J192" s="13"/>
      <c r="K192" s="148">
        <f t="shared" ref="K192:AC192" si="56">SUM(K182+K191)</f>
        <v>145</v>
      </c>
      <c r="L192" s="147">
        <f t="shared" si="56"/>
        <v>287</v>
      </c>
      <c r="M192" s="147">
        <f t="shared" si="56"/>
        <v>0</v>
      </c>
      <c r="N192" s="147">
        <f t="shared" si="56"/>
        <v>27</v>
      </c>
      <c r="O192" s="147">
        <f t="shared" si="56"/>
        <v>8</v>
      </c>
      <c r="P192" s="147">
        <f t="shared" si="56"/>
        <v>11</v>
      </c>
      <c r="Q192" s="147">
        <f t="shared" si="56"/>
        <v>0</v>
      </c>
      <c r="R192" s="147">
        <f t="shared" si="56"/>
        <v>0</v>
      </c>
      <c r="S192" s="147">
        <f t="shared" si="56"/>
        <v>0</v>
      </c>
      <c r="T192" s="147">
        <f t="shared" si="56"/>
        <v>0</v>
      </c>
      <c r="U192" s="147">
        <f t="shared" si="56"/>
        <v>70</v>
      </c>
      <c r="V192" s="147">
        <f t="shared" si="56"/>
        <v>10</v>
      </c>
      <c r="W192" s="147">
        <f t="shared" si="56"/>
        <v>36</v>
      </c>
      <c r="X192" s="147">
        <f t="shared" si="56"/>
        <v>0</v>
      </c>
      <c r="Y192" s="147">
        <f t="shared" si="56"/>
        <v>0</v>
      </c>
      <c r="Z192" s="147">
        <f t="shared" si="56"/>
        <v>0</v>
      </c>
      <c r="AA192" s="147">
        <f t="shared" si="56"/>
        <v>0</v>
      </c>
      <c r="AB192" s="288">
        <f t="shared" si="56"/>
        <v>0</v>
      </c>
      <c r="AC192" s="268">
        <f t="shared" si="56"/>
        <v>594</v>
      </c>
    </row>
    <row r="193" spans="1:29" ht="14.65" hidden="1" thickBot="1" x14ac:dyDescent="0.5">
      <c r="A193" s="868" t="s">
        <v>26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60"/>
      <c r="AB193" s="760"/>
      <c r="AC193" s="761"/>
    </row>
    <row r="194" spans="1:29" ht="27.75" hidden="1" x14ac:dyDescent="0.45">
      <c r="A194" s="866">
        <v>9</v>
      </c>
      <c r="B194" s="727" t="s">
        <v>113</v>
      </c>
      <c r="C194" s="747" t="s">
        <v>112</v>
      </c>
      <c r="D194" s="892">
        <v>1</v>
      </c>
      <c r="E194" s="121" t="s">
        <v>142</v>
      </c>
      <c r="F194" s="109" t="s">
        <v>23</v>
      </c>
      <c r="G194" s="27" t="s">
        <v>25</v>
      </c>
      <c r="H194" s="27"/>
      <c r="I194" s="27">
        <v>1</v>
      </c>
      <c r="J194" s="110">
        <v>83</v>
      </c>
      <c r="K194" s="350">
        <v>16</v>
      </c>
      <c r="L194" s="210">
        <v>54</v>
      </c>
      <c r="M194" s="210"/>
      <c r="N194" s="210"/>
      <c r="O194" s="185"/>
      <c r="P194" s="210">
        <v>6</v>
      </c>
      <c r="Q194" s="185"/>
      <c r="R194" s="185"/>
      <c r="S194" s="185"/>
      <c r="T194" s="185"/>
      <c r="U194" s="210">
        <v>15</v>
      </c>
      <c r="V194" s="185"/>
      <c r="W194" s="185"/>
      <c r="X194" s="185"/>
      <c r="Y194" s="185"/>
      <c r="Z194" s="185"/>
      <c r="AA194" s="185"/>
      <c r="AB194" s="186"/>
      <c r="AC194" s="211">
        <f>SUM(K194:AB194)</f>
        <v>91</v>
      </c>
    </row>
    <row r="195" spans="1:29" ht="27.75" hidden="1" x14ac:dyDescent="0.45">
      <c r="A195" s="725"/>
      <c r="B195" s="867"/>
      <c r="C195" s="750"/>
      <c r="D195" s="893"/>
      <c r="E195" s="212" t="s">
        <v>96</v>
      </c>
      <c r="F195" s="166" t="s">
        <v>23</v>
      </c>
      <c r="G195" s="165" t="s">
        <v>25</v>
      </c>
      <c r="H195" s="165"/>
      <c r="I195" s="165">
        <v>1</v>
      </c>
      <c r="J195" s="207">
        <v>83</v>
      </c>
      <c r="K195" s="353">
        <v>16</v>
      </c>
      <c r="L195" s="144">
        <v>54</v>
      </c>
      <c r="M195" s="144"/>
      <c r="N195" s="144"/>
      <c r="O195" s="131"/>
      <c r="P195" s="144">
        <v>6</v>
      </c>
      <c r="Q195" s="131"/>
      <c r="R195" s="131"/>
      <c r="S195" s="131"/>
      <c r="T195" s="131"/>
      <c r="U195" s="144">
        <v>14</v>
      </c>
      <c r="V195" s="131"/>
      <c r="W195" s="131"/>
      <c r="X195" s="131"/>
      <c r="Y195" s="131"/>
      <c r="Z195" s="131"/>
      <c r="AA195" s="131"/>
      <c r="AB195" s="132"/>
      <c r="AC195" s="213">
        <f>SUM(K195:AB195)</f>
        <v>90</v>
      </c>
    </row>
    <row r="196" spans="1:29" hidden="1" x14ac:dyDescent="0.45">
      <c r="A196" s="725"/>
      <c r="B196" s="867"/>
      <c r="C196" s="750"/>
      <c r="D196" s="893"/>
      <c r="E196" s="153" t="s">
        <v>91</v>
      </c>
      <c r="F196" s="256" t="s">
        <v>23</v>
      </c>
      <c r="G196" s="98" t="s">
        <v>30</v>
      </c>
      <c r="H196" s="98"/>
      <c r="I196" s="98">
        <v>4</v>
      </c>
      <c r="J196" s="99">
        <v>34</v>
      </c>
      <c r="K196" s="50"/>
      <c r="L196" s="51">
        <v>36</v>
      </c>
      <c r="M196" s="51"/>
      <c r="N196" s="51"/>
      <c r="O196" s="51"/>
      <c r="P196" s="51">
        <v>4</v>
      </c>
      <c r="Q196" s="51"/>
      <c r="R196" s="51"/>
      <c r="S196" s="51"/>
      <c r="T196" s="51"/>
      <c r="U196" s="51">
        <v>7</v>
      </c>
      <c r="V196" s="51"/>
      <c r="W196" s="51"/>
      <c r="X196" s="51"/>
      <c r="Y196" s="51"/>
      <c r="Z196" s="51"/>
      <c r="AA196" s="51"/>
      <c r="AB196" s="52"/>
      <c r="AC196" s="48">
        <f>SUM(K196:AB196)</f>
        <v>47</v>
      </c>
    </row>
    <row r="197" spans="1:29" ht="14.65" hidden="1" thickBot="1" x14ac:dyDescent="0.5">
      <c r="A197" s="725"/>
      <c r="B197" s="867"/>
      <c r="C197" s="750"/>
      <c r="D197" s="893"/>
      <c r="E197" s="153" t="s">
        <v>137</v>
      </c>
      <c r="F197" s="256" t="s">
        <v>23</v>
      </c>
      <c r="G197" s="98" t="s">
        <v>25</v>
      </c>
      <c r="H197" s="98"/>
      <c r="I197" s="98" t="s">
        <v>98</v>
      </c>
      <c r="J197" s="99">
        <v>34</v>
      </c>
      <c r="K197" s="50">
        <v>16</v>
      </c>
      <c r="L197" s="51">
        <v>36</v>
      </c>
      <c r="M197" s="51"/>
      <c r="N197" s="51">
        <v>9</v>
      </c>
      <c r="O197" s="51">
        <v>4</v>
      </c>
      <c r="P197" s="51"/>
      <c r="Q197" s="51"/>
      <c r="R197" s="51"/>
      <c r="S197" s="51"/>
      <c r="T197" s="51"/>
      <c r="U197" s="51">
        <v>6</v>
      </c>
      <c r="V197" s="51"/>
      <c r="W197" s="51"/>
      <c r="X197" s="51"/>
      <c r="Y197" s="51"/>
      <c r="Z197" s="51"/>
      <c r="AA197" s="51"/>
      <c r="AB197" s="52"/>
      <c r="AC197" s="158">
        <f>SUM(K197:AB197)</f>
        <v>71</v>
      </c>
    </row>
    <row r="198" spans="1:29" ht="14.65" hidden="1" thickBot="1" x14ac:dyDescent="0.5">
      <c r="A198" s="725"/>
      <c r="B198" s="867"/>
      <c r="C198" s="750"/>
      <c r="D198" s="893"/>
      <c r="E198" s="18" t="s">
        <v>54</v>
      </c>
      <c r="F198" s="63"/>
      <c r="G198" s="12"/>
      <c r="H198" s="12"/>
      <c r="I198" s="53"/>
      <c r="J198" s="13"/>
      <c r="K198" s="148">
        <f>SUM(K194:K197)</f>
        <v>48</v>
      </c>
      <c r="L198" s="147">
        <f>SUM(L194:L197)</f>
        <v>180</v>
      </c>
      <c r="M198" s="147">
        <f>SUM(M197:M197)</f>
        <v>0</v>
      </c>
      <c r="N198" s="147">
        <f>SUM(N197:N197)</f>
        <v>9</v>
      </c>
      <c r="O198" s="147">
        <f>SUM(O197:O197)</f>
        <v>4</v>
      </c>
      <c r="P198" s="147">
        <f>SUM(P194:P197)</f>
        <v>16</v>
      </c>
      <c r="Q198" s="147">
        <f>SUM(Q197:Q197)</f>
        <v>0</v>
      </c>
      <c r="R198" s="147">
        <f>SUM(R197:R197)</f>
        <v>0</v>
      </c>
      <c r="S198" s="147">
        <f>SUM(S197:S197)</f>
        <v>0</v>
      </c>
      <c r="T198" s="147">
        <f>SUM(T197:T197)</f>
        <v>0</v>
      </c>
      <c r="U198" s="147">
        <f>SUM(U194:U197)</f>
        <v>42</v>
      </c>
      <c r="V198" s="147">
        <f>SUM(V194:V197)</f>
        <v>0</v>
      </c>
      <c r="W198" s="147">
        <f t="shared" ref="W198:AB198" si="57">SUM(W197:W197)</f>
        <v>0</v>
      </c>
      <c r="X198" s="147">
        <f t="shared" si="57"/>
        <v>0</v>
      </c>
      <c r="Y198" s="147">
        <f t="shared" si="57"/>
        <v>0</v>
      </c>
      <c r="Z198" s="147">
        <f t="shared" si="57"/>
        <v>0</v>
      </c>
      <c r="AA198" s="147">
        <f t="shared" si="57"/>
        <v>0</v>
      </c>
      <c r="AB198" s="279">
        <f t="shared" si="57"/>
        <v>0</v>
      </c>
      <c r="AC198" s="269">
        <f>SUM(AC194:AC197)</f>
        <v>299</v>
      </c>
    </row>
    <row r="199" spans="1:29" hidden="1" x14ac:dyDescent="0.45">
      <c r="A199" s="725"/>
      <c r="B199" s="867"/>
      <c r="C199" s="750"/>
      <c r="D199" s="893"/>
      <c r="E199" s="3" t="s">
        <v>137</v>
      </c>
      <c r="F199" s="259" t="s">
        <v>78</v>
      </c>
      <c r="G199" s="174" t="s">
        <v>25</v>
      </c>
      <c r="H199" s="58"/>
      <c r="I199" s="58" t="s">
        <v>98</v>
      </c>
      <c r="J199" s="77">
        <v>15</v>
      </c>
      <c r="K199" s="60">
        <v>4</v>
      </c>
      <c r="L199" s="57">
        <v>4</v>
      </c>
      <c r="M199" s="57"/>
      <c r="N199" s="57">
        <v>4</v>
      </c>
      <c r="O199" s="57">
        <v>2</v>
      </c>
      <c r="P199" s="57"/>
      <c r="Q199" s="57"/>
      <c r="R199" s="57"/>
      <c r="S199" s="57"/>
      <c r="T199" s="57"/>
      <c r="U199" s="57">
        <v>4</v>
      </c>
      <c r="V199" s="57"/>
      <c r="W199" s="57"/>
      <c r="X199" s="57"/>
      <c r="Y199" s="57"/>
      <c r="Z199" s="57"/>
      <c r="AA199" s="57"/>
      <c r="AB199" s="61"/>
      <c r="AC199" s="114">
        <f>SUM(K199:AB199)</f>
        <v>18</v>
      </c>
    </row>
    <row r="200" spans="1:29" ht="28.5" hidden="1" thickBot="1" x14ac:dyDescent="0.5">
      <c r="A200" s="725"/>
      <c r="B200" s="867"/>
      <c r="C200" s="750"/>
      <c r="D200" s="893"/>
      <c r="E200" s="246" t="s">
        <v>100</v>
      </c>
      <c r="F200" s="214" t="s">
        <v>78</v>
      </c>
      <c r="G200" s="155" t="s">
        <v>25</v>
      </c>
      <c r="H200" s="98"/>
      <c r="I200" s="98">
        <v>1</v>
      </c>
      <c r="J200" s="99">
        <v>2</v>
      </c>
      <c r="K200" s="50">
        <v>6</v>
      </c>
      <c r="L200" s="51">
        <v>8</v>
      </c>
      <c r="M200" s="51"/>
      <c r="N200" s="51"/>
      <c r="O200" s="51"/>
      <c r="P200" s="51">
        <v>1</v>
      </c>
      <c r="Q200" s="51"/>
      <c r="R200" s="51"/>
      <c r="S200" s="51"/>
      <c r="T200" s="51"/>
      <c r="U200" s="51">
        <v>1</v>
      </c>
      <c r="V200" s="51"/>
      <c r="W200" s="51"/>
      <c r="X200" s="51"/>
      <c r="Y200" s="51"/>
      <c r="Z200" s="51"/>
      <c r="AA200" s="51"/>
      <c r="AB200" s="52"/>
      <c r="AC200" s="158">
        <f>SUM(K200:AB200)</f>
        <v>16</v>
      </c>
    </row>
    <row r="201" spans="1:29" ht="14.65" hidden="1" thickBot="1" x14ac:dyDescent="0.5">
      <c r="A201" s="725"/>
      <c r="B201" s="867"/>
      <c r="C201" s="750"/>
      <c r="D201" s="893"/>
      <c r="E201" s="18" t="s">
        <v>55</v>
      </c>
      <c r="F201" s="63"/>
      <c r="G201" s="12"/>
      <c r="H201" s="12"/>
      <c r="I201" s="53"/>
      <c r="J201" s="13"/>
      <c r="K201" s="148">
        <f>SUM(K199:K200)</f>
        <v>10</v>
      </c>
      <c r="L201" s="148">
        <f t="shared" ref="L201:AB201" si="58">SUM(L199:L200)</f>
        <v>12</v>
      </c>
      <c r="M201" s="148">
        <f t="shared" si="58"/>
        <v>0</v>
      </c>
      <c r="N201" s="148">
        <f t="shared" si="58"/>
        <v>4</v>
      </c>
      <c r="O201" s="148">
        <f t="shared" si="58"/>
        <v>2</v>
      </c>
      <c r="P201" s="148">
        <f t="shared" si="58"/>
        <v>1</v>
      </c>
      <c r="Q201" s="148">
        <f t="shared" si="58"/>
        <v>0</v>
      </c>
      <c r="R201" s="148">
        <f t="shared" si="58"/>
        <v>0</v>
      </c>
      <c r="S201" s="148">
        <f t="shared" si="58"/>
        <v>0</v>
      </c>
      <c r="T201" s="148">
        <f t="shared" si="58"/>
        <v>0</v>
      </c>
      <c r="U201" s="148">
        <f t="shared" si="58"/>
        <v>5</v>
      </c>
      <c r="V201" s="148">
        <f t="shared" si="58"/>
        <v>0</v>
      </c>
      <c r="W201" s="148">
        <f t="shared" si="58"/>
        <v>0</v>
      </c>
      <c r="X201" s="148">
        <f t="shared" si="58"/>
        <v>0</v>
      </c>
      <c r="Y201" s="148">
        <f t="shared" si="58"/>
        <v>0</v>
      </c>
      <c r="Z201" s="148">
        <f t="shared" si="58"/>
        <v>0</v>
      </c>
      <c r="AA201" s="148">
        <f t="shared" si="58"/>
        <v>0</v>
      </c>
      <c r="AB201" s="148">
        <f t="shared" si="58"/>
        <v>0</v>
      </c>
      <c r="AC201" s="269">
        <f>SUM(AC199:AC200)</f>
        <v>34</v>
      </c>
    </row>
    <row r="202" spans="1:29" ht="14.65" hidden="1" thickBot="1" x14ac:dyDescent="0.5">
      <c r="A202" s="726"/>
      <c r="B202" s="729"/>
      <c r="C202" s="752"/>
      <c r="D202" s="894"/>
      <c r="E202" s="127"/>
      <c r="F202" s="878" t="s">
        <v>32</v>
      </c>
      <c r="G202" s="879"/>
      <c r="H202" s="879"/>
      <c r="I202" s="880"/>
      <c r="J202" s="84"/>
      <c r="K202" s="283">
        <f t="shared" ref="K202:AC202" si="59">SUM(K198,K201)</f>
        <v>58</v>
      </c>
      <c r="L202" s="283">
        <f t="shared" si="59"/>
        <v>192</v>
      </c>
      <c r="M202" s="283">
        <f t="shared" si="59"/>
        <v>0</v>
      </c>
      <c r="N202" s="283">
        <f t="shared" si="59"/>
        <v>13</v>
      </c>
      <c r="O202" s="283">
        <f t="shared" si="59"/>
        <v>6</v>
      </c>
      <c r="P202" s="283">
        <f t="shared" si="59"/>
        <v>17</v>
      </c>
      <c r="Q202" s="283">
        <f t="shared" si="59"/>
        <v>0</v>
      </c>
      <c r="R202" s="283">
        <f t="shared" si="59"/>
        <v>0</v>
      </c>
      <c r="S202" s="283">
        <f t="shared" si="59"/>
        <v>0</v>
      </c>
      <c r="T202" s="283">
        <f t="shared" si="59"/>
        <v>0</v>
      </c>
      <c r="U202" s="283">
        <f t="shared" si="59"/>
        <v>47</v>
      </c>
      <c r="V202" s="283">
        <f t="shared" si="59"/>
        <v>0</v>
      </c>
      <c r="W202" s="283">
        <f t="shared" si="59"/>
        <v>0</v>
      </c>
      <c r="X202" s="283">
        <f t="shared" si="59"/>
        <v>0</v>
      </c>
      <c r="Y202" s="283">
        <f t="shared" si="59"/>
        <v>0</v>
      </c>
      <c r="Z202" s="283">
        <f t="shared" si="59"/>
        <v>0</v>
      </c>
      <c r="AA202" s="283">
        <f t="shared" si="59"/>
        <v>0</v>
      </c>
      <c r="AB202" s="283">
        <f t="shared" si="59"/>
        <v>0</v>
      </c>
      <c r="AC202" s="268">
        <f t="shared" si="59"/>
        <v>333</v>
      </c>
    </row>
    <row r="203" spans="1:29" ht="14.65" hidden="1" thickBot="1" x14ac:dyDescent="0.5">
      <c r="A203" s="868" t="s">
        <v>34</v>
      </c>
      <c r="B203" s="760"/>
      <c r="C203" s="760"/>
      <c r="D203" s="760"/>
      <c r="E203" s="760"/>
      <c r="F203" s="760"/>
      <c r="G203" s="760"/>
      <c r="H203" s="760"/>
      <c r="I203" s="760"/>
      <c r="J203" s="760"/>
      <c r="K203" s="760"/>
      <c r="L203" s="760"/>
      <c r="M203" s="760"/>
      <c r="N203" s="760"/>
      <c r="O203" s="760"/>
      <c r="P203" s="760"/>
      <c r="Q203" s="760"/>
      <c r="R203" s="760"/>
      <c r="S203" s="760"/>
      <c r="T203" s="760"/>
      <c r="U203" s="760"/>
      <c r="V203" s="760"/>
      <c r="W203" s="760"/>
      <c r="X203" s="760"/>
      <c r="Y203" s="760"/>
      <c r="Z203" s="760"/>
      <c r="AA203" s="760"/>
      <c r="AB203" s="760"/>
      <c r="AC203" s="761"/>
    </row>
    <row r="204" spans="1:29" ht="27.75" hidden="1" x14ac:dyDescent="0.45">
      <c r="A204" s="866">
        <v>9</v>
      </c>
      <c r="B204" s="727" t="s">
        <v>114</v>
      </c>
      <c r="C204" s="715" t="s">
        <v>75</v>
      </c>
      <c r="D204" s="892">
        <v>1</v>
      </c>
      <c r="E204" s="121" t="s">
        <v>96</v>
      </c>
      <c r="F204" s="111" t="s">
        <v>23</v>
      </c>
      <c r="G204" s="27" t="s">
        <v>25</v>
      </c>
      <c r="H204" s="27"/>
      <c r="I204" s="27">
        <v>1</v>
      </c>
      <c r="J204" s="110">
        <v>83</v>
      </c>
      <c r="K204" s="350">
        <v>16</v>
      </c>
      <c r="L204" s="210">
        <v>54</v>
      </c>
      <c r="M204" s="210"/>
      <c r="N204" s="210">
        <v>21</v>
      </c>
      <c r="O204" s="210">
        <v>6</v>
      </c>
      <c r="P204" s="210"/>
      <c r="Q204" s="210"/>
      <c r="R204" s="210"/>
      <c r="S204" s="210"/>
      <c r="T204" s="210"/>
      <c r="U204" s="210">
        <v>13</v>
      </c>
      <c r="V204" s="210">
        <v>21</v>
      </c>
      <c r="W204" s="27"/>
      <c r="X204" s="27"/>
      <c r="Y204" s="27"/>
      <c r="Z204" s="27"/>
      <c r="AA204" s="27"/>
      <c r="AB204" s="112"/>
      <c r="AC204" s="211">
        <f>SUM(K204:AB204)</f>
        <v>131</v>
      </c>
    </row>
    <row r="205" spans="1:29" hidden="1" x14ac:dyDescent="0.45">
      <c r="A205" s="724"/>
      <c r="B205" s="877"/>
      <c r="C205" s="717"/>
      <c r="D205" s="911"/>
      <c r="E205" s="212" t="s">
        <v>91</v>
      </c>
      <c r="F205" s="208" t="s">
        <v>23</v>
      </c>
      <c r="G205" s="165" t="s">
        <v>30</v>
      </c>
      <c r="H205" s="165"/>
      <c r="I205" s="165">
        <v>3</v>
      </c>
      <c r="J205" s="207">
        <v>18</v>
      </c>
      <c r="K205" s="353">
        <v>16</v>
      </c>
      <c r="L205" s="144">
        <v>18</v>
      </c>
      <c r="M205" s="144"/>
      <c r="N205" s="144"/>
      <c r="O205" s="144"/>
      <c r="P205" s="144">
        <v>2</v>
      </c>
      <c r="Q205" s="144"/>
      <c r="R205" s="144"/>
      <c r="S205" s="144"/>
      <c r="T205" s="144"/>
      <c r="U205" s="144">
        <v>3</v>
      </c>
      <c r="V205" s="144"/>
      <c r="W205" s="165"/>
      <c r="X205" s="165"/>
      <c r="Y205" s="165"/>
      <c r="Z205" s="165"/>
      <c r="AA205" s="165"/>
      <c r="AB205" s="209"/>
      <c r="AC205" s="213">
        <f>SUM(K205:AB205)</f>
        <v>39</v>
      </c>
    </row>
    <row r="206" spans="1:29" ht="14.65" hidden="1" thickBot="1" x14ac:dyDescent="0.5">
      <c r="A206" s="725"/>
      <c r="B206" s="867"/>
      <c r="C206" s="717"/>
      <c r="D206" s="893"/>
      <c r="E206" s="212" t="s">
        <v>91</v>
      </c>
      <c r="F206" s="208" t="s">
        <v>23</v>
      </c>
      <c r="G206" s="165" t="s">
        <v>30</v>
      </c>
      <c r="H206" s="165"/>
      <c r="I206" s="165">
        <v>4</v>
      </c>
      <c r="J206" s="207">
        <v>34</v>
      </c>
      <c r="K206" s="353">
        <v>14</v>
      </c>
      <c r="L206" s="144">
        <v>28</v>
      </c>
      <c r="M206" s="144"/>
      <c r="N206" s="144"/>
      <c r="O206" s="144"/>
      <c r="P206" s="144">
        <v>4</v>
      </c>
      <c r="Q206" s="144"/>
      <c r="R206" s="144"/>
      <c r="S206" s="144"/>
      <c r="T206" s="144"/>
      <c r="U206" s="144">
        <v>9</v>
      </c>
      <c r="V206" s="144">
        <v>9</v>
      </c>
      <c r="W206" s="165"/>
      <c r="X206" s="165"/>
      <c r="Y206" s="165"/>
      <c r="Z206" s="165"/>
      <c r="AA206" s="165"/>
      <c r="AB206" s="209"/>
      <c r="AC206" s="274">
        <f>SUM(K206:AB206)</f>
        <v>64</v>
      </c>
    </row>
    <row r="207" spans="1:29" ht="14.65" hidden="1" thickBot="1" x14ac:dyDescent="0.5">
      <c r="A207" s="725"/>
      <c r="B207" s="867"/>
      <c r="C207" s="717"/>
      <c r="D207" s="893"/>
      <c r="E207" s="18" t="s">
        <v>54</v>
      </c>
      <c r="F207" s="14"/>
      <c r="G207" s="12"/>
      <c r="H207" s="12"/>
      <c r="I207" s="53"/>
      <c r="J207" s="13"/>
      <c r="K207" s="148">
        <f t="shared" ref="K207:AC207" si="60">SUM(K204:K206)</f>
        <v>46</v>
      </c>
      <c r="L207" s="148">
        <f t="shared" si="60"/>
        <v>100</v>
      </c>
      <c r="M207" s="148">
        <f t="shared" si="60"/>
        <v>0</v>
      </c>
      <c r="N207" s="148">
        <f t="shared" si="60"/>
        <v>21</v>
      </c>
      <c r="O207" s="148">
        <f t="shared" si="60"/>
        <v>6</v>
      </c>
      <c r="P207" s="148">
        <f t="shared" si="60"/>
        <v>6</v>
      </c>
      <c r="Q207" s="148">
        <f t="shared" si="60"/>
        <v>0</v>
      </c>
      <c r="R207" s="148">
        <f t="shared" si="60"/>
        <v>0</v>
      </c>
      <c r="S207" s="148">
        <f t="shared" si="60"/>
        <v>0</v>
      </c>
      <c r="T207" s="148">
        <f t="shared" si="60"/>
        <v>0</v>
      </c>
      <c r="U207" s="148">
        <f t="shared" si="60"/>
        <v>25</v>
      </c>
      <c r="V207" s="148">
        <f t="shared" si="60"/>
        <v>30</v>
      </c>
      <c r="W207" s="148">
        <f t="shared" si="60"/>
        <v>0</v>
      </c>
      <c r="X207" s="148">
        <f t="shared" si="60"/>
        <v>0</v>
      </c>
      <c r="Y207" s="148">
        <f t="shared" si="60"/>
        <v>0</v>
      </c>
      <c r="Z207" s="148">
        <f t="shared" si="60"/>
        <v>0</v>
      </c>
      <c r="AA207" s="148">
        <f t="shared" si="60"/>
        <v>0</v>
      </c>
      <c r="AB207" s="148">
        <f t="shared" si="60"/>
        <v>0</v>
      </c>
      <c r="AC207" s="269">
        <f t="shared" si="60"/>
        <v>234</v>
      </c>
    </row>
    <row r="208" spans="1:29" ht="28.15" hidden="1" x14ac:dyDescent="0.45">
      <c r="A208" s="725"/>
      <c r="B208" s="867"/>
      <c r="C208" s="717"/>
      <c r="D208" s="893"/>
      <c r="E208" s="343" t="s">
        <v>76</v>
      </c>
      <c r="F208" s="264" t="s">
        <v>78</v>
      </c>
      <c r="G208" s="344" t="s">
        <v>25</v>
      </c>
      <c r="H208" s="176"/>
      <c r="I208" s="176">
        <v>1</v>
      </c>
      <c r="J208" s="252">
        <v>2</v>
      </c>
      <c r="K208" s="69">
        <v>2</v>
      </c>
      <c r="L208" s="37">
        <v>2</v>
      </c>
      <c r="M208" s="37"/>
      <c r="N208" s="37">
        <v>1</v>
      </c>
      <c r="O208" s="37">
        <v>1</v>
      </c>
      <c r="P208" s="37"/>
      <c r="Q208" s="37"/>
      <c r="R208" s="37"/>
      <c r="S208" s="37"/>
      <c r="T208" s="37"/>
      <c r="U208" s="37">
        <v>1</v>
      </c>
      <c r="V208" s="37">
        <v>1</v>
      </c>
      <c r="W208" s="37"/>
      <c r="X208" s="37"/>
      <c r="Y208" s="37"/>
      <c r="Z208" s="37"/>
      <c r="AA208" s="37"/>
      <c r="AB208" s="38"/>
      <c r="AC208" s="114">
        <f>SUM(K208:AB208)</f>
        <v>8</v>
      </c>
    </row>
    <row r="209" spans="1:29" ht="14.65" hidden="1" thickBot="1" x14ac:dyDescent="0.5">
      <c r="A209" s="725"/>
      <c r="B209" s="867"/>
      <c r="C209" s="717"/>
      <c r="D209" s="893"/>
      <c r="E209" s="4" t="s">
        <v>39</v>
      </c>
      <c r="F209" s="259" t="s">
        <v>78</v>
      </c>
      <c r="G209" s="174" t="s">
        <v>25</v>
      </c>
      <c r="H209" s="57"/>
      <c r="I209" s="58" t="s">
        <v>43</v>
      </c>
      <c r="J209" s="59">
        <v>3</v>
      </c>
      <c r="K209" s="60"/>
      <c r="L209" s="57"/>
      <c r="M209" s="57"/>
      <c r="N209" s="57"/>
      <c r="O209" s="57"/>
      <c r="P209" s="57"/>
      <c r="Q209" s="57">
        <v>12</v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61"/>
      <c r="AC209" s="158">
        <f>SUM(K209:AB209)</f>
        <v>12</v>
      </c>
    </row>
    <row r="210" spans="1:29" ht="14.65" hidden="1" thickBot="1" x14ac:dyDescent="0.5">
      <c r="A210" s="725"/>
      <c r="B210" s="867"/>
      <c r="C210" s="717"/>
      <c r="D210" s="893"/>
      <c r="E210" s="18" t="s">
        <v>55</v>
      </c>
      <c r="F210" s="63"/>
      <c r="G210" s="12"/>
      <c r="H210" s="12"/>
      <c r="I210" s="53"/>
      <c r="J210" s="13"/>
      <c r="K210" s="14">
        <f>SUM(K208:K209)</f>
        <v>2</v>
      </c>
      <c r="L210" s="14">
        <f t="shared" ref="L210:AB210" si="61">SUM(L208:L209)</f>
        <v>2</v>
      </c>
      <c r="M210" s="14">
        <f t="shared" si="61"/>
        <v>0</v>
      </c>
      <c r="N210" s="14">
        <f t="shared" si="61"/>
        <v>1</v>
      </c>
      <c r="O210" s="14">
        <f t="shared" si="61"/>
        <v>1</v>
      </c>
      <c r="P210" s="14">
        <f t="shared" si="61"/>
        <v>0</v>
      </c>
      <c r="Q210" s="14">
        <f t="shared" si="61"/>
        <v>12</v>
      </c>
      <c r="R210" s="14">
        <f t="shared" si="61"/>
        <v>0</v>
      </c>
      <c r="S210" s="14">
        <f t="shared" si="61"/>
        <v>0</v>
      </c>
      <c r="T210" s="14">
        <f t="shared" si="61"/>
        <v>0</v>
      </c>
      <c r="U210" s="14">
        <f t="shared" si="61"/>
        <v>1</v>
      </c>
      <c r="V210" s="14">
        <f t="shared" si="61"/>
        <v>1</v>
      </c>
      <c r="W210" s="14">
        <f t="shared" si="61"/>
        <v>0</v>
      </c>
      <c r="X210" s="14">
        <f t="shared" si="61"/>
        <v>0</v>
      </c>
      <c r="Y210" s="14">
        <f t="shared" si="61"/>
        <v>0</v>
      </c>
      <c r="Z210" s="14">
        <f t="shared" si="61"/>
        <v>0</v>
      </c>
      <c r="AA210" s="14">
        <f t="shared" si="61"/>
        <v>0</v>
      </c>
      <c r="AB210" s="14">
        <f t="shared" si="61"/>
        <v>0</v>
      </c>
      <c r="AC210" s="86">
        <f>SUM(AC208:AC209)</f>
        <v>20</v>
      </c>
    </row>
    <row r="211" spans="1:29" ht="14.65" hidden="1" thickBot="1" x14ac:dyDescent="0.5">
      <c r="A211" s="725"/>
      <c r="B211" s="867"/>
      <c r="C211" s="717"/>
      <c r="D211" s="893"/>
      <c r="E211" s="3"/>
      <c r="F211" s="879" t="s">
        <v>33</v>
      </c>
      <c r="G211" s="879"/>
      <c r="H211" s="879"/>
      <c r="I211" s="880"/>
      <c r="J211" s="84"/>
      <c r="K211" s="107">
        <f t="shared" ref="K211:AC211" si="62">SUM(K207,K210)</f>
        <v>48</v>
      </c>
      <c r="L211" s="12">
        <f t="shared" si="62"/>
        <v>102</v>
      </c>
      <c r="M211" s="12">
        <f t="shared" si="62"/>
        <v>0</v>
      </c>
      <c r="N211" s="12">
        <f t="shared" si="62"/>
        <v>22</v>
      </c>
      <c r="O211" s="12">
        <f t="shared" si="62"/>
        <v>7</v>
      </c>
      <c r="P211" s="12">
        <f t="shared" si="62"/>
        <v>6</v>
      </c>
      <c r="Q211" s="12">
        <f t="shared" si="62"/>
        <v>12</v>
      </c>
      <c r="R211" s="12">
        <f t="shared" si="62"/>
        <v>0</v>
      </c>
      <c r="S211" s="12">
        <f t="shared" si="62"/>
        <v>0</v>
      </c>
      <c r="T211" s="12">
        <f t="shared" si="62"/>
        <v>0</v>
      </c>
      <c r="U211" s="12">
        <f t="shared" si="62"/>
        <v>26</v>
      </c>
      <c r="V211" s="12">
        <f t="shared" si="62"/>
        <v>31</v>
      </c>
      <c r="W211" s="12">
        <f t="shared" si="62"/>
        <v>0</v>
      </c>
      <c r="X211" s="12">
        <f t="shared" si="62"/>
        <v>0</v>
      </c>
      <c r="Y211" s="12">
        <f t="shared" si="62"/>
        <v>0</v>
      </c>
      <c r="Z211" s="12">
        <f t="shared" si="62"/>
        <v>0</v>
      </c>
      <c r="AA211" s="12">
        <f t="shared" si="62"/>
        <v>0</v>
      </c>
      <c r="AB211" s="106">
        <f t="shared" si="62"/>
        <v>0</v>
      </c>
      <c r="AC211" s="268">
        <f t="shared" si="62"/>
        <v>254</v>
      </c>
    </row>
    <row r="212" spans="1:29" ht="14.65" hidden="1" thickBot="1" x14ac:dyDescent="0.5">
      <c r="A212" s="726"/>
      <c r="B212" s="729"/>
      <c r="C212" s="718"/>
      <c r="D212" s="894"/>
      <c r="E212" s="127"/>
      <c r="F212" s="17" t="s">
        <v>87</v>
      </c>
      <c r="G212" s="15"/>
      <c r="H212" s="15"/>
      <c r="I212" s="15"/>
      <c r="J212" s="84"/>
      <c r="K212" s="17">
        <f t="shared" ref="K212:AB212" si="63">SUM(K202+K211)</f>
        <v>106</v>
      </c>
      <c r="L212" s="15">
        <f t="shared" si="63"/>
        <v>294</v>
      </c>
      <c r="M212" s="15">
        <f t="shared" si="63"/>
        <v>0</v>
      </c>
      <c r="N212" s="15">
        <f t="shared" si="63"/>
        <v>35</v>
      </c>
      <c r="O212" s="15">
        <f t="shared" si="63"/>
        <v>13</v>
      </c>
      <c r="P212" s="15">
        <f t="shared" si="63"/>
        <v>23</v>
      </c>
      <c r="Q212" s="15">
        <f t="shared" si="63"/>
        <v>12</v>
      </c>
      <c r="R212" s="15">
        <f t="shared" si="63"/>
        <v>0</v>
      </c>
      <c r="S212" s="15">
        <f t="shared" si="63"/>
        <v>0</v>
      </c>
      <c r="T212" s="15">
        <f t="shared" si="63"/>
        <v>0</v>
      </c>
      <c r="U212" s="15">
        <f t="shared" si="63"/>
        <v>73</v>
      </c>
      <c r="V212" s="15">
        <f t="shared" si="63"/>
        <v>31</v>
      </c>
      <c r="W212" s="15">
        <f t="shared" si="63"/>
        <v>0</v>
      </c>
      <c r="X212" s="15">
        <f t="shared" si="63"/>
        <v>0</v>
      </c>
      <c r="Y212" s="15">
        <f t="shared" si="63"/>
        <v>0</v>
      </c>
      <c r="Z212" s="15">
        <f t="shared" si="63"/>
        <v>0</v>
      </c>
      <c r="AA212" s="15">
        <f t="shared" si="63"/>
        <v>0</v>
      </c>
      <c r="AB212" s="135">
        <f t="shared" si="63"/>
        <v>0</v>
      </c>
      <c r="AC212" s="268">
        <f>SUM(AC202,AC211)</f>
        <v>587</v>
      </c>
    </row>
    <row r="213" spans="1:29" ht="14.65" hidden="1" thickBot="1" x14ac:dyDescent="0.5">
      <c r="A213" s="886" t="s">
        <v>70</v>
      </c>
      <c r="B213" s="887"/>
      <c r="C213" s="887"/>
      <c r="D213" s="887"/>
      <c r="E213" s="887"/>
      <c r="F213" s="887"/>
      <c r="G213" s="887"/>
      <c r="H213" s="887"/>
      <c r="I213" s="887"/>
      <c r="J213" s="887"/>
      <c r="K213" s="887"/>
      <c r="L213" s="887"/>
      <c r="M213" s="887"/>
      <c r="N213" s="887"/>
      <c r="O213" s="887"/>
      <c r="P213" s="887"/>
      <c r="Q213" s="887"/>
      <c r="R213" s="887"/>
      <c r="S213" s="887"/>
      <c r="T213" s="887"/>
      <c r="U213" s="887"/>
      <c r="V213" s="887"/>
      <c r="W213" s="887"/>
      <c r="X213" s="887"/>
      <c r="Y213" s="887"/>
      <c r="Z213" s="887"/>
      <c r="AA213" s="887"/>
      <c r="AB213" s="887"/>
      <c r="AC213" s="888"/>
    </row>
    <row r="214" spans="1:29" hidden="1" x14ac:dyDescent="0.45">
      <c r="A214" s="889">
        <v>10</v>
      </c>
      <c r="B214" s="727" t="s">
        <v>115</v>
      </c>
      <c r="C214" s="747" t="s">
        <v>75</v>
      </c>
      <c r="D214" s="905" t="s">
        <v>22</v>
      </c>
      <c r="E214" s="215" t="s">
        <v>63</v>
      </c>
      <c r="F214" s="264" t="s">
        <v>23</v>
      </c>
      <c r="G214" s="265" t="s">
        <v>25</v>
      </c>
      <c r="H214" s="176"/>
      <c r="I214" s="176">
        <v>2</v>
      </c>
      <c r="J214" s="252">
        <v>114</v>
      </c>
      <c r="K214" s="69">
        <v>32</v>
      </c>
      <c r="L214" s="37">
        <v>90</v>
      </c>
      <c r="M214" s="37"/>
      <c r="N214" s="37">
        <v>29</v>
      </c>
      <c r="O214" s="37">
        <v>10</v>
      </c>
      <c r="P214" s="37"/>
      <c r="Q214" s="37"/>
      <c r="R214" s="37"/>
      <c r="S214" s="37"/>
      <c r="T214" s="37"/>
      <c r="U214" s="37">
        <v>20</v>
      </c>
      <c r="V214" s="37">
        <v>29</v>
      </c>
      <c r="W214" s="37"/>
      <c r="X214" s="37"/>
      <c r="Y214" s="37"/>
      <c r="Z214" s="37"/>
      <c r="AA214" s="37"/>
      <c r="AB214" s="70"/>
      <c r="AC214" s="41">
        <f>SUM(K214:AB214)</f>
        <v>210</v>
      </c>
    </row>
    <row r="215" spans="1:29" hidden="1" x14ac:dyDescent="0.45">
      <c r="A215" s="890"/>
      <c r="B215" s="867"/>
      <c r="C215" s="750"/>
      <c r="D215" s="788"/>
      <c r="E215" s="205" t="s">
        <v>138</v>
      </c>
      <c r="F215" s="136" t="s">
        <v>23</v>
      </c>
      <c r="G215" s="98" t="s">
        <v>25</v>
      </c>
      <c r="H215" s="98"/>
      <c r="I215" s="98" t="s">
        <v>98</v>
      </c>
      <c r="J215" s="99">
        <v>11</v>
      </c>
      <c r="K215" s="50">
        <v>16</v>
      </c>
      <c r="L215" s="51">
        <v>18</v>
      </c>
      <c r="M215" s="51"/>
      <c r="N215" s="51">
        <v>3</v>
      </c>
      <c r="O215" s="51">
        <v>1</v>
      </c>
      <c r="P215" s="51"/>
      <c r="Q215" s="51"/>
      <c r="R215" s="51"/>
      <c r="S215" s="51"/>
      <c r="T215" s="51"/>
      <c r="U215" s="51">
        <v>3</v>
      </c>
      <c r="V215" s="51"/>
      <c r="W215" s="51"/>
      <c r="X215" s="51"/>
      <c r="Y215" s="51"/>
      <c r="Z215" s="51"/>
      <c r="AA215" s="51"/>
      <c r="AB215" s="52"/>
      <c r="AC215" s="48">
        <f>SUM(K215:AB215)</f>
        <v>41</v>
      </c>
    </row>
    <row r="216" spans="1:29" hidden="1" x14ac:dyDescent="0.45">
      <c r="A216" s="890"/>
      <c r="B216" s="867"/>
      <c r="C216" s="750"/>
      <c r="D216" s="788"/>
      <c r="E216" s="122" t="s">
        <v>130</v>
      </c>
      <c r="F216" s="254" t="s">
        <v>23</v>
      </c>
      <c r="G216" s="96" t="s">
        <v>30</v>
      </c>
      <c r="H216" s="96"/>
      <c r="I216" s="96">
        <v>3</v>
      </c>
      <c r="J216" s="200">
        <v>19</v>
      </c>
      <c r="K216" s="45">
        <v>16</v>
      </c>
      <c r="L216" s="46">
        <v>18</v>
      </c>
      <c r="M216" s="46"/>
      <c r="N216" s="46"/>
      <c r="O216" s="46"/>
      <c r="P216" s="46">
        <v>2</v>
      </c>
      <c r="Q216" s="46"/>
      <c r="R216" s="46"/>
      <c r="S216" s="46"/>
      <c r="T216" s="46"/>
      <c r="U216" s="46">
        <v>3</v>
      </c>
      <c r="V216" s="46"/>
      <c r="W216" s="46"/>
      <c r="X216" s="46"/>
      <c r="Y216" s="46"/>
      <c r="Z216" s="46"/>
      <c r="AA216" s="46"/>
      <c r="AB216" s="47"/>
      <c r="AC216" s="48">
        <f>SUM(K216:AB216)</f>
        <v>39</v>
      </c>
    </row>
    <row r="217" spans="1:29" ht="14.65" hidden="1" thickBot="1" x14ac:dyDescent="0.5">
      <c r="A217" s="890"/>
      <c r="B217" s="867"/>
      <c r="C217" s="750"/>
      <c r="D217" s="788"/>
      <c r="E217" s="122" t="s">
        <v>42</v>
      </c>
      <c r="F217" s="199" t="s">
        <v>23</v>
      </c>
      <c r="G217" s="98" t="s">
        <v>30</v>
      </c>
      <c r="H217" s="98"/>
      <c r="I217" s="98">
        <v>4</v>
      </c>
      <c r="J217" s="99">
        <v>2</v>
      </c>
      <c r="K217" s="50"/>
      <c r="L217" s="51"/>
      <c r="M217" s="51"/>
      <c r="N217" s="51"/>
      <c r="O217" s="51"/>
      <c r="P217" s="51"/>
      <c r="Q217" s="51"/>
      <c r="R217" s="46"/>
      <c r="S217" s="46"/>
      <c r="T217" s="46"/>
      <c r="U217" s="159"/>
      <c r="V217" s="159"/>
      <c r="W217" s="46"/>
      <c r="X217" s="46"/>
      <c r="Y217" s="46"/>
      <c r="Z217" s="46"/>
      <c r="AA217" s="46"/>
      <c r="AB217" s="47"/>
      <c r="AC217" s="158">
        <f>SUM(K217:AB217)</f>
        <v>0</v>
      </c>
    </row>
    <row r="218" spans="1:29" ht="14.65" hidden="1" thickBot="1" x14ac:dyDescent="0.5">
      <c r="A218" s="890"/>
      <c r="B218" s="867"/>
      <c r="C218" s="750"/>
      <c r="D218" s="788"/>
      <c r="E218" s="18" t="s">
        <v>54</v>
      </c>
      <c r="F218" s="14"/>
      <c r="G218" s="12"/>
      <c r="H218" s="12"/>
      <c r="I218" s="53"/>
      <c r="J218" s="13"/>
      <c r="K218" s="148">
        <f t="shared" ref="K218:AC218" si="64">SUM(K214:K217)</f>
        <v>64</v>
      </c>
      <c r="L218" s="148">
        <f t="shared" si="64"/>
        <v>126</v>
      </c>
      <c r="M218" s="148">
        <f t="shared" si="64"/>
        <v>0</v>
      </c>
      <c r="N218" s="148">
        <f t="shared" si="64"/>
        <v>32</v>
      </c>
      <c r="O218" s="148">
        <f t="shared" si="64"/>
        <v>11</v>
      </c>
      <c r="P218" s="148">
        <f t="shared" si="64"/>
        <v>2</v>
      </c>
      <c r="Q218" s="148">
        <f t="shared" si="64"/>
        <v>0</v>
      </c>
      <c r="R218" s="148">
        <f t="shared" si="64"/>
        <v>0</v>
      </c>
      <c r="S218" s="148">
        <f t="shared" si="64"/>
        <v>0</v>
      </c>
      <c r="T218" s="148">
        <f t="shared" si="64"/>
        <v>0</v>
      </c>
      <c r="U218" s="148">
        <f t="shared" si="64"/>
        <v>26</v>
      </c>
      <c r="V218" s="148">
        <f t="shared" si="64"/>
        <v>29</v>
      </c>
      <c r="W218" s="148">
        <f t="shared" si="64"/>
        <v>0</v>
      </c>
      <c r="X218" s="148">
        <f t="shared" si="64"/>
        <v>0</v>
      </c>
      <c r="Y218" s="148">
        <f t="shared" si="64"/>
        <v>0</v>
      </c>
      <c r="Z218" s="148">
        <f t="shared" si="64"/>
        <v>0</v>
      </c>
      <c r="AA218" s="148">
        <f t="shared" si="64"/>
        <v>0</v>
      </c>
      <c r="AB218" s="148">
        <f t="shared" si="64"/>
        <v>0</v>
      </c>
      <c r="AC218" s="269">
        <f t="shared" si="64"/>
        <v>290</v>
      </c>
    </row>
    <row r="219" spans="1:29" ht="28.15" hidden="1" x14ac:dyDescent="0.45">
      <c r="A219" s="890"/>
      <c r="B219" s="867"/>
      <c r="C219" s="750"/>
      <c r="D219" s="788"/>
      <c r="E219" s="216" t="s">
        <v>93</v>
      </c>
      <c r="F219" s="217" t="s">
        <v>78</v>
      </c>
      <c r="G219" s="218" t="s">
        <v>25</v>
      </c>
      <c r="H219" s="266"/>
      <c r="I219" s="58">
        <v>2</v>
      </c>
      <c r="J219" s="99">
        <v>22</v>
      </c>
      <c r="K219" s="50">
        <v>4</v>
      </c>
      <c r="L219" s="51">
        <v>6</v>
      </c>
      <c r="M219" s="50"/>
      <c r="N219" s="50">
        <v>6</v>
      </c>
      <c r="O219" s="50">
        <v>2</v>
      </c>
      <c r="P219" s="51"/>
      <c r="Q219" s="50"/>
      <c r="R219" s="51"/>
      <c r="S219" s="51"/>
      <c r="T219" s="50"/>
      <c r="U219" s="50">
        <v>5</v>
      </c>
      <c r="V219" s="94">
        <v>6</v>
      </c>
      <c r="W219" s="51"/>
      <c r="X219" s="50"/>
      <c r="Y219" s="51"/>
      <c r="Z219" s="51"/>
      <c r="AA219" s="51"/>
      <c r="AB219" s="52"/>
      <c r="AC219" s="114">
        <f>SUM(K219:AB219)</f>
        <v>29</v>
      </c>
    </row>
    <row r="220" spans="1:29" ht="28.15" hidden="1" x14ac:dyDescent="0.45">
      <c r="A220" s="890"/>
      <c r="B220" s="867"/>
      <c r="C220" s="750"/>
      <c r="D220" s="788"/>
      <c r="E220" s="219" t="s">
        <v>93</v>
      </c>
      <c r="F220" s="220" t="s">
        <v>78</v>
      </c>
      <c r="G220" s="193" t="s">
        <v>25</v>
      </c>
      <c r="H220" s="96"/>
      <c r="I220" s="96">
        <v>3</v>
      </c>
      <c r="J220" s="200">
        <v>15</v>
      </c>
      <c r="K220" s="45">
        <v>2</v>
      </c>
      <c r="L220" s="46">
        <v>2</v>
      </c>
      <c r="M220" s="46"/>
      <c r="N220" s="46"/>
      <c r="O220" s="46"/>
      <c r="P220" s="46">
        <v>2</v>
      </c>
      <c r="Q220" s="46"/>
      <c r="R220" s="46"/>
      <c r="S220" s="46"/>
      <c r="T220" s="46"/>
      <c r="U220" s="46">
        <v>4</v>
      </c>
      <c r="V220" s="46">
        <v>4</v>
      </c>
      <c r="W220" s="46"/>
      <c r="X220" s="46"/>
      <c r="Y220" s="46"/>
      <c r="Z220" s="46"/>
      <c r="AA220" s="46"/>
      <c r="AB220" s="47"/>
      <c r="AC220" s="48">
        <f>SUM(K220:AB220)</f>
        <v>14</v>
      </c>
    </row>
    <row r="221" spans="1:29" ht="28.5" hidden="1" thickBot="1" x14ac:dyDescent="0.5">
      <c r="A221" s="890"/>
      <c r="B221" s="867"/>
      <c r="C221" s="750"/>
      <c r="D221" s="788"/>
      <c r="E221" s="219" t="s">
        <v>93</v>
      </c>
      <c r="F221" s="220" t="s">
        <v>78</v>
      </c>
      <c r="G221" s="193" t="s">
        <v>25</v>
      </c>
      <c r="H221" s="96"/>
      <c r="I221" s="96">
        <v>4</v>
      </c>
      <c r="J221" s="200">
        <v>17</v>
      </c>
      <c r="K221" s="45">
        <v>4</v>
      </c>
      <c r="L221" s="46">
        <v>4</v>
      </c>
      <c r="M221" s="46"/>
      <c r="N221" s="46"/>
      <c r="O221" s="46"/>
      <c r="P221" s="46">
        <v>2</v>
      </c>
      <c r="Q221" s="46"/>
      <c r="R221" s="46"/>
      <c r="S221" s="46"/>
      <c r="T221" s="46"/>
      <c r="U221" s="46">
        <v>5</v>
      </c>
      <c r="V221" s="46"/>
      <c r="W221" s="46"/>
      <c r="X221" s="46"/>
      <c r="Y221" s="46"/>
      <c r="Z221" s="46"/>
      <c r="AA221" s="46"/>
      <c r="AB221" s="47"/>
      <c r="AC221" s="158">
        <f>SUM(K221:AB221)</f>
        <v>15</v>
      </c>
    </row>
    <row r="222" spans="1:29" ht="14.65" hidden="1" thickBot="1" x14ac:dyDescent="0.5">
      <c r="A222" s="890"/>
      <c r="B222" s="867"/>
      <c r="C222" s="750"/>
      <c r="D222" s="788"/>
      <c r="E222" s="18" t="s">
        <v>55</v>
      </c>
      <c r="F222" s="14"/>
      <c r="G222" s="12"/>
      <c r="H222" s="12"/>
      <c r="I222" s="53"/>
      <c r="J222" s="13"/>
      <c r="K222" s="14">
        <f t="shared" ref="K222:AC222" si="65">SUM(K219:K221)</f>
        <v>10</v>
      </c>
      <c r="L222" s="14">
        <f t="shared" si="65"/>
        <v>12</v>
      </c>
      <c r="M222" s="14">
        <f t="shared" si="65"/>
        <v>0</v>
      </c>
      <c r="N222" s="14">
        <f t="shared" si="65"/>
        <v>6</v>
      </c>
      <c r="O222" s="14">
        <f t="shared" si="65"/>
        <v>2</v>
      </c>
      <c r="P222" s="14">
        <f t="shared" si="65"/>
        <v>4</v>
      </c>
      <c r="Q222" s="14">
        <f t="shared" si="65"/>
        <v>0</v>
      </c>
      <c r="R222" s="14">
        <f t="shared" si="65"/>
        <v>0</v>
      </c>
      <c r="S222" s="14">
        <f t="shared" si="65"/>
        <v>0</v>
      </c>
      <c r="T222" s="14">
        <f t="shared" si="65"/>
        <v>0</v>
      </c>
      <c r="U222" s="14">
        <f t="shared" si="65"/>
        <v>14</v>
      </c>
      <c r="V222" s="14">
        <f t="shared" si="65"/>
        <v>10</v>
      </c>
      <c r="W222" s="14">
        <f t="shared" si="65"/>
        <v>0</v>
      </c>
      <c r="X222" s="14">
        <f t="shared" si="65"/>
        <v>0</v>
      </c>
      <c r="Y222" s="14">
        <f t="shared" si="65"/>
        <v>0</v>
      </c>
      <c r="Z222" s="14">
        <f t="shared" si="65"/>
        <v>0</v>
      </c>
      <c r="AA222" s="14">
        <f t="shared" si="65"/>
        <v>0</v>
      </c>
      <c r="AB222" s="14">
        <f t="shared" si="65"/>
        <v>0</v>
      </c>
      <c r="AC222" s="86">
        <f t="shared" si="65"/>
        <v>58</v>
      </c>
    </row>
    <row r="223" spans="1:29" ht="14.65" hidden="1" thickBot="1" x14ac:dyDescent="0.5">
      <c r="A223" s="891"/>
      <c r="B223" s="729"/>
      <c r="C223" s="752"/>
      <c r="D223" s="906"/>
      <c r="E223" s="154"/>
      <c r="F223" s="879" t="s">
        <v>32</v>
      </c>
      <c r="G223" s="879"/>
      <c r="H223" s="879"/>
      <c r="I223" s="880"/>
      <c r="J223" s="84"/>
      <c r="K223" s="107">
        <f t="shared" ref="K223:AC223" si="66">SUM(K218,K222)</f>
        <v>74</v>
      </c>
      <c r="L223" s="12">
        <f t="shared" si="66"/>
        <v>138</v>
      </c>
      <c r="M223" s="12">
        <f t="shared" si="66"/>
        <v>0</v>
      </c>
      <c r="N223" s="12">
        <f t="shared" si="66"/>
        <v>38</v>
      </c>
      <c r="O223" s="12">
        <f t="shared" si="66"/>
        <v>13</v>
      </c>
      <c r="P223" s="12">
        <f t="shared" si="66"/>
        <v>6</v>
      </c>
      <c r="Q223" s="12">
        <f t="shared" si="66"/>
        <v>0</v>
      </c>
      <c r="R223" s="12">
        <f t="shared" si="66"/>
        <v>0</v>
      </c>
      <c r="S223" s="12">
        <f t="shared" si="66"/>
        <v>0</v>
      </c>
      <c r="T223" s="12">
        <f t="shared" si="66"/>
        <v>0</v>
      </c>
      <c r="U223" s="12">
        <f t="shared" si="66"/>
        <v>40</v>
      </c>
      <c r="V223" s="12">
        <f t="shared" si="66"/>
        <v>39</v>
      </c>
      <c r="W223" s="12">
        <f t="shared" si="66"/>
        <v>0</v>
      </c>
      <c r="X223" s="12">
        <f t="shared" si="66"/>
        <v>0</v>
      </c>
      <c r="Y223" s="12">
        <f t="shared" si="66"/>
        <v>0</v>
      </c>
      <c r="Z223" s="12">
        <f t="shared" si="66"/>
        <v>0</v>
      </c>
      <c r="AA223" s="12">
        <f t="shared" si="66"/>
        <v>0</v>
      </c>
      <c r="AB223" s="106">
        <f t="shared" si="66"/>
        <v>0</v>
      </c>
      <c r="AC223" s="268">
        <f t="shared" si="66"/>
        <v>348</v>
      </c>
    </row>
    <row r="224" spans="1:29" ht="14.65" hidden="1" thickBot="1" x14ac:dyDescent="0.5">
      <c r="A224" s="706" t="s">
        <v>34</v>
      </c>
      <c r="B224" s="757"/>
      <c r="C224" s="757"/>
      <c r="D224" s="757"/>
      <c r="E224" s="757"/>
      <c r="F224" s="757"/>
      <c r="G224" s="757"/>
      <c r="H224" s="757"/>
      <c r="I224" s="757"/>
      <c r="J224" s="757"/>
      <c r="K224" s="757"/>
      <c r="L224" s="757"/>
      <c r="M224" s="757"/>
      <c r="N224" s="757"/>
      <c r="O224" s="757"/>
      <c r="P224" s="757"/>
      <c r="Q224" s="757"/>
      <c r="R224" s="757"/>
      <c r="S224" s="757"/>
      <c r="T224" s="757"/>
      <c r="U224" s="757"/>
      <c r="V224" s="757"/>
      <c r="W224" s="757"/>
      <c r="X224" s="757"/>
      <c r="Y224" s="757"/>
      <c r="Z224" s="757"/>
      <c r="AA224" s="757"/>
      <c r="AB224" s="757"/>
      <c r="AC224" s="758"/>
    </row>
    <row r="225" spans="1:29" hidden="1" x14ac:dyDescent="0.45">
      <c r="A225" s="881">
        <v>10</v>
      </c>
      <c r="B225" s="727" t="s">
        <v>116</v>
      </c>
      <c r="C225" s="747" t="s">
        <v>75</v>
      </c>
      <c r="D225" s="862">
        <v>1</v>
      </c>
      <c r="E225" s="328" t="s">
        <v>63</v>
      </c>
      <c r="F225" s="329" t="s">
        <v>23</v>
      </c>
      <c r="G225" s="297" t="s">
        <v>25</v>
      </c>
      <c r="H225" s="297"/>
      <c r="I225" s="297">
        <v>2</v>
      </c>
      <c r="J225" s="319">
        <v>114</v>
      </c>
      <c r="K225" s="69">
        <v>32</v>
      </c>
      <c r="L225" s="37">
        <v>90</v>
      </c>
      <c r="M225" s="37"/>
      <c r="N225" s="37"/>
      <c r="O225" s="37"/>
      <c r="P225" s="37"/>
      <c r="Q225" s="37"/>
      <c r="R225" s="37"/>
      <c r="S225" s="37"/>
      <c r="T225" s="37"/>
      <c r="U225" s="37">
        <v>16</v>
      </c>
      <c r="V225" s="37"/>
      <c r="W225" s="37"/>
      <c r="X225" s="37"/>
      <c r="Y225" s="37"/>
      <c r="Z225" s="37"/>
      <c r="AA225" s="37"/>
      <c r="AB225" s="70"/>
      <c r="AC225" s="41">
        <f>SUM(K225:AB225)</f>
        <v>138</v>
      </c>
    </row>
    <row r="226" spans="1:29" ht="14.65" hidden="1" thickBot="1" x14ac:dyDescent="0.5">
      <c r="A226" s="882"/>
      <c r="B226" s="867"/>
      <c r="C226" s="750"/>
      <c r="D226" s="864"/>
      <c r="E226" s="221" t="s">
        <v>99</v>
      </c>
      <c r="F226" s="324" t="s">
        <v>23</v>
      </c>
      <c r="G226" s="98" t="s">
        <v>25</v>
      </c>
      <c r="H226" s="98"/>
      <c r="I226" s="98" t="s">
        <v>98</v>
      </c>
      <c r="J226" s="99">
        <v>10</v>
      </c>
      <c r="K226" s="50">
        <v>18</v>
      </c>
      <c r="L226" s="46">
        <v>36</v>
      </c>
      <c r="M226" s="46"/>
      <c r="N226" s="46">
        <v>3</v>
      </c>
      <c r="O226" s="46">
        <v>1</v>
      </c>
      <c r="P226" s="46"/>
      <c r="Q226" s="46"/>
      <c r="R226" s="46"/>
      <c r="S226" s="46"/>
      <c r="T226" s="46"/>
      <c r="U226" s="46">
        <v>3</v>
      </c>
      <c r="V226" s="46"/>
      <c r="W226" s="51"/>
      <c r="X226" s="51"/>
      <c r="Y226" s="60"/>
      <c r="Z226" s="57"/>
      <c r="AA226" s="60"/>
      <c r="AB226" s="1"/>
      <c r="AC226" s="158">
        <f>SUM(K226:AB226)</f>
        <v>61</v>
      </c>
    </row>
    <row r="227" spans="1:29" ht="14.65" hidden="1" thickBot="1" x14ac:dyDescent="0.5">
      <c r="A227" s="882"/>
      <c r="B227" s="867"/>
      <c r="C227" s="750"/>
      <c r="D227" s="864"/>
      <c r="E227" s="18" t="s">
        <v>54</v>
      </c>
      <c r="F227" s="267"/>
      <c r="G227" s="53"/>
      <c r="H227" s="53"/>
      <c r="I227" s="53"/>
      <c r="J227" s="100"/>
      <c r="K227" s="148">
        <f t="shared" ref="K227:AC227" si="67">SUM(K225:K226)</f>
        <v>50</v>
      </c>
      <c r="L227" s="148">
        <f t="shared" si="67"/>
        <v>126</v>
      </c>
      <c r="M227" s="148">
        <f t="shared" si="67"/>
        <v>0</v>
      </c>
      <c r="N227" s="148">
        <f t="shared" si="67"/>
        <v>3</v>
      </c>
      <c r="O227" s="148">
        <f t="shared" si="67"/>
        <v>1</v>
      </c>
      <c r="P227" s="148">
        <f t="shared" si="67"/>
        <v>0</v>
      </c>
      <c r="Q227" s="148">
        <f t="shared" si="67"/>
        <v>0</v>
      </c>
      <c r="R227" s="148">
        <f t="shared" si="67"/>
        <v>0</v>
      </c>
      <c r="S227" s="148">
        <f t="shared" si="67"/>
        <v>0</v>
      </c>
      <c r="T227" s="148">
        <f t="shared" si="67"/>
        <v>0</v>
      </c>
      <c r="U227" s="148">
        <f t="shared" si="67"/>
        <v>19</v>
      </c>
      <c r="V227" s="148">
        <f t="shared" si="67"/>
        <v>0</v>
      </c>
      <c r="W227" s="148">
        <f t="shared" si="67"/>
        <v>0</v>
      </c>
      <c r="X227" s="148">
        <f t="shared" si="67"/>
        <v>0</v>
      </c>
      <c r="Y227" s="148">
        <f t="shared" si="67"/>
        <v>0</v>
      </c>
      <c r="Z227" s="148">
        <f t="shared" si="67"/>
        <v>0</v>
      </c>
      <c r="AA227" s="148">
        <f t="shared" si="67"/>
        <v>0</v>
      </c>
      <c r="AB227" s="148">
        <f t="shared" si="67"/>
        <v>0</v>
      </c>
      <c r="AC227" s="269">
        <f t="shared" si="67"/>
        <v>199</v>
      </c>
    </row>
    <row r="228" spans="1:29" hidden="1" x14ac:dyDescent="0.45">
      <c r="A228" s="882"/>
      <c r="B228" s="867"/>
      <c r="C228" s="750"/>
      <c r="D228" s="864"/>
      <c r="E228" s="345" t="s">
        <v>63</v>
      </c>
      <c r="F228" s="178" t="s">
        <v>78</v>
      </c>
      <c r="G228" s="179" t="s">
        <v>25</v>
      </c>
      <c r="H228" s="333"/>
      <c r="I228" s="174">
        <v>2</v>
      </c>
      <c r="J228" s="97">
        <v>22</v>
      </c>
      <c r="K228" s="87">
        <v>4</v>
      </c>
      <c r="L228" s="43">
        <v>4</v>
      </c>
      <c r="M228" s="43"/>
      <c r="N228" s="43"/>
      <c r="O228" s="43"/>
      <c r="P228" s="43"/>
      <c r="Q228" s="43"/>
      <c r="R228" s="43"/>
      <c r="S228" s="43"/>
      <c r="T228" s="43"/>
      <c r="U228" s="43">
        <v>9</v>
      </c>
      <c r="V228" s="43"/>
      <c r="W228" s="43"/>
      <c r="X228" s="43"/>
      <c r="Y228" s="43"/>
      <c r="Z228" s="46"/>
      <c r="AA228" s="46"/>
      <c r="AB228" s="47"/>
      <c r="AC228" s="114">
        <f>SUM(K228:AB228)</f>
        <v>17</v>
      </c>
    </row>
    <row r="229" spans="1:29" hidden="1" x14ac:dyDescent="0.45">
      <c r="A229" s="882"/>
      <c r="B229" s="867"/>
      <c r="C229" s="750"/>
      <c r="D229" s="864"/>
      <c r="E229" s="346" t="s">
        <v>63</v>
      </c>
      <c r="F229" s="347" t="s">
        <v>78</v>
      </c>
      <c r="G229" s="179" t="s">
        <v>25</v>
      </c>
      <c r="H229" s="348"/>
      <c r="I229" s="174">
        <v>3</v>
      </c>
      <c r="J229" s="97">
        <v>15</v>
      </c>
      <c r="K229" s="87">
        <v>4</v>
      </c>
      <c r="L229" s="46">
        <v>4</v>
      </c>
      <c r="M229" s="46"/>
      <c r="N229" s="46"/>
      <c r="O229" s="46"/>
      <c r="P229" s="46"/>
      <c r="Q229" s="46"/>
      <c r="R229" s="46"/>
      <c r="S229" s="46"/>
      <c r="T229" s="46"/>
      <c r="U229" s="46">
        <v>4</v>
      </c>
      <c r="V229" s="46"/>
      <c r="W229" s="46"/>
      <c r="X229" s="46"/>
      <c r="Y229" s="46"/>
      <c r="Z229" s="46"/>
      <c r="AA229" s="46"/>
      <c r="AB229" s="47"/>
      <c r="AC229" s="48">
        <f>SUM(K229:AB229)</f>
        <v>12</v>
      </c>
    </row>
    <row r="230" spans="1:29" hidden="1" x14ac:dyDescent="0.45">
      <c r="A230" s="882"/>
      <c r="B230" s="867"/>
      <c r="C230" s="750"/>
      <c r="D230" s="864"/>
      <c r="E230" s="157" t="s">
        <v>63</v>
      </c>
      <c r="F230" s="192" t="s">
        <v>78</v>
      </c>
      <c r="G230" s="222" t="s">
        <v>25</v>
      </c>
      <c r="H230" s="349"/>
      <c r="I230" s="58">
        <v>4</v>
      </c>
      <c r="J230" s="77">
        <v>17</v>
      </c>
      <c r="K230" s="87"/>
      <c r="L230" s="57"/>
      <c r="M230" s="87"/>
      <c r="N230" s="87">
        <v>4</v>
      </c>
      <c r="O230" s="87">
        <v>2</v>
      </c>
      <c r="P230" s="57"/>
      <c r="Q230" s="87"/>
      <c r="R230" s="87"/>
      <c r="S230" s="87"/>
      <c r="T230" s="87"/>
      <c r="U230" s="87">
        <v>2</v>
      </c>
      <c r="V230" s="87"/>
      <c r="W230" s="87"/>
      <c r="X230" s="87"/>
      <c r="Y230" s="45"/>
      <c r="Z230" s="45"/>
      <c r="AA230" s="45"/>
      <c r="AB230" s="204"/>
      <c r="AC230" s="48">
        <f>SUM(K230:AB230)</f>
        <v>8</v>
      </c>
    </row>
    <row r="231" spans="1:29" ht="14.65" hidden="1" thickBot="1" x14ac:dyDescent="0.5">
      <c r="A231" s="882"/>
      <c r="B231" s="867"/>
      <c r="C231" s="750"/>
      <c r="D231" s="864"/>
      <c r="E231" s="123"/>
      <c r="F231" s="202"/>
      <c r="G231" s="203"/>
      <c r="H231" s="203"/>
      <c r="I231" s="98"/>
      <c r="J231" s="71"/>
      <c r="K231" s="45"/>
      <c r="L231" s="51"/>
      <c r="M231" s="45"/>
      <c r="N231" s="45"/>
      <c r="O231" s="45"/>
      <c r="P231" s="51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204"/>
      <c r="AC231" s="158">
        <f>SUM(K231:AB231)</f>
        <v>0</v>
      </c>
    </row>
    <row r="232" spans="1:29" ht="14.65" hidden="1" thickBot="1" x14ac:dyDescent="0.5">
      <c r="A232" s="882"/>
      <c r="B232" s="867"/>
      <c r="C232" s="750"/>
      <c r="D232" s="864"/>
      <c r="E232" s="18" t="s">
        <v>55</v>
      </c>
      <c r="F232" s="63"/>
      <c r="G232" s="12"/>
      <c r="H232" s="12"/>
      <c r="I232" s="53"/>
      <c r="J232" s="13"/>
      <c r="K232" s="148">
        <f>SUM(K228:K231)</f>
        <v>8</v>
      </c>
      <c r="L232" s="148">
        <f t="shared" ref="L232:AB232" si="68">SUM(L228:L231)</f>
        <v>8</v>
      </c>
      <c r="M232" s="148">
        <f t="shared" si="68"/>
        <v>0</v>
      </c>
      <c r="N232" s="148">
        <f t="shared" si="68"/>
        <v>4</v>
      </c>
      <c r="O232" s="148">
        <f t="shared" si="68"/>
        <v>2</v>
      </c>
      <c r="P232" s="148">
        <f t="shared" si="68"/>
        <v>0</v>
      </c>
      <c r="Q232" s="148">
        <f t="shared" si="68"/>
        <v>0</v>
      </c>
      <c r="R232" s="148">
        <f t="shared" si="68"/>
        <v>0</v>
      </c>
      <c r="S232" s="148">
        <f t="shared" si="68"/>
        <v>0</v>
      </c>
      <c r="T232" s="148">
        <f t="shared" si="68"/>
        <v>0</v>
      </c>
      <c r="U232" s="148">
        <f t="shared" si="68"/>
        <v>15</v>
      </c>
      <c r="V232" s="148">
        <f t="shared" si="68"/>
        <v>0</v>
      </c>
      <c r="W232" s="148">
        <f t="shared" si="68"/>
        <v>0</v>
      </c>
      <c r="X232" s="148">
        <f t="shared" si="68"/>
        <v>0</v>
      </c>
      <c r="Y232" s="148">
        <f t="shared" si="68"/>
        <v>0</v>
      </c>
      <c r="Z232" s="148">
        <f t="shared" si="68"/>
        <v>0</v>
      </c>
      <c r="AA232" s="148">
        <f t="shared" si="68"/>
        <v>0</v>
      </c>
      <c r="AB232" s="148">
        <f t="shared" si="68"/>
        <v>0</v>
      </c>
      <c r="AC232" s="269">
        <f>SUM(AC228:AC231)</f>
        <v>37</v>
      </c>
    </row>
    <row r="233" spans="1:29" ht="14.65" hidden="1" thickBot="1" x14ac:dyDescent="0.5">
      <c r="A233" s="882"/>
      <c r="B233" s="867"/>
      <c r="C233" s="750"/>
      <c r="D233" s="864"/>
      <c r="E233" s="153"/>
      <c r="F233" s="878" t="s">
        <v>33</v>
      </c>
      <c r="G233" s="879"/>
      <c r="H233" s="879"/>
      <c r="I233" s="880"/>
      <c r="J233" s="84"/>
      <c r="K233" s="282">
        <f>SUM(K227,K232)</f>
        <v>58</v>
      </c>
      <c r="L233" s="147">
        <f t="shared" ref="L233:AB233" si="69">SUM(L227,L232)</f>
        <v>134</v>
      </c>
      <c r="M233" s="147">
        <f t="shared" si="69"/>
        <v>0</v>
      </c>
      <c r="N233" s="147">
        <f t="shared" si="69"/>
        <v>7</v>
      </c>
      <c r="O233" s="147">
        <f t="shared" si="69"/>
        <v>3</v>
      </c>
      <c r="P233" s="147">
        <f t="shared" si="69"/>
        <v>0</v>
      </c>
      <c r="Q233" s="147">
        <f t="shared" si="69"/>
        <v>0</v>
      </c>
      <c r="R233" s="147">
        <f t="shared" si="69"/>
        <v>0</v>
      </c>
      <c r="S233" s="147">
        <f t="shared" si="69"/>
        <v>0</v>
      </c>
      <c r="T233" s="147">
        <f t="shared" si="69"/>
        <v>0</v>
      </c>
      <c r="U233" s="147">
        <f t="shared" si="69"/>
        <v>34</v>
      </c>
      <c r="V233" s="147">
        <f t="shared" si="69"/>
        <v>0</v>
      </c>
      <c r="W233" s="147">
        <f t="shared" si="69"/>
        <v>0</v>
      </c>
      <c r="X233" s="147">
        <f t="shared" si="69"/>
        <v>0</v>
      </c>
      <c r="Y233" s="147">
        <f t="shared" si="69"/>
        <v>0</v>
      </c>
      <c r="Z233" s="147">
        <f t="shared" si="69"/>
        <v>0</v>
      </c>
      <c r="AA233" s="147">
        <f t="shared" si="69"/>
        <v>0</v>
      </c>
      <c r="AB233" s="271">
        <f t="shared" si="69"/>
        <v>0</v>
      </c>
      <c r="AC233" s="269">
        <f>SUM(AC227,AC232)</f>
        <v>236</v>
      </c>
    </row>
    <row r="234" spans="1:29" ht="14.65" hidden="1" thickBot="1" x14ac:dyDescent="0.5">
      <c r="A234" s="883"/>
      <c r="B234" s="729"/>
      <c r="C234" s="752"/>
      <c r="D234" s="865"/>
      <c r="E234" s="127"/>
      <c r="F234" s="63" t="s">
        <v>87</v>
      </c>
      <c r="G234" s="12"/>
      <c r="H234" s="12"/>
      <c r="I234" s="12"/>
      <c r="J234" s="13"/>
      <c r="K234" s="276">
        <f t="shared" ref="K234:AC234" si="70">SUM(K223+K233)</f>
        <v>132</v>
      </c>
      <c r="L234" s="147">
        <f t="shared" si="70"/>
        <v>272</v>
      </c>
      <c r="M234" s="147">
        <f t="shared" si="70"/>
        <v>0</v>
      </c>
      <c r="N234" s="147">
        <f t="shared" si="70"/>
        <v>45</v>
      </c>
      <c r="O234" s="147">
        <f t="shared" si="70"/>
        <v>16</v>
      </c>
      <c r="P234" s="147">
        <f t="shared" si="70"/>
        <v>6</v>
      </c>
      <c r="Q234" s="147">
        <f t="shared" si="70"/>
        <v>0</v>
      </c>
      <c r="R234" s="147">
        <f t="shared" si="70"/>
        <v>0</v>
      </c>
      <c r="S234" s="147">
        <f t="shared" si="70"/>
        <v>0</v>
      </c>
      <c r="T234" s="147">
        <f t="shared" si="70"/>
        <v>0</v>
      </c>
      <c r="U234" s="147">
        <f t="shared" si="70"/>
        <v>74</v>
      </c>
      <c r="V234" s="147">
        <f t="shared" si="70"/>
        <v>39</v>
      </c>
      <c r="W234" s="147">
        <f t="shared" si="70"/>
        <v>0</v>
      </c>
      <c r="X234" s="147">
        <f t="shared" si="70"/>
        <v>0</v>
      </c>
      <c r="Y234" s="147">
        <f t="shared" si="70"/>
        <v>0</v>
      </c>
      <c r="Z234" s="147">
        <f t="shared" si="70"/>
        <v>0</v>
      </c>
      <c r="AA234" s="147">
        <f t="shared" si="70"/>
        <v>0</v>
      </c>
      <c r="AB234" s="272">
        <f t="shared" si="70"/>
        <v>0</v>
      </c>
      <c r="AC234" s="268">
        <f t="shared" si="70"/>
        <v>584</v>
      </c>
    </row>
    <row r="235" spans="1:29" ht="14.65" thickBot="1" x14ac:dyDescent="0.5">
      <c r="A235" s="868" t="s">
        <v>111</v>
      </c>
      <c r="B235" s="760"/>
      <c r="C235" s="760"/>
      <c r="D235" s="760"/>
      <c r="E235" s="760"/>
      <c r="F235" s="760"/>
      <c r="G235" s="760"/>
      <c r="H235" s="760"/>
      <c r="I235" s="760"/>
      <c r="J235" s="760"/>
      <c r="K235" s="760"/>
      <c r="L235" s="760"/>
      <c r="M235" s="760"/>
      <c r="N235" s="760"/>
      <c r="O235" s="760"/>
      <c r="P235" s="760"/>
      <c r="Q235" s="760"/>
      <c r="R235" s="760"/>
      <c r="S235" s="760"/>
      <c r="T235" s="760"/>
      <c r="U235" s="760"/>
      <c r="V235" s="760"/>
      <c r="W235" s="760"/>
      <c r="X235" s="760"/>
      <c r="Y235" s="760"/>
      <c r="Z235" s="760"/>
      <c r="AA235" s="760"/>
      <c r="AB235" s="760"/>
      <c r="AC235" s="761"/>
    </row>
    <row r="236" spans="1:29" x14ac:dyDescent="0.45">
      <c r="A236" s="881">
        <v>11</v>
      </c>
      <c r="B236" s="727" t="s">
        <v>117</v>
      </c>
      <c r="C236" s="747" t="s">
        <v>75</v>
      </c>
      <c r="D236" s="892">
        <v>1</v>
      </c>
      <c r="E236" s="121" t="s">
        <v>139</v>
      </c>
      <c r="F236" s="111" t="s">
        <v>23</v>
      </c>
      <c r="G236" s="27" t="s">
        <v>30</v>
      </c>
      <c r="H236" s="27"/>
      <c r="I236" s="27">
        <v>4</v>
      </c>
      <c r="J236" s="110">
        <v>34</v>
      </c>
      <c r="K236" s="350">
        <v>18</v>
      </c>
      <c r="L236" s="210">
        <v>36</v>
      </c>
      <c r="M236" s="210"/>
      <c r="N236" s="210">
        <v>9</v>
      </c>
      <c r="O236" s="210">
        <v>4</v>
      </c>
      <c r="P236" s="210"/>
      <c r="Q236" s="210"/>
      <c r="R236" s="210"/>
      <c r="S236" s="210"/>
      <c r="T236" s="210"/>
      <c r="U236" s="210">
        <v>7</v>
      </c>
      <c r="V236" s="27"/>
      <c r="W236" s="27"/>
      <c r="X236" s="27"/>
      <c r="Y236" s="27"/>
      <c r="Z236" s="27"/>
      <c r="AA236" s="27"/>
      <c r="AB236" s="112"/>
      <c r="AC236" s="211">
        <f>SUM(K236:AB236)</f>
        <v>74</v>
      </c>
    </row>
    <row r="237" spans="1:29" x14ac:dyDescent="0.45">
      <c r="A237" s="882"/>
      <c r="B237" s="867"/>
      <c r="C237" s="750"/>
      <c r="D237" s="893"/>
      <c r="E237" s="122" t="s">
        <v>131</v>
      </c>
      <c r="F237" s="199" t="s">
        <v>23</v>
      </c>
      <c r="G237" s="96" t="s">
        <v>25</v>
      </c>
      <c r="H237" s="96"/>
      <c r="I237" s="96">
        <v>2</v>
      </c>
      <c r="J237" s="200">
        <v>20</v>
      </c>
      <c r="K237" s="45"/>
      <c r="L237" s="46">
        <v>136</v>
      </c>
      <c r="M237" s="46"/>
      <c r="N237" s="46"/>
      <c r="O237" s="46"/>
      <c r="P237" s="46">
        <v>2</v>
      </c>
      <c r="Q237" s="46"/>
      <c r="R237" s="46"/>
      <c r="S237" s="46"/>
      <c r="T237" s="46"/>
      <c r="U237" s="46">
        <v>12</v>
      </c>
      <c r="V237" s="46">
        <v>5</v>
      </c>
      <c r="W237" s="46"/>
      <c r="X237" s="46"/>
      <c r="Y237" s="46"/>
      <c r="Z237" s="46"/>
      <c r="AA237" s="46"/>
      <c r="AB237" s="47"/>
      <c r="AC237" s="48">
        <f>SUM(K237:AB237)</f>
        <v>155</v>
      </c>
    </row>
    <row r="238" spans="1:29" ht="14.65" thickBot="1" x14ac:dyDescent="0.5">
      <c r="A238" s="882"/>
      <c r="B238" s="867"/>
      <c r="C238" s="750"/>
      <c r="D238" s="893"/>
      <c r="E238" s="140" t="s">
        <v>42</v>
      </c>
      <c r="F238" s="256" t="s">
        <v>23</v>
      </c>
      <c r="G238" s="98" t="s">
        <v>30</v>
      </c>
      <c r="H238" s="98"/>
      <c r="I238" s="98">
        <v>4</v>
      </c>
      <c r="J238" s="99">
        <v>5</v>
      </c>
      <c r="K238" s="50"/>
      <c r="L238" s="51"/>
      <c r="M238" s="51"/>
      <c r="N238" s="51"/>
      <c r="O238" s="51"/>
      <c r="P238" s="51"/>
      <c r="Q238" s="51">
        <v>15</v>
      </c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2"/>
      <c r="AC238" s="48">
        <f>SUM(K238:AB238)</f>
        <v>15</v>
      </c>
    </row>
    <row r="239" spans="1:29" ht="14.65" thickBot="1" x14ac:dyDescent="0.5">
      <c r="A239" s="882"/>
      <c r="B239" s="867"/>
      <c r="C239" s="750"/>
      <c r="D239" s="893"/>
      <c r="E239" s="18" t="s">
        <v>54</v>
      </c>
      <c r="F239" s="19"/>
      <c r="G239" s="53"/>
      <c r="H239" s="53"/>
      <c r="I239" s="53"/>
      <c r="J239" s="100"/>
      <c r="K239" s="148">
        <f>SUM(K236:K238)</f>
        <v>18</v>
      </c>
      <c r="L239" s="148">
        <f t="shared" ref="L239:AB239" si="71">SUM(L236:L238)</f>
        <v>172</v>
      </c>
      <c r="M239" s="148">
        <f t="shared" si="71"/>
        <v>0</v>
      </c>
      <c r="N239" s="148">
        <f t="shared" si="71"/>
        <v>9</v>
      </c>
      <c r="O239" s="148">
        <f t="shared" si="71"/>
        <v>4</v>
      </c>
      <c r="P239" s="148">
        <f t="shared" si="71"/>
        <v>2</v>
      </c>
      <c r="Q239" s="148">
        <f t="shared" si="71"/>
        <v>15</v>
      </c>
      <c r="R239" s="148">
        <f t="shared" si="71"/>
        <v>0</v>
      </c>
      <c r="S239" s="148">
        <f t="shared" si="71"/>
        <v>0</v>
      </c>
      <c r="T239" s="148">
        <f t="shared" si="71"/>
        <v>0</v>
      </c>
      <c r="U239" s="148">
        <f t="shared" si="71"/>
        <v>19</v>
      </c>
      <c r="V239" s="148">
        <f t="shared" si="71"/>
        <v>5</v>
      </c>
      <c r="W239" s="148">
        <f t="shared" si="71"/>
        <v>0</v>
      </c>
      <c r="X239" s="148">
        <f t="shared" si="71"/>
        <v>0</v>
      </c>
      <c r="Y239" s="148">
        <f t="shared" si="71"/>
        <v>0</v>
      </c>
      <c r="Z239" s="148">
        <f t="shared" si="71"/>
        <v>0</v>
      </c>
      <c r="AA239" s="148">
        <f t="shared" si="71"/>
        <v>0</v>
      </c>
      <c r="AB239" s="148">
        <f t="shared" si="71"/>
        <v>0</v>
      </c>
      <c r="AC239" s="269">
        <f>SUM(AC236:AC238)</f>
        <v>244</v>
      </c>
    </row>
    <row r="240" spans="1:29" ht="14.65" thickBot="1" x14ac:dyDescent="0.5">
      <c r="A240" s="882"/>
      <c r="B240" s="867"/>
      <c r="C240" s="750"/>
      <c r="D240" s="893"/>
      <c r="E240" s="157"/>
      <c r="F240" s="161"/>
      <c r="G240" s="162"/>
      <c r="H240" s="58"/>
      <c r="I240" s="58"/>
      <c r="J240" s="77"/>
      <c r="K240" s="60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61"/>
      <c r="AC240" s="163"/>
    </row>
    <row r="241" spans="1:29" ht="14.65" thickBot="1" x14ac:dyDescent="0.5">
      <c r="A241" s="882"/>
      <c r="B241" s="867"/>
      <c r="C241" s="750"/>
      <c r="D241" s="893"/>
      <c r="E241" s="18" t="s">
        <v>55</v>
      </c>
      <c r="F241" s="14"/>
      <c r="G241" s="12"/>
      <c r="H241" s="12"/>
      <c r="I241" s="53"/>
      <c r="J241" s="13"/>
      <c r="K241" s="39">
        <f>SUM(K240:K240)</f>
        <v>0</v>
      </c>
      <c r="L241" s="39">
        <f t="shared" ref="L241:AB241" si="72">SUM(L240:L240)</f>
        <v>0</v>
      </c>
      <c r="M241" s="39">
        <f t="shared" si="72"/>
        <v>0</v>
      </c>
      <c r="N241" s="39">
        <f t="shared" si="72"/>
        <v>0</v>
      </c>
      <c r="O241" s="39">
        <f t="shared" si="72"/>
        <v>0</v>
      </c>
      <c r="P241" s="39">
        <f t="shared" si="72"/>
        <v>0</v>
      </c>
      <c r="Q241" s="39">
        <f t="shared" si="72"/>
        <v>0</v>
      </c>
      <c r="R241" s="39">
        <f t="shared" si="72"/>
        <v>0</v>
      </c>
      <c r="S241" s="39">
        <f t="shared" si="72"/>
        <v>0</v>
      </c>
      <c r="T241" s="39">
        <f t="shared" si="72"/>
        <v>0</v>
      </c>
      <c r="U241" s="39">
        <f t="shared" si="72"/>
        <v>0</v>
      </c>
      <c r="V241" s="39">
        <f t="shared" si="72"/>
        <v>0</v>
      </c>
      <c r="W241" s="39">
        <f t="shared" si="72"/>
        <v>0</v>
      </c>
      <c r="X241" s="39">
        <f t="shared" si="72"/>
        <v>0</v>
      </c>
      <c r="Y241" s="39">
        <f t="shared" si="72"/>
        <v>0</v>
      </c>
      <c r="Z241" s="39">
        <f t="shared" si="72"/>
        <v>0</v>
      </c>
      <c r="AA241" s="39">
        <f t="shared" si="72"/>
        <v>0</v>
      </c>
      <c r="AB241" s="39">
        <f t="shared" si="72"/>
        <v>0</v>
      </c>
      <c r="AC241" s="86">
        <f>SUM(AC240:AC240)</f>
        <v>0</v>
      </c>
    </row>
    <row r="242" spans="1:29" ht="14.65" thickBot="1" x14ac:dyDescent="0.5">
      <c r="A242" s="883"/>
      <c r="B242" s="729"/>
      <c r="C242" s="752"/>
      <c r="D242" s="894"/>
      <c r="E242" s="127"/>
      <c r="F242" s="879" t="s">
        <v>32</v>
      </c>
      <c r="G242" s="879"/>
      <c r="H242" s="879"/>
      <c r="I242" s="880"/>
      <c r="J242" s="13"/>
      <c r="K242" s="148">
        <f>SUM(K239,K241)</f>
        <v>18</v>
      </c>
      <c r="L242" s="147">
        <f t="shared" ref="L242:AB242" si="73">SUM(L239,L241)</f>
        <v>172</v>
      </c>
      <c r="M242" s="147">
        <f t="shared" si="73"/>
        <v>0</v>
      </c>
      <c r="N242" s="147">
        <f t="shared" si="73"/>
        <v>9</v>
      </c>
      <c r="O242" s="147">
        <f t="shared" si="73"/>
        <v>4</v>
      </c>
      <c r="P242" s="147">
        <f t="shared" si="73"/>
        <v>2</v>
      </c>
      <c r="Q242" s="147">
        <f t="shared" si="73"/>
        <v>15</v>
      </c>
      <c r="R242" s="147">
        <f t="shared" si="73"/>
        <v>0</v>
      </c>
      <c r="S242" s="147">
        <f t="shared" si="73"/>
        <v>0</v>
      </c>
      <c r="T242" s="147">
        <f t="shared" si="73"/>
        <v>0</v>
      </c>
      <c r="U242" s="147">
        <f t="shared" si="73"/>
        <v>19</v>
      </c>
      <c r="V242" s="147">
        <f t="shared" si="73"/>
        <v>5</v>
      </c>
      <c r="W242" s="147">
        <f t="shared" si="73"/>
        <v>0</v>
      </c>
      <c r="X242" s="147">
        <f t="shared" si="73"/>
        <v>0</v>
      </c>
      <c r="Y242" s="147">
        <f t="shared" si="73"/>
        <v>0</v>
      </c>
      <c r="Z242" s="147">
        <f t="shared" si="73"/>
        <v>0</v>
      </c>
      <c r="AA242" s="147">
        <f t="shared" si="73"/>
        <v>0</v>
      </c>
      <c r="AB242" s="147">
        <f t="shared" si="73"/>
        <v>0</v>
      </c>
      <c r="AC242" s="272">
        <f>SUM(AC239,AC241)</f>
        <v>244</v>
      </c>
    </row>
    <row r="243" spans="1:29" ht="14.65" thickBot="1" x14ac:dyDescent="0.5">
      <c r="A243" s="706" t="s">
        <v>34</v>
      </c>
      <c r="B243" s="757"/>
      <c r="C243" s="757"/>
      <c r="D243" s="757"/>
      <c r="E243" s="757"/>
      <c r="F243" s="757"/>
      <c r="G243" s="757"/>
      <c r="H243" s="757"/>
      <c r="I243" s="757"/>
      <c r="J243" s="757"/>
      <c r="K243" s="884"/>
      <c r="L243" s="884"/>
      <c r="M243" s="884"/>
      <c r="N243" s="884"/>
      <c r="O243" s="884"/>
      <c r="P243" s="884"/>
      <c r="Q243" s="884"/>
      <c r="R243" s="884"/>
      <c r="S243" s="884"/>
      <c r="T243" s="884"/>
      <c r="U243" s="884"/>
      <c r="V243" s="884"/>
      <c r="W243" s="884"/>
      <c r="X243" s="884"/>
      <c r="Y243" s="884"/>
      <c r="Z243" s="884"/>
      <c r="AA243" s="884"/>
      <c r="AB243" s="884"/>
      <c r="AC243" s="885"/>
    </row>
    <row r="244" spans="1:29" x14ac:dyDescent="0.45">
      <c r="A244" s="881">
        <v>11</v>
      </c>
      <c r="B244" s="727" t="s">
        <v>107</v>
      </c>
      <c r="C244" s="747" t="s">
        <v>75</v>
      </c>
      <c r="D244" s="862">
        <v>1</v>
      </c>
      <c r="E244" s="121" t="s">
        <v>61</v>
      </c>
      <c r="F244" s="109" t="s">
        <v>23</v>
      </c>
      <c r="G244" s="27" t="s">
        <v>30</v>
      </c>
      <c r="H244" s="27"/>
      <c r="I244" s="27">
        <v>3</v>
      </c>
      <c r="J244" s="110">
        <v>18</v>
      </c>
      <c r="K244" s="350">
        <v>16</v>
      </c>
      <c r="L244" s="210">
        <v>18</v>
      </c>
      <c r="M244" s="210"/>
      <c r="N244" s="210"/>
      <c r="O244" s="210"/>
      <c r="P244" s="210">
        <v>2</v>
      </c>
      <c r="Q244" s="210"/>
      <c r="R244" s="210"/>
      <c r="S244" s="210"/>
      <c r="T244" s="210"/>
      <c r="U244" s="210">
        <v>3</v>
      </c>
      <c r="V244" s="27"/>
      <c r="W244" s="27"/>
      <c r="X244" s="27"/>
      <c r="Y244" s="27"/>
      <c r="Z244" s="27"/>
      <c r="AA244" s="27"/>
      <c r="AB244" s="112"/>
      <c r="AC244" s="211">
        <f t="shared" ref="AC244:AC253" si="74">SUM(K244:AB244)</f>
        <v>39</v>
      </c>
    </row>
    <row r="245" spans="1:29" x14ac:dyDescent="0.45">
      <c r="A245" s="882"/>
      <c r="B245" s="867"/>
      <c r="C245" s="750"/>
      <c r="D245" s="864"/>
      <c r="E245" s="212" t="s">
        <v>140</v>
      </c>
      <c r="F245" s="166" t="s">
        <v>23</v>
      </c>
      <c r="G245" s="165" t="s">
        <v>25</v>
      </c>
      <c r="H245" s="165"/>
      <c r="I245" s="165">
        <v>2</v>
      </c>
      <c r="J245" s="207">
        <v>20</v>
      </c>
      <c r="K245" s="353">
        <v>16</v>
      </c>
      <c r="L245" s="144">
        <v>18</v>
      </c>
      <c r="M245" s="354"/>
      <c r="N245" s="354"/>
      <c r="O245" s="354"/>
      <c r="P245" s="354">
        <v>2</v>
      </c>
      <c r="Q245" s="354"/>
      <c r="R245" s="354"/>
      <c r="S245" s="354"/>
      <c r="T245" s="354"/>
      <c r="U245" s="354">
        <v>4</v>
      </c>
      <c r="V245" s="296"/>
      <c r="W245" s="296"/>
      <c r="X245" s="296"/>
      <c r="Y245" s="296"/>
      <c r="Z245" s="296"/>
      <c r="AA245" s="296"/>
      <c r="AB245" s="330"/>
      <c r="AC245" s="213">
        <f t="shared" si="74"/>
        <v>40</v>
      </c>
    </row>
    <row r="246" spans="1:29" ht="28.5" thickBot="1" x14ac:dyDescent="0.5">
      <c r="A246" s="882"/>
      <c r="B246" s="867"/>
      <c r="C246" s="750"/>
      <c r="D246" s="864"/>
      <c r="E246" s="152" t="s">
        <v>141</v>
      </c>
      <c r="F246" s="254" t="s">
        <v>23</v>
      </c>
      <c r="G246" s="96" t="s">
        <v>30</v>
      </c>
      <c r="H246" s="96"/>
      <c r="I246" s="96">
        <v>3</v>
      </c>
      <c r="J246" s="200">
        <v>19</v>
      </c>
      <c r="K246" s="45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>
        <v>6</v>
      </c>
      <c r="X246" s="46"/>
      <c r="Y246" s="46"/>
      <c r="Z246" s="46"/>
      <c r="AA246" s="46"/>
      <c r="AB246" s="47"/>
      <c r="AC246" s="48">
        <f t="shared" si="74"/>
        <v>6</v>
      </c>
    </row>
    <row r="247" spans="1:29" x14ac:dyDescent="0.45">
      <c r="A247" s="882"/>
      <c r="B247" s="867"/>
      <c r="C247" s="750"/>
      <c r="D247" s="864"/>
      <c r="E247" s="328" t="s">
        <v>123</v>
      </c>
      <c r="F247" s="251" t="s">
        <v>23</v>
      </c>
      <c r="G247" s="297" t="s">
        <v>30</v>
      </c>
      <c r="H247" s="297"/>
      <c r="I247" s="297">
        <v>4</v>
      </c>
      <c r="J247" s="319">
        <v>34</v>
      </c>
      <c r="K247" s="69">
        <v>14</v>
      </c>
      <c r="L247" s="37">
        <v>56</v>
      </c>
      <c r="M247" s="37"/>
      <c r="N247" s="37"/>
      <c r="O247" s="37"/>
      <c r="P247" s="37">
        <v>4</v>
      </c>
      <c r="Q247" s="37"/>
      <c r="R247" s="37"/>
      <c r="S247" s="37"/>
      <c r="T247" s="37"/>
      <c r="U247" s="37">
        <v>10</v>
      </c>
      <c r="V247" s="37">
        <v>9</v>
      </c>
      <c r="W247" s="37"/>
      <c r="X247" s="37"/>
      <c r="Y247" s="37"/>
      <c r="Z247" s="37"/>
      <c r="AA247" s="37"/>
      <c r="AB247" s="70"/>
      <c r="AC247" s="41">
        <f t="shared" si="74"/>
        <v>93</v>
      </c>
    </row>
    <row r="248" spans="1:29" x14ac:dyDescent="0.45">
      <c r="A248" s="882"/>
      <c r="B248" s="867"/>
      <c r="C248" s="750"/>
      <c r="D248" s="864"/>
      <c r="E248" s="133" t="s">
        <v>77</v>
      </c>
      <c r="F248" s="254" t="s">
        <v>23</v>
      </c>
      <c r="G248" s="96" t="s">
        <v>24</v>
      </c>
      <c r="H248" s="96"/>
      <c r="I248" s="96">
        <v>4</v>
      </c>
      <c r="J248" s="200">
        <v>13</v>
      </c>
      <c r="K248" s="50"/>
      <c r="L248" s="51"/>
      <c r="M248" s="51"/>
      <c r="N248" s="51"/>
      <c r="O248" s="51"/>
      <c r="P248" s="51"/>
      <c r="Q248" s="51">
        <v>26</v>
      </c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01"/>
      <c r="AC248" s="48">
        <f>SUM(K248:AB248)</f>
        <v>26</v>
      </c>
    </row>
    <row r="249" spans="1:29" x14ac:dyDescent="0.45">
      <c r="A249" s="882"/>
      <c r="B249" s="867"/>
      <c r="C249" s="750"/>
      <c r="D249" s="864"/>
      <c r="E249" s="198" t="s">
        <v>71</v>
      </c>
      <c r="F249" s="254" t="s">
        <v>23</v>
      </c>
      <c r="G249" s="96" t="s">
        <v>25</v>
      </c>
      <c r="H249" s="58"/>
      <c r="I249" s="58">
        <v>2</v>
      </c>
      <c r="J249" s="77">
        <v>20</v>
      </c>
      <c r="K249" s="75"/>
      <c r="L249" s="21"/>
      <c r="M249" s="21"/>
      <c r="N249" s="21"/>
      <c r="O249" s="21"/>
      <c r="P249" s="21"/>
      <c r="Q249" s="46"/>
      <c r="R249" s="21"/>
      <c r="S249" s="46"/>
      <c r="T249" s="46">
        <v>72</v>
      </c>
      <c r="U249" s="46"/>
      <c r="V249" s="46"/>
      <c r="W249" s="46"/>
      <c r="X249" s="46"/>
      <c r="Y249" s="46"/>
      <c r="Z249" s="46"/>
      <c r="AA249" s="46"/>
      <c r="AB249" s="49"/>
      <c r="AC249" s="48">
        <f t="shared" si="74"/>
        <v>72</v>
      </c>
    </row>
    <row r="250" spans="1:29" x14ac:dyDescent="0.45">
      <c r="A250" s="882"/>
      <c r="B250" s="867"/>
      <c r="C250" s="750"/>
      <c r="D250" s="864"/>
      <c r="E250" s="140" t="s">
        <v>42</v>
      </c>
      <c r="F250" s="256" t="s">
        <v>23</v>
      </c>
      <c r="G250" s="98" t="s">
        <v>30</v>
      </c>
      <c r="H250" s="98"/>
      <c r="I250" s="98">
        <v>4</v>
      </c>
      <c r="J250" s="99">
        <v>5</v>
      </c>
      <c r="K250" s="50"/>
      <c r="L250" s="51"/>
      <c r="M250" s="51"/>
      <c r="N250" s="51"/>
      <c r="O250" s="51"/>
      <c r="P250" s="51"/>
      <c r="Q250" s="51">
        <v>20</v>
      </c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9"/>
      <c r="AC250" s="48">
        <f t="shared" si="74"/>
        <v>20</v>
      </c>
    </row>
    <row r="251" spans="1:29" x14ac:dyDescent="0.45">
      <c r="A251" s="882"/>
      <c r="B251" s="867"/>
      <c r="C251" s="750"/>
      <c r="D251" s="864"/>
      <c r="E251" s="140"/>
      <c r="F251" s="256"/>
      <c r="G251" s="98"/>
      <c r="H251" s="96"/>
      <c r="I251" s="96"/>
      <c r="J251" s="200"/>
      <c r="K251" s="50"/>
      <c r="L251" s="51"/>
      <c r="M251" s="51"/>
      <c r="N251" s="51"/>
      <c r="O251" s="51"/>
      <c r="P251" s="51"/>
      <c r="Q251" s="51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9"/>
      <c r="AC251" s="48">
        <f t="shared" si="74"/>
        <v>0</v>
      </c>
    </row>
    <row r="252" spans="1:29" x14ac:dyDescent="0.45">
      <c r="A252" s="882"/>
      <c r="B252" s="867"/>
      <c r="C252" s="750"/>
      <c r="D252" s="864"/>
      <c r="E252" s="198" t="s">
        <v>79</v>
      </c>
      <c r="F252" s="254" t="s">
        <v>23</v>
      </c>
      <c r="G252" s="96" t="s">
        <v>25</v>
      </c>
      <c r="H252" s="96"/>
      <c r="I252" s="96" t="s">
        <v>43</v>
      </c>
      <c r="J252" s="200">
        <v>5</v>
      </c>
      <c r="K252" s="75"/>
      <c r="L252" s="21"/>
      <c r="M252" s="21"/>
      <c r="N252" s="21"/>
      <c r="O252" s="21"/>
      <c r="P252" s="21"/>
      <c r="Q252" s="46"/>
      <c r="R252" s="21"/>
      <c r="S252" s="46"/>
      <c r="T252" s="46">
        <v>20</v>
      </c>
      <c r="U252" s="46"/>
      <c r="V252" s="46"/>
      <c r="W252" s="46"/>
      <c r="X252" s="46"/>
      <c r="Y252" s="46"/>
      <c r="Z252" s="46"/>
      <c r="AA252" s="46"/>
      <c r="AB252" s="49"/>
      <c r="AC252" s="48">
        <f t="shared" si="74"/>
        <v>20</v>
      </c>
    </row>
    <row r="253" spans="1:29" ht="14.65" thickBot="1" x14ac:dyDescent="0.5">
      <c r="A253" s="882"/>
      <c r="B253" s="867"/>
      <c r="C253" s="750"/>
      <c r="D253" s="864"/>
      <c r="E253" s="198" t="s">
        <v>80</v>
      </c>
      <c r="F253" s="254" t="s">
        <v>23</v>
      </c>
      <c r="G253" s="96" t="s">
        <v>25</v>
      </c>
      <c r="H253" s="250"/>
      <c r="I253" s="250" t="s">
        <v>43</v>
      </c>
      <c r="J253" s="231">
        <v>3</v>
      </c>
      <c r="K253" s="75"/>
      <c r="L253" s="21"/>
      <c r="M253" s="21"/>
      <c r="N253" s="21"/>
      <c r="O253" s="21"/>
      <c r="P253" s="21"/>
      <c r="Q253" s="46"/>
      <c r="R253" s="117"/>
      <c r="S253" s="81"/>
      <c r="T253" s="81">
        <v>20</v>
      </c>
      <c r="U253" s="81"/>
      <c r="V253" s="81"/>
      <c r="W253" s="81"/>
      <c r="X253" s="81"/>
      <c r="Y253" s="81"/>
      <c r="Z253" s="81"/>
      <c r="AA253" s="81"/>
      <c r="AB253" s="116"/>
      <c r="AC253" s="158">
        <f t="shared" si="74"/>
        <v>20</v>
      </c>
    </row>
    <row r="254" spans="1:29" ht="14.65" thickBot="1" x14ac:dyDescent="0.5">
      <c r="A254" s="882"/>
      <c r="B254" s="867"/>
      <c r="C254" s="750"/>
      <c r="D254" s="864"/>
      <c r="E254" s="18" t="s">
        <v>54</v>
      </c>
      <c r="F254" s="63"/>
      <c r="G254" s="12"/>
      <c r="H254" s="12"/>
      <c r="I254" s="53"/>
      <c r="J254" s="13"/>
      <c r="K254" s="148">
        <f t="shared" ref="K254:AC254" si="75">SUM(K244:K253)</f>
        <v>46</v>
      </c>
      <c r="L254" s="148">
        <f t="shared" si="75"/>
        <v>92</v>
      </c>
      <c r="M254" s="148">
        <f t="shared" si="75"/>
        <v>0</v>
      </c>
      <c r="N254" s="148">
        <f t="shared" si="75"/>
        <v>0</v>
      </c>
      <c r="O254" s="148">
        <f t="shared" si="75"/>
        <v>0</v>
      </c>
      <c r="P254" s="148">
        <f t="shared" si="75"/>
        <v>8</v>
      </c>
      <c r="Q254" s="148">
        <f t="shared" si="75"/>
        <v>46</v>
      </c>
      <c r="R254" s="148">
        <f t="shared" si="75"/>
        <v>0</v>
      </c>
      <c r="S254" s="148">
        <f t="shared" si="75"/>
        <v>0</v>
      </c>
      <c r="T254" s="148">
        <f t="shared" si="75"/>
        <v>112</v>
      </c>
      <c r="U254" s="148">
        <f t="shared" si="75"/>
        <v>17</v>
      </c>
      <c r="V254" s="148">
        <f t="shared" si="75"/>
        <v>9</v>
      </c>
      <c r="W254" s="148">
        <f t="shared" si="75"/>
        <v>6</v>
      </c>
      <c r="X254" s="148">
        <f t="shared" si="75"/>
        <v>0</v>
      </c>
      <c r="Y254" s="148">
        <f t="shared" si="75"/>
        <v>0</v>
      </c>
      <c r="Z254" s="148">
        <f t="shared" si="75"/>
        <v>0</v>
      </c>
      <c r="AA254" s="148">
        <f t="shared" si="75"/>
        <v>0</v>
      </c>
      <c r="AB254" s="148">
        <f t="shared" si="75"/>
        <v>0</v>
      </c>
      <c r="AC254" s="269">
        <f t="shared" si="75"/>
        <v>336</v>
      </c>
    </row>
    <row r="255" spans="1:29" ht="14.65" thickBot="1" x14ac:dyDescent="0.5">
      <c r="A255" s="882"/>
      <c r="B255" s="867"/>
      <c r="C255" s="750"/>
      <c r="D255" s="864"/>
      <c r="E255" s="244"/>
      <c r="F255" s="90"/>
      <c r="G255" s="51"/>
      <c r="H255" s="51"/>
      <c r="I255" s="51"/>
      <c r="J255" s="71"/>
      <c r="K255" s="60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61"/>
      <c r="AC255" s="86">
        <f>SUM(K255:AB255)</f>
        <v>0</v>
      </c>
    </row>
    <row r="256" spans="1:29" ht="14.65" thickBot="1" x14ac:dyDescent="0.5">
      <c r="A256" s="882"/>
      <c r="B256" s="867"/>
      <c r="C256" s="750"/>
      <c r="D256" s="864"/>
      <c r="E256" s="18" t="s">
        <v>55</v>
      </c>
      <c r="F256" s="63"/>
      <c r="G256" s="12"/>
      <c r="H256" s="12"/>
      <c r="I256" s="53"/>
      <c r="J256" s="13"/>
      <c r="K256" s="14">
        <f>SUM(K255:K255)</f>
        <v>0</v>
      </c>
      <c r="L256" s="14">
        <f t="shared" ref="L256:AB256" si="76">SUM(L255:L255)</f>
        <v>0</v>
      </c>
      <c r="M256" s="14">
        <f t="shared" si="76"/>
        <v>0</v>
      </c>
      <c r="N256" s="14">
        <f t="shared" si="76"/>
        <v>0</v>
      </c>
      <c r="O256" s="14">
        <f t="shared" si="76"/>
        <v>0</v>
      </c>
      <c r="P256" s="14">
        <f t="shared" si="76"/>
        <v>0</v>
      </c>
      <c r="Q256" s="14">
        <f t="shared" si="76"/>
        <v>0</v>
      </c>
      <c r="R256" s="14">
        <f t="shared" si="76"/>
        <v>0</v>
      </c>
      <c r="S256" s="14">
        <f t="shared" si="76"/>
        <v>0</v>
      </c>
      <c r="T256" s="14">
        <f t="shared" si="76"/>
        <v>0</v>
      </c>
      <c r="U256" s="14">
        <f t="shared" si="76"/>
        <v>0</v>
      </c>
      <c r="V256" s="14">
        <f t="shared" si="76"/>
        <v>0</v>
      </c>
      <c r="W256" s="14">
        <f t="shared" si="76"/>
        <v>0</v>
      </c>
      <c r="X256" s="14">
        <f t="shared" si="76"/>
        <v>0</v>
      </c>
      <c r="Y256" s="14">
        <f t="shared" si="76"/>
        <v>0</v>
      </c>
      <c r="Z256" s="14">
        <f t="shared" si="76"/>
        <v>0</v>
      </c>
      <c r="AA256" s="14">
        <f t="shared" si="76"/>
        <v>0</v>
      </c>
      <c r="AB256" s="14">
        <f t="shared" si="76"/>
        <v>0</v>
      </c>
      <c r="AC256" s="86">
        <f>SUM(AC255:AC255)</f>
        <v>0</v>
      </c>
    </row>
    <row r="257" spans="1:29" ht="14.65" thickBot="1" x14ac:dyDescent="0.5">
      <c r="A257" s="882"/>
      <c r="B257" s="867"/>
      <c r="C257" s="750"/>
      <c r="D257" s="864"/>
      <c r="E257" s="153"/>
      <c r="F257" s="878" t="s">
        <v>33</v>
      </c>
      <c r="G257" s="879"/>
      <c r="H257" s="879"/>
      <c r="I257" s="880"/>
      <c r="J257" s="84"/>
      <c r="K257" s="281">
        <f>SUM(K254,K256)</f>
        <v>46</v>
      </c>
      <c r="L257" s="289">
        <f t="shared" ref="L257:AB257" si="77">SUM(L254,L256)</f>
        <v>92</v>
      </c>
      <c r="M257" s="289">
        <f t="shared" si="77"/>
        <v>0</v>
      </c>
      <c r="N257" s="289">
        <f t="shared" si="77"/>
        <v>0</v>
      </c>
      <c r="O257" s="289">
        <f t="shared" si="77"/>
        <v>0</v>
      </c>
      <c r="P257" s="289">
        <f t="shared" si="77"/>
        <v>8</v>
      </c>
      <c r="Q257" s="289">
        <f t="shared" si="77"/>
        <v>46</v>
      </c>
      <c r="R257" s="289">
        <f t="shared" si="77"/>
        <v>0</v>
      </c>
      <c r="S257" s="289">
        <f t="shared" si="77"/>
        <v>0</v>
      </c>
      <c r="T257" s="289">
        <f t="shared" si="77"/>
        <v>112</v>
      </c>
      <c r="U257" s="289">
        <f t="shared" si="77"/>
        <v>17</v>
      </c>
      <c r="V257" s="289">
        <f t="shared" si="77"/>
        <v>9</v>
      </c>
      <c r="W257" s="289">
        <f t="shared" si="77"/>
        <v>6</v>
      </c>
      <c r="X257" s="289">
        <f t="shared" si="77"/>
        <v>0</v>
      </c>
      <c r="Y257" s="289">
        <f t="shared" si="77"/>
        <v>0</v>
      </c>
      <c r="Z257" s="289">
        <f t="shared" si="77"/>
        <v>0</v>
      </c>
      <c r="AA257" s="289">
        <f t="shared" si="77"/>
        <v>0</v>
      </c>
      <c r="AB257" s="290">
        <f t="shared" si="77"/>
        <v>0</v>
      </c>
      <c r="AC257" s="269">
        <f>SUM(AC254,AC256)</f>
        <v>336</v>
      </c>
    </row>
    <row r="258" spans="1:29" ht="14.65" thickBot="1" x14ac:dyDescent="0.5">
      <c r="A258" s="883"/>
      <c r="B258" s="729"/>
      <c r="C258" s="752"/>
      <c r="D258" s="865"/>
      <c r="E258" s="164"/>
      <c r="F258" s="63" t="s">
        <v>87</v>
      </c>
      <c r="G258" s="12"/>
      <c r="H258" s="12"/>
      <c r="I258" s="12"/>
      <c r="J258" s="13"/>
      <c r="K258" s="276">
        <f t="shared" ref="K258:AC258" si="78">SUM(K242,K257)</f>
        <v>64</v>
      </c>
      <c r="L258" s="147">
        <f t="shared" si="78"/>
        <v>264</v>
      </c>
      <c r="M258" s="147">
        <f t="shared" si="78"/>
        <v>0</v>
      </c>
      <c r="N258" s="147">
        <f t="shared" si="78"/>
        <v>9</v>
      </c>
      <c r="O258" s="147">
        <f t="shared" si="78"/>
        <v>4</v>
      </c>
      <c r="P258" s="147">
        <f t="shared" si="78"/>
        <v>10</v>
      </c>
      <c r="Q258" s="147">
        <f t="shared" si="78"/>
        <v>61</v>
      </c>
      <c r="R258" s="147">
        <f t="shared" si="78"/>
        <v>0</v>
      </c>
      <c r="S258" s="147">
        <f t="shared" si="78"/>
        <v>0</v>
      </c>
      <c r="T258" s="147">
        <f t="shared" si="78"/>
        <v>112</v>
      </c>
      <c r="U258" s="147">
        <f t="shared" si="78"/>
        <v>36</v>
      </c>
      <c r="V258" s="147">
        <f t="shared" si="78"/>
        <v>14</v>
      </c>
      <c r="W258" s="147">
        <f t="shared" si="78"/>
        <v>6</v>
      </c>
      <c r="X258" s="147">
        <f t="shared" si="78"/>
        <v>0</v>
      </c>
      <c r="Y258" s="147">
        <f t="shared" si="78"/>
        <v>0</v>
      </c>
      <c r="Z258" s="147">
        <f t="shared" si="78"/>
        <v>0</v>
      </c>
      <c r="AA258" s="147">
        <f t="shared" si="78"/>
        <v>0</v>
      </c>
      <c r="AB258" s="272">
        <f t="shared" si="78"/>
        <v>0</v>
      </c>
      <c r="AC258" s="268">
        <f t="shared" si="78"/>
        <v>580</v>
      </c>
    </row>
    <row r="259" spans="1:29" ht="14.65" thickBot="1" x14ac:dyDescent="0.5">
      <c r="A259" s="806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07"/>
      <c r="P259" s="807"/>
      <c r="Q259" s="807"/>
      <c r="R259" s="807"/>
      <c r="S259" s="807"/>
      <c r="T259" s="807"/>
      <c r="U259" s="807"/>
      <c r="V259" s="807"/>
      <c r="W259" s="807"/>
      <c r="X259" s="807"/>
      <c r="Y259" s="807"/>
      <c r="Z259" s="807"/>
      <c r="AA259" s="807"/>
      <c r="AB259" s="807"/>
      <c r="AC259" s="761"/>
    </row>
    <row r="260" spans="1:29" ht="14.65" hidden="1" thickBot="1" x14ac:dyDescent="0.5">
      <c r="A260" s="806"/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807"/>
      <c r="AB260" s="807"/>
      <c r="AC260" s="761"/>
    </row>
    <row r="261" spans="1:29" ht="14.65" hidden="1" thickBot="1" x14ac:dyDescent="0.5">
      <c r="A261" s="849" t="s">
        <v>118</v>
      </c>
      <c r="B261" s="875"/>
      <c r="C261" s="875"/>
      <c r="D261" s="875"/>
      <c r="E261" s="875"/>
      <c r="F261" s="875"/>
      <c r="G261" s="875"/>
      <c r="H261" s="875"/>
      <c r="I261" s="875"/>
      <c r="J261" s="875"/>
      <c r="K261" s="875"/>
      <c r="L261" s="875"/>
      <c r="M261" s="875"/>
      <c r="N261" s="875"/>
      <c r="O261" s="875"/>
      <c r="P261" s="875"/>
      <c r="Q261" s="875"/>
      <c r="R261" s="875"/>
      <c r="S261" s="875"/>
      <c r="T261" s="875"/>
      <c r="U261" s="875"/>
      <c r="V261" s="875"/>
      <c r="W261" s="875"/>
      <c r="X261" s="875"/>
      <c r="Y261" s="875"/>
      <c r="Z261" s="875"/>
      <c r="AA261" s="875"/>
      <c r="AB261" s="875"/>
      <c r="AC261" s="876"/>
    </row>
    <row r="262" spans="1:29" hidden="1" x14ac:dyDescent="0.45">
      <c r="A262" s="853">
        <v>2</v>
      </c>
      <c r="B262" s="869" t="s">
        <v>108</v>
      </c>
      <c r="C262" s="859" t="s">
        <v>86</v>
      </c>
      <c r="D262" s="872">
        <v>0.15</v>
      </c>
      <c r="E262" s="240"/>
      <c r="F262" s="69"/>
      <c r="G262" s="37"/>
      <c r="H262" s="37"/>
      <c r="I262" s="37"/>
      <c r="J262" s="70"/>
      <c r="K262" s="68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70"/>
      <c r="AC262" s="41">
        <f>SUM(K262:AB262)</f>
        <v>0</v>
      </c>
    </row>
    <row r="263" spans="1:29" ht="14.65" hidden="1" thickBot="1" x14ac:dyDescent="0.5">
      <c r="A263" s="854"/>
      <c r="B263" s="870"/>
      <c r="C263" s="860"/>
      <c r="D263" s="873"/>
      <c r="E263" s="246"/>
      <c r="F263" s="245"/>
      <c r="G263" s="160"/>
      <c r="H263" s="51"/>
      <c r="I263" s="98"/>
      <c r="J263" s="52"/>
      <c r="K263" s="8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2"/>
      <c r="AC263" s="158">
        <f>SUM(K263:AB263)</f>
        <v>0</v>
      </c>
    </row>
    <row r="264" spans="1:29" ht="14.65" hidden="1" thickBot="1" x14ac:dyDescent="0.5">
      <c r="A264" s="854"/>
      <c r="B264" s="870"/>
      <c r="C264" s="860"/>
      <c r="D264" s="873"/>
      <c r="E264" s="18" t="s">
        <v>54</v>
      </c>
      <c r="F264" s="63"/>
      <c r="G264" s="12"/>
      <c r="H264" s="12"/>
      <c r="I264" s="12"/>
      <c r="J264" s="13"/>
      <c r="K264" s="14">
        <f>SUM(K262:K263)</f>
        <v>0</v>
      </c>
      <c r="L264" s="14">
        <f t="shared" ref="L264:AB264" si="79">SUM(L262:L263)</f>
        <v>0</v>
      </c>
      <c r="M264" s="14">
        <f t="shared" si="79"/>
        <v>0</v>
      </c>
      <c r="N264" s="14">
        <f t="shared" si="79"/>
        <v>0</v>
      </c>
      <c r="O264" s="14">
        <f t="shared" si="79"/>
        <v>0</v>
      </c>
      <c r="P264" s="14">
        <f t="shared" si="79"/>
        <v>0</v>
      </c>
      <c r="Q264" s="14">
        <f t="shared" si="79"/>
        <v>0</v>
      </c>
      <c r="R264" s="14">
        <f t="shared" si="79"/>
        <v>0</v>
      </c>
      <c r="S264" s="14">
        <f t="shared" si="79"/>
        <v>0</v>
      </c>
      <c r="T264" s="14">
        <f t="shared" si="79"/>
        <v>0</v>
      </c>
      <c r="U264" s="14">
        <f t="shared" si="79"/>
        <v>0</v>
      </c>
      <c r="V264" s="14">
        <f t="shared" si="79"/>
        <v>0</v>
      </c>
      <c r="W264" s="14">
        <f t="shared" si="79"/>
        <v>0</v>
      </c>
      <c r="X264" s="14">
        <f t="shared" si="79"/>
        <v>0</v>
      </c>
      <c r="Y264" s="14">
        <f t="shared" si="79"/>
        <v>0</v>
      </c>
      <c r="Z264" s="14">
        <f t="shared" si="79"/>
        <v>0</v>
      </c>
      <c r="AA264" s="14">
        <f t="shared" si="79"/>
        <v>0</v>
      </c>
      <c r="AB264" s="14">
        <f t="shared" si="79"/>
        <v>0</v>
      </c>
      <c r="AC264" s="138">
        <f>SUM(AC262:AC263)</f>
        <v>0</v>
      </c>
    </row>
    <row r="265" spans="1:29" ht="14.65" hidden="1" thickBot="1" x14ac:dyDescent="0.5">
      <c r="A265" s="768"/>
      <c r="B265" s="871"/>
      <c r="C265" s="861"/>
      <c r="D265" s="874"/>
      <c r="E265" s="18"/>
      <c r="F265" s="17" t="s">
        <v>27</v>
      </c>
      <c r="G265" s="15"/>
      <c r="H265" s="15"/>
      <c r="I265" s="15"/>
      <c r="J265" s="16"/>
      <c r="K265" s="156">
        <f>SUM(K264)</f>
        <v>0</v>
      </c>
      <c r="L265" s="156">
        <f t="shared" ref="L265:AB265" si="80">SUM(L264)</f>
        <v>0</v>
      </c>
      <c r="M265" s="156">
        <f t="shared" si="80"/>
        <v>0</v>
      </c>
      <c r="N265" s="156">
        <f t="shared" si="80"/>
        <v>0</v>
      </c>
      <c r="O265" s="156">
        <f t="shared" si="80"/>
        <v>0</v>
      </c>
      <c r="P265" s="156">
        <f t="shared" si="80"/>
        <v>0</v>
      </c>
      <c r="Q265" s="156">
        <f t="shared" si="80"/>
        <v>0</v>
      </c>
      <c r="R265" s="156">
        <f t="shared" si="80"/>
        <v>0</v>
      </c>
      <c r="S265" s="156">
        <f t="shared" si="80"/>
        <v>0</v>
      </c>
      <c r="T265" s="156">
        <f t="shared" si="80"/>
        <v>0</v>
      </c>
      <c r="U265" s="156">
        <f t="shared" si="80"/>
        <v>0</v>
      </c>
      <c r="V265" s="156">
        <f t="shared" si="80"/>
        <v>0</v>
      </c>
      <c r="W265" s="156">
        <f t="shared" si="80"/>
        <v>0</v>
      </c>
      <c r="X265" s="156">
        <f t="shared" si="80"/>
        <v>0</v>
      </c>
      <c r="Y265" s="156">
        <f t="shared" si="80"/>
        <v>0</v>
      </c>
      <c r="Z265" s="156">
        <f t="shared" si="80"/>
        <v>0</v>
      </c>
      <c r="AA265" s="156">
        <f t="shared" si="80"/>
        <v>0</v>
      </c>
      <c r="AB265" s="156">
        <f t="shared" si="80"/>
        <v>0</v>
      </c>
      <c r="AC265" s="273">
        <f>SUM(AC264)</f>
        <v>0</v>
      </c>
    </row>
    <row r="266" spans="1:29" ht="14.65" hidden="1" thickBot="1" x14ac:dyDescent="0.5">
      <c r="A266" s="849" t="s">
        <v>28</v>
      </c>
      <c r="B266" s="850"/>
      <c r="C266" s="850"/>
      <c r="D266" s="851"/>
      <c r="E266" s="850"/>
      <c r="F266" s="850"/>
      <c r="G266" s="850"/>
      <c r="H266" s="850"/>
      <c r="I266" s="850"/>
      <c r="J266" s="850"/>
      <c r="K266" s="850"/>
      <c r="L266" s="850"/>
      <c r="M266" s="850"/>
      <c r="N266" s="850"/>
      <c r="O266" s="850"/>
      <c r="P266" s="850"/>
      <c r="Q266" s="850"/>
      <c r="R266" s="850"/>
      <c r="S266" s="850"/>
      <c r="T266" s="850"/>
      <c r="U266" s="850"/>
      <c r="V266" s="850"/>
      <c r="W266" s="850"/>
      <c r="X266" s="850"/>
      <c r="Y266" s="850"/>
      <c r="Z266" s="850"/>
      <c r="AA266" s="850"/>
      <c r="AB266" s="850"/>
      <c r="AC266" s="852"/>
    </row>
    <row r="267" spans="1:29" hidden="1" x14ac:dyDescent="0.45">
      <c r="A267" s="853">
        <v>2</v>
      </c>
      <c r="B267" s="855" t="s">
        <v>107</v>
      </c>
      <c r="C267" s="859" t="s">
        <v>86</v>
      </c>
      <c r="D267" s="862">
        <v>0.15</v>
      </c>
      <c r="E267" s="247"/>
      <c r="F267" s="111"/>
      <c r="G267" s="27"/>
      <c r="H267" s="27"/>
      <c r="I267" s="27"/>
      <c r="J267" s="112"/>
      <c r="K267" s="109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112"/>
      <c r="AC267" s="211">
        <f>SUM(K267:AB267)</f>
        <v>0</v>
      </c>
    </row>
    <row r="268" spans="1:29" hidden="1" x14ac:dyDescent="0.45">
      <c r="A268" s="854"/>
      <c r="B268" s="856"/>
      <c r="C268" s="860"/>
      <c r="D268" s="863"/>
      <c r="E268" s="153"/>
      <c r="F268" s="50"/>
      <c r="G268" s="51"/>
      <c r="H268" s="51"/>
      <c r="I268" s="51"/>
      <c r="J268" s="52"/>
      <c r="K268" s="90"/>
      <c r="L268" s="51"/>
      <c r="M268" s="50"/>
      <c r="N268" s="50"/>
      <c r="O268" s="50"/>
      <c r="P268" s="51"/>
      <c r="Q268" s="50"/>
      <c r="R268" s="51"/>
      <c r="S268" s="51"/>
      <c r="T268" s="50"/>
      <c r="U268" s="50"/>
      <c r="V268" s="94"/>
      <c r="W268" s="51"/>
      <c r="X268" s="50"/>
      <c r="Y268" s="51"/>
      <c r="Z268" s="51"/>
      <c r="AA268" s="51"/>
      <c r="AB268" s="52"/>
      <c r="AC268" s="48">
        <f>SUM(K268:AB268)</f>
        <v>0</v>
      </c>
    </row>
    <row r="269" spans="1:29" ht="14.65" hidden="1" thickBot="1" x14ac:dyDescent="0.5">
      <c r="A269" s="854"/>
      <c r="B269" s="857"/>
      <c r="C269" s="860"/>
      <c r="D269" s="864"/>
      <c r="E269" s="221"/>
      <c r="F269" s="50"/>
      <c r="G269" s="51"/>
      <c r="H269" s="51"/>
      <c r="I269" s="98"/>
      <c r="J269" s="52"/>
      <c r="K269" s="8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2"/>
      <c r="AC269" s="158">
        <f>SUM(K269:AB269)</f>
        <v>0</v>
      </c>
    </row>
    <row r="270" spans="1:29" ht="14.65" hidden="1" thickBot="1" x14ac:dyDescent="0.5">
      <c r="A270" s="854"/>
      <c r="B270" s="857"/>
      <c r="C270" s="860"/>
      <c r="D270" s="864"/>
      <c r="E270" s="18" t="s">
        <v>54</v>
      </c>
      <c r="F270" s="14"/>
      <c r="G270" s="12"/>
      <c r="H270" s="12"/>
      <c r="I270" s="12"/>
      <c r="J270" s="13"/>
      <c r="K270" s="14">
        <f>SUM(K267:K269)</f>
        <v>0</v>
      </c>
      <c r="L270" s="14">
        <f t="shared" ref="L270:AB270" si="81">SUM(L267:L269)</f>
        <v>0</v>
      </c>
      <c r="M270" s="14">
        <f t="shared" si="81"/>
        <v>0</v>
      </c>
      <c r="N270" s="14">
        <f t="shared" si="81"/>
        <v>0</v>
      </c>
      <c r="O270" s="14">
        <f t="shared" si="81"/>
        <v>0</v>
      </c>
      <c r="P270" s="14">
        <f t="shared" si="81"/>
        <v>0</v>
      </c>
      <c r="Q270" s="14">
        <f t="shared" si="81"/>
        <v>0</v>
      </c>
      <c r="R270" s="14">
        <f t="shared" si="81"/>
        <v>0</v>
      </c>
      <c r="S270" s="14">
        <f t="shared" si="81"/>
        <v>0</v>
      </c>
      <c r="T270" s="14">
        <f t="shared" si="81"/>
        <v>0</v>
      </c>
      <c r="U270" s="14">
        <f t="shared" si="81"/>
        <v>0</v>
      </c>
      <c r="V270" s="14">
        <f t="shared" si="81"/>
        <v>0</v>
      </c>
      <c r="W270" s="14">
        <f t="shared" si="81"/>
        <v>0</v>
      </c>
      <c r="X270" s="14">
        <f t="shared" si="81"/>
        <v>0</v>
      </c>
      <c r="Y270" s="14">
        <f t="shared" si="81"/>
        <v>0</v>
      </c>
      <c r="Z270" s="14">
        <f t="shared" si="81"/>
        <v>0</v>
      </c>
      <c r="AA270" s="14">
        <f t="shared" si="81"/>
        <v>0</v>
      </c>
      <c r="AB270" s="64">
        <f t="shared" si="81"/>
        <v>0</v>
      </c>
      <c r="AC270" s="138">
        <f>SUM(AC267:AC269)</f>
        <v>0</v>
      </c>
    </row>
    <row r="271" spans="1:29" ht="14.65" hidden="1" thickBot="1" x14ac:dyDescent="0.5">
      <c r="A271" s="854"/>
      <c r="B271" s="857"/>
      <c r="C271" s="860"/>
      <c r="D271" s="864"/>
      <c r="E271" s="248"/>
      <c r="F271" s="17" t="s">
        <v>29</v>
      </c>
      <c r="G271" s="15"/>
      <c r="H271" s="15"/>
      <c r="I271" s="15"/>
      <c r="J271" s="16"/>
      <c r="K271" s="20">
        <f>SUM(K270)</f>
        <v>0</v>
      </c>
      <c r="L271" s="20">
        <f t="shared" ref="L271:AB271" si="82">SUM(L270)</f>
        <v>0</v>
      </c>
      <c r="M271" s="20">
        <f t="shared" si="82"/>
        <v>0</v>
      </c>
      <c r="N271" s="20">
        <f t="shared" si="82"/>
        <v>0</v>
      </c>
      <c r="O271" s="20">
        <f t="shared" si="82"/>
        <v>0</v>
      </c>
      <c r="P271" s="20">
        <f t="shared" si="82"/>
        <v>0</v>
      </c>
      <c r="Q271" s="20">
        <f t="shared" si="82"/>
        <v>0</v>
      </c>
      <c r="R271" s="20">
        <f t="shared" si="82"/>
        <v>0</v>
      </c>
      <c r="S271" s="20">
        <f t="shared" si="82"/>
        <v>0</v>
      </c>
      <c r="T271" s="20">
        <f t="shared" si="82"/>
        <v>0</v>
      </c>
      <c r="U271" s="20">
        <f t="shared" si="82"/>
        <v>0</v>
      </c>
      <c r="V271" s="20">
        <f t="shared" si="82"/>
        <v>0</v>
      </c>
      <c r="W271" s="20">
        <f t="shared" si="82"/>
        <v>0</v>
      </c>
      <c r="X271" s="20">
        <f t="shared" si="82"/>
        <v>0</v>
      </c>
      <c r="Y271" s="20">
        <f t="shared" si="82"/>
        <v>0</v>
      </c>
      <c r="Z271" s="20">
        <f t="shared" si="82"/>
        <v>0</v>
      </c>
      <c r="AA271" s="20">
        <f t="shared" si="82"/>
        <v>0</v>
      </c>
      <c r="AB271" s="2">
        <f t="shared" si="82"/>
        <v>0</v>
      </c>
      <c r="AC271" s="270">
        <f>SUM(AC270)</f>
        <v>0</v>
      </c>
    </row>
    <row r="272" spans="1:29" ht="14.65" hidden="1" thickBot="1" x14ac:dyDescent="0.5">
      <c r="A272" s="768"/>
      <c r="B272" s="858"/>
      <c r="C272" s="861"/>
      <c r="D272" s="865"/>
      <c r="E272" s="249"/>
      <c r="F272" s="14" t="s">
        <v>87</v>
      </c>
      <c r="G272" s="12"/>
      <c r="H272" s="12"/>
      <c r="I272" s="12"/>
      <c r="J272" s="13"/>
      <c r="K272" s="19">
        <f>SUM(K271,K265)</f>
        <v>0</v>
      </c>
      <c r="L272" s="19">
        <f t="shared" ref="L272:AB272" si="83">SUM(L271,L265)</f>
        <v>0</v>
      </c>
      <c r="M272" s="19">
        <f t="shared" si="83"/>
        <v>0</v>
      </c>
      <c r="N272" s="19">
        <f t="shared" si="83"/>
        <v>0</v>
      </c>
      <c r="O272" s="19">
        <f t="shared" si="83"/>
        <v>0</v>
      </c>
      <c r="P272" s="19">
        <f t="shared" si="83"/>
        <v>0</v>
      </c>
      <c r="Q272" s="19">
        <f t="shared" si="83"/>
        <v>0</v>
      </c>
      <c r="R272" s="19">
        <f t="shared" si="83"/>
        <v>0</v>
      </c>
      <c r="S272" s="19">
        <f t="shared" si="83"/>
        <v>0</v>
      </c>
      <c r="T272" s="19">
        <f t="shared" si="83"/>
        <v>0</v>
      </c>
      <c r="U272" s="19">
        <f t="shared" si="83"/>
        <v>0</v>
      </c>
      <c r="V272" s="19">
        <f t="shared" si="83"/>
        <v>0</v>
      </c>
      <c r="W272" s="19">
        <f t="shared" si="83"/>
        <v>0</v>
      </c>
      <c r="X272" s="19">
        <f t="shared" si="83"/>
        <v>0</v>
      </c>
      <c r="Y272" s="19">
        <f t="shared" si="83"/>
        <v>0</v>
      </c>
      <c r="Z272" s="19">
        <f t="shared" si="83"/>
        <v>0</v>
      </c>
      <c r="AA272" s="19">
        <f t="shared" si="83"/>
        <v>0</v>
      </c>
      <c r="AB272" s="19">
        <f t="shared" si="83"/>
        <v>0</v>
      </c>
      <c r="AC272" s="273">
        <f>SUM(AC271,AC265)</f>
        <v>0</v>
      </c>
    </row>
    <row r="273" spans="1:29" ht="15.75" hidden="1" thickBot="1" x14ac:dyDescent="0.5">
      <c r="A273" s="22"/>
      <c r="B273" s="292" t="s">
        <v>151</v>
      </c>
      <c r="C273" s="23"/>
      <c r="D273" s="291"/>
      <c r="E273" s="23"/>
      <c r="F273" s="24" t="s">
        <v>120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75">
        <f>SUM(AC258,AC234,AC212,AC192,AC175,AC145,AC114,AC91,AC74,AC53,AC34)</f>
        <v>5858</v>
      </c>
    </row>
    <row r="274" spans="1:29" ht="15.4" x14ac:dyDescent="0.4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313"/>
    </row>
    <row r="275" spans="1:29" x14ac:dyDescent="0.45">
      <c r="A275" s="223"/>
      <c r="B275" s="223"/>
      <c r="C275" s="223"/>
      <c r="D275" s="223"/>
      <c r="E275" s="224"/>
      <c r="F275" s="1"/>
      <c r="G275" s="1"/>
      <c r="H275" s="1"/>
      <c r="I275" s="1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42"/>
    </row>
    <row r="276" spans="1:29" x14ac:dyDescent="0.45">
      <c r="A276" s="223"/>
      <c r="B276" s="223"/>
      <c r="C276" s="223"/>
      <c r="D276" s="223"/>
      <c r="E276" s="224"/>
      <c r="F276" s="1"/>
      <c r="G276" s="1"/>
      <c r="H276" s="1"/>
      <c r="I276" s="1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42"/>
    </row>
    <row r="277" spans="1:29" x14ac:dyDescent="0.45">
      <c r="A277" s="223"/>
      <c r="B277" s="223"/>
      <c r="C277" s="223"/>
      <c r="D277" s="223"/>
      <c r="E277" s="224"/>
      <c r="F277" s="1"/>
      <c r="G277" s="1"/>
      <c r="H277" s="1"/>
      <c r="I277" s="1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42"/>
    </row>
    <row r="278" spans="1:29" x14ac:dyDescent="0.45">
      <c r="A278" s="223"/>
      <c r="B278" s="223"/>
      <c r="C278" s="223"/>
      <c r="D278" s="223"/>
      <c r="E278" s="224"/>
      <c r="F278" s="1"/>
      <c r="G278" s="1"/>
      <c r="H278" s="1"/>
      <c r="I278" s="1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42"/>
    </row>
    <row r="279" spans="1:29" x14ac:dyDescent="0.45">
      <c r="A279" s="223"/>
      <c r="B279" s="223"/>
      <c r="C279" s="223"/>
      <c r="D279" s="223"/>
      <c r="E279" s="224"/>
      <c r="F279" s="1"/>
      <c r="G279" s="1"/>
      <c r="H279" s="1"/>
      <c r="I279" s="1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42"/>
    </row>
    <row r="280" spans="1:29" x14ac:dyDescent="0.45">
      <c r="A280" s="223"/>
      <c r="B280" s="223"/>
      <c r="C280" s="223"/>
      <c r="D280" s="223"/>
      <c r="E280" s="224"/>
      <c r="F280" s="1"/>
      <c r="G280" s="1"/>
      <c r="H280" s="1"/>
      <c r="I280" s="1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42"/>
    </row>
    <row r="281" spans="1:29" x14ac:dyDescent="0.45">
      <c r="A281" s="223"/>
      <c r="B281" s="223"/>
      <c r="C281" s="223"/>
      <c r="D281" s="223"/>
      <c r="E281" s="224"/>
      <c r="F281" s="1"/>
      <c r="G281" s="1"/>
      <c r="H281" s="1"/>
      <c r="I281" s="1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42"/>
    </row>
    <row r="282" spans="1:29" x14ac:dyDescent="0.45">
      <c r="A282" s="223"/>
      <c r="B282" s="223"/>
      <c r="C282" s="223"/>
      <c r="D282" s="223"/>
      <c r="E282" s="224"/>
      <c r="F282" s="1"/>
      <c r="G282" s="1"/>
      <c r="H282" s="1"/>
      <c r="I282" s="1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42"/>
    </row>
    <row r="283" spans="1:29" x14ac:dyDescent="0.45">
      <c r="A283" s="223"/>
      <c r="B283" s="223"/>
      <c r="C283" s="223"/>
      <c r="D283" s="223"/>
      <c r="E283" s="224"/>
      <c r="F283" s="1"/>
      <c r="G283" s="1"/>
      <c r="H283" s="1"/>
      <c r="I283" s="1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42"/>
    </row>
    <row r="284" spans="1:29" x14ac:dyDescent="0.45">
      <c r="A284" s="223"/>
      <c r="B284" s="223"/>
      <c r="C284" s="223"/>
      <c r="D284" s="223"/>
      <c r="E284" s="224"/>
      <c r="F284" s="1"/>
      <c r="G284" s="1"/>
      <c r="H284" s="1"/>
      <c r="I284" s="1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42"/>
    </row>
    <row r="285" spans="1:29" x14ac:dyDescent="0.45">
      <c r="A285" s="223"/>
      <c r="B285" s="223"/>
      <c r="C285" s="223"/>
      <c r="D285" s="223"/>
      <c r="E285" s="2"/>
      <c r="F285" s="42"/>
      <c r="G285" s="42"/>
      <c r="H285" s="42"/>
      <c r="I285" s="42"/>
      <c r="J285" s="22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 spans="1:29" x14ac:dyDescent="0.45">
      <c r="A286" s="223"/>
      <c r="B286" s="223"/>
      <c r="C286" s="223"/>
      <c r="D286" s="223"/>
      <c r="E286" s="224"/>
      <c r="F286" s="1"/>
      <c r="G286" s="1"/>
      <c r="H286" s="1"/>
      <c r="I286" s="1"/>
      <c r="J286" s="8"/>
      <c r="K286" s="42"/>
      <c r="L286" s="42"/>
      <c r="M286" s="1"/>
      <c r="N286" s="42"/>
      <c r="O286" s="42"/>
      <c r="P286" s="848"/>
      <c r="Q286" s="848"/>
      <c r="R286" s="848"/>
      <c r="S286" s="848"/>
      <c r="T286" s="848"/>
      <c r="U286" s="848"/>
      <c r="V286" s="42"/>
      <c r="W286" s="42"/>
      <c r="X286" s="42"/>
      <c r="Y286" s="42"/>
      <c r="Z286" s="42"/>
      <c r="AA286" s="1"/>
      <c r="AB286" s="1"/>
      <c r="AC286" s="42"/>
    </row>
    <row r="287" spans="1:29" x14ac:dyDescent="0.45">
      <c r="A287" s="223"/>
      <c r="B287" s="223"/>
      <c r="C287" s="223"/>
      <c r="D287" s="223"/>
      <c r="E287" s="226"/>
      <c r="F287" s="42"/>
      <c r="G287" s="42"/>
      <c r="H287" s="42"/>
      <c r="I287" s="42"/>
      <c r="J287" s="22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</sheetData>
  <mergeCells count="159">
    <mergeCell ref="A7:AC7"/>
    <mergeCell ref="A8:A15"/>
    <mergeCell ref="B8:B15"/>
    <mergeCell ref="C8:C15"/>
    <mergeCell ref="D8:D15"/>
    <mergeCell ref="F15:J15"/>
    <mergeCell ref="C1:X1"/>
    <mergeCell ref="Y2:AB2"/>
    <mergeCell ref="B3:X3"/>
    <mergeCell ref="E4:E5"/>
    <mergeCell ref="F4:F5"/>
    <mergeCell ref="G4:G5"/>
    <mergeCell ref="A4:A5"/>
    <mergeCell ref="B4:B5"/>
    <mergeCell ref="C4:C5"/>
    <mergeCell ref="D4:D5"/>
    <mergeCell ref="AC4:AC5"/>
    <mergeCell ref="H4:H5"/>
    <mergeCell ref="I4:I5"/>
    <mergeCell ref="J4:J5"/>
    <mergeCell ref="K4:AB4"/>
    <mergeCell ref="A16:AC16"/>
    <mergeCell ref="A17:A34"/>
    <mergeCell ref="B17:B34"/>
    <mergeCell ref="C17:C34"/>
    <mergeCell ref="D17:D34"/>
    <mergeCell ref="F33:J33"/>
    <mergeCell ref="F34:J34"/>
    <mergeCell ref="A35:AC35"/>
    <mergeCell ref="A36:A40"/>
    <mergeCell ref="B36:B40"/>
    <mergeCell ref="C36:C40"/>
    <mergeCell ref="D36:D40"/>
    <mergeCell ref="F40:J40"/>
    <mergeCell ref="A41:AC41"/>
    <mergeCell ref="A42:A53"/>
    <mergeCell ref="B42:B53"/>
    <mergeCell ref="C42:C53"/>
    <mergeCell ref="D42:D53"/>
    <mergeCell ref="F52:J52"/>
    <mergeCell ref="F53:J53"/>
    <mergeCell ref="A54:AC54"/>
    <mergeCell ref="A55:A62"/>
    <mergeCell ref="B55:B62"/>
    <mergeCell ref="C55:C62"/>
    <mergeCell ref="D55:D62"/>
    <mergeCell ref="F62:J62"/>
    <mergeCell ref="D158:D175"/>
    <mergeCell ref="B146:AC146"/>
    <mergeCell ref="B147:B156"/>
    <mergeCell ref="C147:C156"/>
    <mergeCell ref="D147:D156"/>
    <mergeCell ref="A75:AC75"/>
    <mergeCell ref="A76:A81"/>
    <mergeCell ref="B76:B81"/>
    <mergeCell ref="C76:C81"/>
    <mergeCell ref="D76:D81"/>
    <mergeCell ref="A82:AC82"/>
    <mergeCell ref="A83:A91"/>
    <mergeCell ref="B83:B91"/>
    <mergeCell ref="C83:C91"/>
    <mergeCell ref="D83:D91"/>
    <mergeCell ref="F90:J90"/>
    <mergeCell ref="C116:C128"/>
    <mergeCell ref="A130:A145"/>
    <mergeCell ref="B130:B145"/>
    <mergeCell ref="F81:J81"/>
    <mergeCell ref="D107:D114"/>
    <mergeCell ref="F113:J113"/>
    <mergeCell ref="F114:J114"/>
    <mergeCell ref="A115:AC115"/>
    <mergeCell ref="A63:AC63"/>
    <mergeCell ref="A64:A74"/>
    <mergeCell ref="B64:B74"/>
    <mergeCell ref="C64:C74"/>
    <mergeCell ref="D64:D74"/>
    <mergeCell ref="F73:J73"/>
    <mergeCell ref="F74:J74"/>
    <mergeCell ref="D204:D212"/>
    <mergeCell ref="F211:I211"/>
    <mergeCell ref="F202:I202"/>
    <mergeCell ref="F91:J91"/>
    <mergeCell ref="A147:A156"/>
    <mergeCell ref="A92:AC92"/>
    <mergeCell ref="A94:A103"/>
    <mergeCell ref="B94:B103"/>
    <mergeCell ref="C94:C103"/>
    <mergeCell ref="D94:D103"/>
    <mergeCell ref="F103:J103"/>
    <mergeCell ref="D116:D128"/>
    <mergeCell ref="D130:D145"/>
    <mergeCell ref="A104:AC104"/>
    <mergeCell ref="A107:A114"/>
    <mergeCell ref="B107:B114"/>
    <mergeCell ref="C107:C114"/>
    <mergeCell ref="A129:AC129"/>
    <mergeCell ref="A116:A128"/>
    <mergeCell ref="B116:B128"/>
    <mergeCell ref="C194:C202"/>
    <mergeCell ref="D194:D202"/>
    <mergeCell ref="B236:B242"/>
    <mergeCell ref="C236:C242"/>
    <mergeCell ref="C130:C145"/>
    <mergeCell ref="A177:A182"/>
    <mergeCell ref="B177:B182"/>
    <mergeCell ref="C177:C182"/>
    <mergeCell ref="C158:C175"/>
    <mergeCell ref="C184:C192"/>
    <mergeCell ref="D184:D192"/>
    <mergeCell ref="B214:B223"/>
    <mergeCell ref="A224:AC224"/>
    <mergeCell ref="D177:D182"/>
    <mergeCell ref="A176:AC176"/>
    <mergeCell ref="A157:AC157"/>
    <mergeCell ref="A158:A175"/>
    <mergeCell ref="B158:B175"/>
    <mergeCell ref="C214:C223"/>
    <mergeCell ref="D214:D223"/>
    <mergeCell ref="F223:I223"/>
    <mergeCell ref="A183:AC183"/>
    <mergeCell ref="A184:A192"/>
    <mergeCell ref="B184:B192"/>
    <mergeCell ref="A243:AC243"/>
    <mergeCell ref="A213:AC213"/>
    <mergeCell ref="A214:A223"/>
    <mergeCell ref="C225:C234"/>
    <mergeCell ref="A235:AC235"/>
    <mergeCell ref="D225:D234"/>
    <mergeCell ref="F233:I233"/>
    <mergeCell ref="D236:D242"/>
    <mergeCell ref="F242:I242"/>
    <mergeCell ref="A236:A242"/>
    <mergeCell ref="A225:A234"/>
    <mergeCell ref="B225:B234"/>
    <mergeCell ref="A193:AC193"/>
    <mergeCell ref="P286:U286"/>
    <mergeCell ref="A266:AC266"/>
    <mergeCell ref="A267:A272"/>
    <mergeCell ref="B267:B272"/>
    <mergeCell ref="C267:C272"/>
    <mergeCell ref="D267:D272"/>
    <mergeCell ref="A194:A202"/>
    <mergeCell ref="B194:B202"/>
    <mergeCell ref="A203:AC203"/>
    <mergeCell ref="B262:B265"/>
    <mergeCell ref="C262:C265"/>
    <mergeCell ref="D262:D265"/>
    <mergeCell ref="A259:AC259"/>
    <mergeCell ref="A260:AC260"/>
    <mergeCell ref="A261:AC261"/>
    <mergeCell ref="A262:A265"/>
    <mergeCell ref="A204:A212"/>
    <mergeCell ref="B204:B212"/>
    <mergeCell ref="C204:C212"/>
    <mergeCell ref="B244:B258"/>
    <mergeCell ref="C244:C258"/>
    <mergeCell ref="D244:D258"/>
    <mergeCell ref="F257:I257"/>
    <mergeCell ref="A244:A258"/>
  </mergeCells>
  <phoneticPr fontId="18" type="noConversion"/>
  <pageMargins left="0.22" right="0.17" top="0.17" bottom="0.16" header="0.17" footer="0.21"/>
  <pageSetup paperSize="9" scale="7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BDDAF6BDE26074A9CAE7AC7FB3958A4" ma:contentTypeVersion="1" ma:contentTypeDescription="Створення нового документа." ma:contentTypeScope="" ma:versionID="2a26276f88ff9f3e8c161d0c3aa30b3d">
  <xsd:schema xmlns:xsd="http://www.w3.org/2001/XMLSchema" xmlns:xs="http://www.w3.org/2001/XMLSchema" xmlns:p="http://schemas.microsoft.com/office/2006/metadata/properties" xmlns:ns3="6583a30a-4490-460b-b519-97f68a593330" targetNamespace="http://schemas.microsoft.com/office/2006/metadata/properties" ma:root="true" ma:fieldsID="4d404611256424256a55c327b63ec1e6" ns3:_="">
    <xsd:import namespace="6583a30a-4490-460b-b519-97f68a59333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3a30a-4490-460b-b519-97f68a59333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F328B9-2E68-407E-AC38-A903D6796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A3E376-8058-4D50-BB8A-6A8B9D17B05F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83a30a-4490-460b-b519-97f68a593330"/>
  </ds:schemaRefs>
</ds:datastoreItem>
</file>

<file path=customXml/itemProps3.xml><?xml version="1.0" encoding="utf-8"?>
<ds:datastoreItem xmlns:ds="http://schemas.openxmlformats.org/officeDocument/2006/customXml" ds:itemID="{6DF0379C-A639-4E83-936C-A5B3A99AB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3a30a-4490-460b-b519-97f68a5933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Загальна</vt:lpstr>
      <vt:lpstr>Форма 3 24-25</vt:lpstr>
      <vt:lpstr>Лист1</vt:lpstr>
      <vt:lpstr>Загальна!Заголовки_для_печати</vt:lpstr>
      <vt:lpstr>'Форма 3 24-25'!Заголовки_для_печати</vt:lpstr>
      <vt:lpstr>Лист1!Область_печати</vt:lpstr>
      <vt:lpstr>'Форма 3 24-25'!Область_печати</vt:lpstr>
    </vt:vector>
  </TitlesOfParts>
  <Company>MultiDVD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Железняк Надія Михайлівна</dc:creator>
  <cp:lastModifiedBy>Овдієнко Андрій Володимирович</cp:lastModifiedBy>
  <cp:lastPrinted>2024-09-30T11:49:05Z</cp:lastPrinted>
  <dcterms:created xsi:type="dcterms:W3CDTF">2011-07-25T06:23:17Z</dcterms:created>
  <dcterms:modified xsi:type="dcterms:W3CDTF">2025-05-15T12:01:17Z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0x0101006BDDAF6BDE26074A9CAE7AC7FB3958A4</vt:lpwstr>
  </property>
</Properties>
</file>