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3 форма\"/>
    </mc:Choice>
  </mc:AlternateContent>
  <bookViews>
    <workbookView xWindow="0" yWindow="0" windowWidth="28800" windowHeight="12345"/>
  </bookViews>
  <sheets>
    <sheet name="Загальна" sheetId="8" r:id="rId1"/>
    <sheet name="Форма 3 24-25 ЗРГ" sheetId="9" r:id="rId2"/>
  </sheets>
  <definedNames>
    <definedName name="_xlnm.Print_Titles" localSheetId="0">Загальна!$4:$6</definedName>
    <definedName name="_xlnm.Print_Titles" localSheetId="1">'Форма 3 24-25 ЗРГ'!$5:$7</definedName>
    <definedName name="_xlnm.Print_Area" localSheetId="0">Загальна!$A$2:$AB$33</definedName>
    <definedName name="_xlnm.Print_Area" localSheetId="1">'Форма 3 24-25 ЗРГ'!$A$1:$AC$175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60" i="9" l="1"/>
  <c r="V28" i="8" s="1"/>
  <c r="P160" i="9"/>
  <c r="N28" i="8" s="1"/>
  <c r="D25" i="8"/>
  <c r="D31" i="8" s="1"/>
  <c r="AB146" i="9"/>
  <c r="AB149" i="9" s="1"/>
  <c r="Z23" i="8" s="1"/>
  <c r="AA146" i="9"/>
  <c r="Z146" i="9"/>
  <c r="Y146" i="9"/>
  <c r="X146" i="9"/>
  <c r="X149" i="9" s="1"/>
  <c r="V23" i="8" s="1"/>
  <c r="W146" i="9"/>
  <c r="V146" i="9"/>
  <c r="U146" i="9"/>
  <c r="T146" i="9"/>
  <c r="S146" i="9"/>
  <c r="R146" i="9"/>
  <c r="R149" i="9" s="1"/>
  <c r="P23" i="8" s="1"/>
  <c r="Q146" i="9"/>
  <c r="P146" i="9"/>
  <c r="P149" i="9" s="1"/>
  <c r="N23" i="8" s="1"/>
  <c r="O146" i="9"/>
  <c r="N146" i="9"/>
  <c r="M146" i="9"/>
  <c r="L146" i="9"/>
  <c r="L149" i="9" s="1"/>
  <c r="K146" i="9"/>
  <c r="AB38" i="9"/>
  <c r="AB39" i="9" s="1"/>
  <c r="Z8" i="8" s="1"/>
  <c r="Z11" i="8" s="1"/>
  <c r="AA38" i="9"/>
  <c r="Z38" i="9"/>
  <c r="Y38" i="9"/>
  <c r="X38" i="9"/>
  <c r="X39" i="9" s="1"/>
  <c r="V8" i="8" s="1"/>
  <c r="V11" i="8" s="1"/>
  <c r="W38" i="9"/>
  <c r="V38" i="9"/>
  <c r="U38" i="9"/>
  <c r="T38" i="9"/>
  <c r="S38" i="9"/>
  <c r="R38" i="9"/>
  <c r="Q38" i="9"/>
  <c r="P38" i="9"/>
  <c r="O38" i="9"/>
  <c r="N38" i="9"/>
  <c r="N39" i="9" s="1"/>
  <c r="M38" i="9"/>
  <c r="L38" i="9"/>
  <c r="K38" i="9"/>
  <c r="Y47" i="9"/>
  <c r="Y50" i="9" s="1"/>
  <c r="Y58" i="9" s="1"/>
  <c r="X47" i="9"/>
  <c r="W47" i="9"/>
  <c r="V47" i="9"/>
  <c r="U47" i="9"/>
  <c r="U50" i="9" s="1"/>
  <c r="S13" i="8" s="1"/>
  <c r="T47" i="9"/>
  <c r="S47" i="9"/>
  <c r="R47" i="9"/>
  <c r="Q47" i="9"/>
  <c r="Q50" i="9" s="1"/>
  <c r="P47" i="9"/>
  <c r="O47" i="9"/>
  <c r="N47" i="9"/>
  <c r="M47" i="9"/>
  <c r="M50" i="9" s="1"/>
  <c r="K13" i="8" s="1"/>
  <c r="L47" i="9"/>
  <c r="K47" i="9"/>
  <c r="AC168" i="9"/>
  <c r="AC167" i="9"/>
  <c r="AC166" i="9"/>
  <c r="AC165" i="9"/>
  <c r="AC145" i="9"/>
  <c r="AC125" i="9"/>
  <c r="AC124" i="9"/>
  <c r="AC123" i="9"/>
  <c r="AC122" i="9"/>
  <c r="AC108" i="9"/>
  <c r="AC107" i="9"/>
  <c r="AC99" i="9"/>
  <c r="AC98" i="9"/>
  <c r="AC97" i="9"/>
  <c r="AC96" i="9"/>
  <c r="AC95" i="9"/>
  <c r="AC68" i="9"/>
  <c r="AC67" i="9"/>
  <c r="AC71" i="9"/>
  <c r="AC70" i="9"/>
  <c r="AC69" i="9"/>
  <c r="AC46" i="9"/>
  <c r="AC48" i="9"/>
  <c r="AC36" i="9"/>
  <c r="AC38" i="9" s="1"/>
  <c r="AB22" i="9"/>
  <c r="AA22" i="9"/>
  <c r="AA23" i="9" s="1"/>
  <c r="Z22" i="9"/>
  <c r="Y22" i="9"/>
  <c r="Y23" i="9" s="1"/>
  <c r="W7" i="8" s="1"/>
  <c r="X22" i="9"/>
  <c r="W22" i="9"/>
  <c r="V22" i="9"/>
  <c r="U22" i="9"/>
  <c r="U23" i="9" s="1"/>
  <c r="U40" i="9" s="1"/>
  <c r="T22" i="9"/>
  <c r="S22" i="9"/>
  <c r="R22" i="9"/>
  <c r="Q22" i="9"/>
  <c r="P22" i="9"/>
  <c r="O22" i="9"/>
  <c r="N22" i="9"/>
  <c r="M22" i="9"/>
  <c r="M23" i="9" s="1"/>
  <c r="L22" i="9"/>
  <c r="K22" i="9"/>
  <c r="AC21" i="9"/>
  <c r="AB19" i="9"/>
  <c r="AA19" i="9"/>
  <c r="Z19" i="9"/>
  <c r="Z23" i="9" s="1"/>
  <c r="X7" i="8" s="1"/>
  <c r="X10" i="8" s="1"/>
  <c r="Y19" i="9"/>
  <c r="X19" i="9"/>
  <c r="W19" i="9"/>
  <c r="V19" i="9"/>
  <c r="V23" i="9" s="1"/>
  <c r="U19" i="9"/>
  <c r="T19" i="9"/>
  <c r="S19" i="9"/>
  <c r="R19" i="9"/>
  <c r="R23" i="9" s="1"/>
  <c r="P7" i="8" s="1"/>
  <c r="Q19" i="9"/>
  <c r="P19" i="9"/>
  <c r="P23" i="9" s="1"/>
  <c r="N7" i="8" s="1"/>
  <c r="O19" i="9"/>
  <c r="N19" i="9"/>
  <c r="N23" i="9" s="1"/>
  <c r="M19" i="9"/>
  <c r="L19" i="9"/>
  <c r="K19" i="9"/>
  <c r="AC18" i="9"/>
  <c r="AB173" i="9"/>
  <c r="AA173" i="9"/>
  <c r="Z173" i="9"/>
  <c r="Y173" i="9"/>
  <c r="X173" i="9"/>
  <c r="W173" i="9"/>
  <c r="V173" i="9"/>
  <c r="U173" i="9"/>
  <c r="T173" i="9"/>
  <c r="S173" i="9"/>
  <c r="R173" i="9"/>
  <c r="Q173" i="9"/>
  <c r="P173" i="9"/>
  <c r="O173" i="9"/>
  <c r="N173" i="9"/>
  <c r="M173" i="9"/>
  <c r="L173" i="9"/>
  <c r="K173" i="9"/>
  <c r="AC172" i="9"/>
  <c r="AC173" i="9" s="1"/>
  <c r="AB171" i="9"/>
  <c r="AB174" i="9" s="1"/>
  <c r="Z29" i="8" s="1"/>
  <c r="AA171" i="9"/>
  <c r="Z171" i="9"/>
  <c r="Y171" i="9"/>
  <c r="X171" i="9"/>
  <c r="X174" i="9"/>
  <c r="V29" i="8" s="1"/>
  <c r="W171" i="9"/>
  <c r="V171" i="9"/>
  <c r="U171" i="9"/>
  <c r="T171" i="9"/>
  <c r="T174" i="9" s="1"/>
  <c r="R29" i="8" s="1"/>
  <c r="S171" i="9"/>
  <c r="S174" i="9" s="1"/>
  <c r="Q29" i="8" s="1"/>
  <c r="R171" i="9"/>
  <c r="Q171" i="9"/>
  <c r="Q174" i="9" s="1"/>
  <c r="O29" i="8" s="1"/>
  <c r="P171" i="9"/>
  <c r="P174" i="9"/>
  <c r="N29" i="8" s="1"/>
  <c r="O171" i="9"/>
  <c r="N171" i="9"/>
  <c r="M171" i="9"/>
  <c r="L171" i="9"/>
  <c r="L174" i="9" s="1"/>
  <c r="J29" i="8" s="1"/>
  <c r="K171" i="9"/>
  <c r="AC170" i="9"/>
  <c r="AC169" i="9"/>
  <c r="AC164" i="9"/>
  <c r="AC163" i="9"/>
  <c r="AC162" i="9"/>
  <c r="Q23" i="9"/>
  <c r="O7" i="8" s="1"/>
  <c r="O10" i="8" s="1"/>
  <c r="O23" i="9"/>
  <c r="AC34" i="9"/>
  <c r="AC105" i="9"/>
  <c r="AC106" i="9"/>
  <c r="AC109" i="9"/>
  <c r="AC110" i="9"/>
  <c r="K111" i="9"/>
  <c r="L111" i="9"/>
  <c r="M111" i="9"/>
  <c r="N111" i="9"/>
  <c r="O111" i="9"/>
  <c r="P111" i="9"/>
  <c r="Q111" i="9"/>
  <c r="R111" i="9"/>
  <c r="S111" i="9"/>
  <c r="T111" i="9"/>
  <c r="U111" i="9"/>
  <c r="V111" i="9"/>
  <c r="W111" i="9"/>
  <c r="X111" i="9"/>
  <c r="Y111" i="9"/>
  <c r="Z111" i="9"/>
  <c r="AA111" i="9"/>
  <c r="AB111" i="9"/>
  <c r="AC112" i="9"/>
  <c r="AC113" i="9"/>
  <c r="K113" i="9"/>
  <c r="L113" i="9"/>
  <c r="M113" i="9"/>
  <c r="N113" i="9"/>
  <c r="O113" i="9"/>
  <c r="P113" i="9"/>
  <c r="Q113" i="9"/>
  <c r="R113" i="9"/>
  <c r="S113" i="9"/>
  <c r="T113" i="9"/>
  <c r="U113" i="9"/>
  <c r="V113" i="9"/>
  <c r="W113" i="9"/>
  <c r="X113" i="9"/>
  <c r="Y113" i="9"/>
  <c r="Z113" i="9"/>
  <c r="AA113" i="9"/>
  <c r="AB113" i="9"/>
  <c r="AB159" i="9"/>
  <c r="AA159" i="9"/>
  <c r="Z159" i="9"/>
  <c r="Y159" i="9"/>
  <c r="X159" i="9"/>
  <c r="W159" i="9"/>
  <c r="V159" i="9"/>
  <c r="U159" i="9"/>
  <c r="T159" i="9"/>
  <c r="S159" i="9"/>
  <c r="R159" i="9"/>
  <c r="Q159" i="9"/>
  <c r="P159" i="9"/>
  <c r="O159" i="9"/>
  <c r="N159" i="9"/>
  <c r="M159" i="9"/>
  <c r="L159" i="9"/>
  <c r="K159" i="9"/>
  <c r="AC158" i="9"/>
  <c r="AC159" i="9"/>
  <c r="AB157" i="9"/>
  <c r="AB160" i="9" s="1"/>
  <c r="AA157" i="9"/>
  <c r="AA160" i="9" s="1"/>
  <c r="Z157" i="9"/>
  <c r="Z160" i="9" s="1"/>
  <c r="X28" i="8" s="1"/>
  <c r="Y157" i="9"/>
  <c r="Y160" i="9" s="1"/>
  <c r="X157" i="9"/>
  <c r="W157" i="9"/>
  <c r="W160" i="9" s="1"/>
  <c r="V157" i="9"/>
  <c r="V160" i="9" s="1"/>
  <c r="T28" i="8" s="1"/>
  <c r="U157" i="9"/>
  <c r="U160" i="9" s="1"/>
  <c r="S28" i="8" s="1"/>
  <c r="T157" i="9"/>
  <c r="T160" i="9" s="1"/>
  <c r="R28" i="8" s="1"/>
  <c r="S157" i="9"/>
  <c r="S160" i="9" s="1"/>
  <c r="Q28" i="8" s="1"/>
  <c r="R157" i="9"/>
  <c r="R160" i="9" s="1"/>
  <c r="P28" i="8" s="1"/>
  <c r="Q157" i="9"/>
  <c r="Q160" i="9" s="1"/>
  <c r="P157" i="9"/>
  <c r="O157" i="9"/>
  <c r="O160" i="9" s="1"/>
  <c r="M28" i="8" s="1"/>
  <c r="N157" i="9"/>
  <c r="N160" i="9" s="1"/>
  <c r="L28" i="8" s="1"/>
  <c r="M157" i="9"/>
  <c r="M160" i="9" s="1"/>
  <c r="L157" i="9"/>
  <c r="L160" i="9" s="1"/>
  <c r="K157" i="9"/>
  <c r="K160" i="9" s="1"/>
  <c r="AC156" i="9"/>
  <c r="AC155" i="9"/>
  <c r="AC154" i="9"/>
  <c r="AC153" i="9"/>
  <c r="AC152" i="9"/>
  <c r="AB72" i="9"/>
  <c r="AA72" i="9"/>
  <c r="Z72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AC82" i="9"/>
  <c r="AC137" i="9"/>
  <c r="AC16" i="9"/>
  <c r="AC17" i="9"/>
  <c r="AC135" i="9"/>
  <c r="AC134" i="9"/>
  <c r="AC136" i="9"/>
  <c r="AC139" i="9"/>
  <c r="AC140" i="9"/>
  <c r="AC141" i="9"/>
  <c r="AC142" i="9"/>
  <c r="AC138" i="9"/>
  <c r="AC81" i="9"/>
  <c r="AC31" i="9"/>
  <c r="AC32" i="9"/>
  <c r="O35" i="9"/>
  <c r="P35" i="9"/>
  <c r="Q35" i="9"/>
  <c r="R35" i="9"/>
  <c r="S35" i="9"/>
  <c r="T35" i="9"/>
  <c r="U35" i="9"/>
  <c r="U39" i="9" s="1"/>
  <c r="V35" i="9"/>
  <c r="W35" i="9"/>
  <c r="X35" i="9"/>
  <c r="Y35" i="9"/>
  <c r="Y39" i="9" s="1"/>
  <c r="Z35" i="9"/>
  <c r="AA35" i="9"/>
  <c r="AB35" i="9"/>
  <c r="N35" i="9"/>
  <c r="AC43" i="9"/>
  <c r="AC42" i="9"/>
  <c r="L148" i="9"/>
  <c r="M148" i="9"/>
  <c r="N148" i="9"/>
  <c r="O148" i="9"/>
  <c r="O149" i="9"/>
  <c r="M23" i="8" s="1"/>
  <c r="P148" i="9"/>
  <c r="Q148" i="9"/>
  <c r="Q149" i="9" s="1"/>
  <c r="R148" i="9"/>
  <c r="S148" i="9"/>
  <c r="S149" i="9" s="1"/>
  <c r="Q23" i="8" s="1"/>
  <c r="T148" i="9"/>
  <c r="T149" i="9" s="1"/>
  <c r="R23" i="8" s="1"/>
  <c r="U148" i="9"/>
  <c r="V148" i="9"/>
  <c r="W148" i="9"/>
  <c r="W149" i="9"/>
  <c r="X148" i="9"/>
  <c r="Y148" i="9"/>
  <c r="Z148" i="9"/>
  <c r="AA148" i="9"/>
  <c r="AA149" i="9" s="1"/>
  <c r="Y23" i="8" s="1"/>
  <c r="AB148" i="9"/>
  <c r="K148" i="9"/>
  <c r="K149" i="9" s="1"/>
  <c r="I23" i="8" s="1"/>
  <c r="AC130" i="9"/>
  <c r="L131" i="9"/>
  <c r="M131" i="9"/>
  <c r="N131" i="9"/>
  <c r="O131" i="9"/>
  <c r="P131" i="9"/>
  <c r="Q131" i="9"/>
  <c r="R131" i="9"/>
  <c r="S131" i="9"/>
  <c r="T131" i="9"/>
  <c r="U131" i="9"/>
  <c r="V131" i="9"/>
  <c r="W131" i="9"/>
  <c r="X131" i="9"/>
  <c r="Y131" i="9"/>
  <c r="Z131" i="9"/>
  <c r="AA131" i="9"/>
  <c r="AB131" i="9"/>
  <c r="K131" i="9"/>
  <c r="K129" i="9"/>
  <c r="AC92" i="9"/>
  <c r="K35" i="9"/>
  <c r="L35" i="9"/>
  <c r="AC79" i="9"/>
  <c r="AC26" i="9"/>
  <c r="AC27" i="9"/>
  <c r="AC65" i="9"/>
  <c r="AC13" i="9"/>
  <c r="AC14" i="9"/>
  <c r="AC11" i="9"/>
  <c r="AC12" i="9"/>
  <c r="AC30" i="9"/>
  <c r="L49" i="9"/>
  <c r="L50" i="9" s="1"/>
  <c r="J13" i="8" s="1"/>
  <c r="M49" i="9"/>
  <c r="N49" i="9"/>
  <c r="O49" i="9"/>
  <c r="P49" i="9"/>
  <c r="P50" i="9" s="1"/>
  <c r="Q49" i="9"/>
  <c r="R49" i="9"/>
  <c r="S49" i="9"/>
  <c r="T49" i="9"/>
  <c r="U49" i="9"/>
  <c r="V49" i="9"/>
  <c r="W49" i="9"/>
  <c r="X49" i="9"/>
  <c r="X50" i="9" s="1"/>
  <c r="Y49" i="9"/>
  <c r="Z49" i="9"/>
  <c r="Z50" i="9" s="1"/>
  <c r="X13" i="8" s="1"/>
  <c r="AA49" i="9"/>
  <c r="AB49" i="9"/>
  <c r="K49" i="9"/>
  <c r="AC49" i="9"/>
  <c r="AC29" i="9"/>
  <c r="AC77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K56" i="9"/>
  <c r="AC78" i="9"/>
  <c r="AC80" i="9"/>
  <c r="O74" i="9"/>
  <c r="P74" i="9"/>
  <c r="Q74" i="9"/>
  <c r="R74" i="9"/>
  <c r="S74" i="9"/>
  <c r="T74" i="9"/>
  <c r="U74" i="9"/>
  <c r="V74" i="9"/>
  <c r="W74" i="9"/>
  <c r="X74" i="9"/>
  <c r="Y74" i="9"/>
  <c r="Z74" i="9"/>
  <c r="AA74" i="9"/>
  <c r="AB74" i="9"/>
  <c r="K74" i="9"/>
  <c r="K75" i="9" s="1"/>
  <c r="I16" i="8" s="1"/>
  <c r="L74" i="9"/>
  <c r="M74" i="9"/>
  <c r="N74" i="9"/>
  <c r="N75" i="9" s="1"/>
  <c r="AC128" i="9"/>
  <c r="AC129" i="9"/>
  <c r="M100" i="9"/>
  <c r="N100" i="9"/>
  <c r="N103" i="9" s="1"/>
  <c r="L19" i="8" s="1"/>
  <c r="O100" i="9"/>
  <c r="P100" i="9"/>
  <c r="Q100" i="9"/>
  <c r="R100" i="9"/>
  <c r="R103" i="9" s="1"/>
  <c r="S100" i="9"/>
  <c r="T100" i="9"/>
  <c r="T103" i="9" s="1"/>
  <c r="R19" i="8" s="1"/>
  <c r="U100" i="9"/>
  <c r="V100" i="9"/>
  <c r="V103" i="9" s="1"/>
  <c r="W100" i="9"/>
  <c r="X100" i="9"/>
  <c r="Y100" i="9"/>
  <c r="Z100" i="9"/>
  <c r="Z103" i="9" s="1"/>
  <c r="AA100" i="9"/>
  <c r="AB100" i="9"/>
  <c r="AB103" i="9" s="1"/>
  <c r="Z19" i="8" s="1"/>
  <c r="L100" i="9"/>
  <c r="K100" i="9"/>
  <c r="AC73" i="9"/>
  <c r="AC74" i="9"/>
  <c r="AC52" i="9"/>
  <c r="AC94" i="9"/>
  <c r="AC147" i="9"/>
  <c r="AC148" i="9"/>
  <c r="U127" i="9"/>
  <c r="P127" i="9"/>
  <c r="AC121" i="9"/>
  <c r="AC9" i="9"/>
  <c r="AC93" i="9"/>
  <c r="AC143" i="9"/>
  <c r="AC144" i="9"/>
  <c r="AC37" i="9"/>
  <c r="L129" i="9"/>
  <c r="L132" i="9" s="1"/>
  <c r="J22" i="8" s="1"/>
  <c r="M129" i="9"/>
  <c r="N129" i="9"/>
  <c r="O129" i="9"/>
  <c r="P129" i="9"/>
  <c r="Q129" i="9"/>
  <c r="R129" i="9"/>
  <c r="S129" i="9"/>
  <c r="T129" i="9"/>
  <c r="U129" i="9"/>
  <c r="V129" i="9"/>
  <c r="W129" i="9"/>
  <c r="X129" i="9"/>
  <c r="Y129" i="9"/>
  <c r="Z129" i="9"/>
  <c r="AA129" i="9"/>
  <c r="AB129" i="9"/>
  <c r="AC28" i="9"/>
  <c r="AC91" i="9"/>
  <c r="AC100" i="9" s="1"/>
  <c r="AC103" i="9" s="1"/>
  <c r="AC15" i="9"/>
  <c r="AC66" i="9"/>
  <c r="AC62" i="9"/>
  <c r="AC45" i="9"/>
  <c r="AC118" i="9"/>
  <c r="AC119" i="9"/>
  <c r="AC120" i="9"/>
  <c r="AC126" i="9"/>
  <c r="AC90" i="9"/>
  <c r="L54" i="9"/>
  <c r="L57" i="9" s="1"/>
  <c r="L58" i="9" s="1"/>
  <c r="L83" i="9"/>
  <c r="L85" i="9"/>
  <c r="L86" i="9" s="1"/>
  <c r="J17" i="8" s="1"/>
  <c r="M35" i="9"/>
  <c r="M39" i="9" s="1"/>
  <c r="K8" i="8" s="1"/>
  <c r="M54" i="9"/>
  <c r="M57" i="9" s="1"/>
  <c r="K14" i="8" s="1"/>
  <c r="M83" i="9"/>
  <c r="M85" i="9"/>
  <c r="M86" i="9" s="1"/>
  <c r="K17" i="8" s="1"/>
  <c r="N54" i="9"/>
  <c r="N83" i="9"/>
  <c r="N86" i="9" s="1"/>
  <c r="L17" i="8" s="1"/>
  <c r="N85" i="9"/>
  <c r="O54" i="9"/>
  <c r="O57" i="9" s="1"/>
  <c r="M14" i="8" s="1"/>
  <c r="O83" i="9"/>
  <c r="O85" i="9"/>
  <c r="P54" i="9"/>
  <c r="P83" i="9"/>
  <c r="P86" i="9" s="1"/>
  <c r="N17" i="8" s="1"/>
  <c r="P85" i="9"/>
  <c r="Q54" i="9"/>
  <c r="Q57" i="9" s="1"/>
  <c r="O14" i="8" s="1"/>
  <c r="Q83" i="9"/>
  <c r="Q85" i="9"/>
  <c r="Q86" i="9" s="1"/>
  <c r="O17" i="8" s="1"/>
  <c r="R54" i="9"/>
  <c r="R83" i="9"/>
  <c r="R86" i="9" s="1"/>
  <c r="P17" i="8" s="1"/>
  <c r="R85" i="9"/>
  <c r="S54" i="9"/>
  <c r="S57" i="9" s="1"/>
  <c r="Q14" i="8" s="1"/>
  <c r="S83" i="9"/>
  <c r="S85" i="9"/>
  <c r="T54" i="9"/>
  <c r="T83" i="9"/>
  <c r="T86" i="9" s="1"/>
  <c r="R17" i="8" s="1"/>
  <c r="T85" i="9"/>
  <c r="U54" i="9"/>
  <c r="U57" i="9" s="1"/>
  <c r="U83" i="9"/>
  <c r="U85" i="9"/>
  <c r="V54" i="9"/>
  <c r="V83" i="9"/>
  <c r="V86" i="9" s="1"/>
  <c r="T17" i="8" s="1"/>
  <c r="V85" i="9"/>
  <c r="W54" i="9"/>
  <c r="W83" i="9"/>
  <c r="W85" i="9"/>
  <c r="X54" i="9"/>
  <c r="X83" i="9"/>
  <c r="X85" i="9"/>
  <c r="Y54" i="9"/>
  <c r="Y57" i="9" s="1"/>
  <c r="W14" i="8" s="1"/>
  <c r="Y83" i="9"/>
  <c r="Y85" i="9"/>
  <c r="Z54" i="9"/>
  <c r="Z83" i="9"/>
  <c r="Z86" i="9" s="1"/>
  <c r="Z85" i="9"/>
  <c r="AA54" i="9"/>
  <c r="AA57" i="9" s="1"/>
  <c r="Y14" i="8" s="1"/>
  <c r="AA83" i="9"/>
  <c r="AA85" i="9"/>
  <c r="AB54" i="9"/>
  <c r="AB83" i="9"/>
  <c r="AB85" i="9"/>
  <c r="K54" i="9"/>
  <c r="K83" i="9"/>
  <c r="K85" i="9"/>
  <c r="K86" i="9" s="1"/>
  <c r="Z47" i="9"/>
  <c r="AA47" i="9"/>
  <c r="AA50" i="9" s="1"/>
  <c r="Y13" i="8" s="1"/>
  <c r="Y15" i="8" s="1"/>
  <c r="AB47" i="9"/>
  <c r="K102" i="9"/>
  <c r="L102" i="9"/>
  <c r="M102" i="9"/>
  <c r="M103" i="9" s="1"/>
  <c r="K19" i="8" s="1"/>
  <c r="N102" i="9"/>
  <c r="O102" i="9"/>
  <c r="O103" i="9" s="1"/>
  <c r="M19" i="8" s="1"/>
  <c r="P102" i="9"/>
  <c r="Q102" i="9"/>
  <c r="R102" i="9"/>
  <c r="S102" i="9"/>
  <c r="T102" i="9"/>
  <c r="U102" i="9"/>
  <c r="V102" i="9"/>
  <c r="W102" i="9"/>
  <c r="X102" i="9"/>
  <c r="Y102" i="9"/>
  <c r="Z102" i="9"/>
  <c r="AA102" i="9"/>
  <c r="AA103" i="9" s="1"/>
  <c r="Y19" i="8" s="1"/>
  <c r="AB102" i="9"/>
  <c r="K127" i="9"/>
  <c r="K132" i="9" s="1"/>
  <c r="L127" i="9"/>
  <c r="M127" i="9"/>
  <c r="M132" i="9" s="1"/>
  <c r="N127" i="9"/>
  <c r="O127" i="9"/>
  <c r="O132" i="9" s="1"/>
  <c r="Q127" i="9"/>
  <c r="R127" i="9"/>
  <c r="R132" i="9" s="1"/>
  <c r="S127" i="9"/>
  <c r="T127" i="9"/>
  <c r="T132" i="9" s="1"/>
  <c r="V127" i="9"/>
  <c r="W127" i="9"/>
  <c r="X127" i="9"/>
  <c r="Y127" i="9"/>
  <c r="Y132" i="9" s="1"/>
  <c r="W22" i="8" s="1"/>
  <c r="Z127" i="9"/>
  <c r="AA127" i="9"/>
  <c r="AA132" i="9" s="1"/>
  <c r="Y22" i="8" s="1"/>
  <c r="AB127" i="9"/>
  <c r="AC25" i="9"/>
  <c r="AC33" i="9"/>
  <c r="AC53" i="9"/>
  <c r="AC20" i="9"/>
  <c r="AC22" i="9"/>
  <c r="AC64" i="9"/>
  <c r="AC61" i="9"/>
  <c r="AC10" i="9"/>
  <c r="AC44" i="9"/>
  <c r="AC55" i="9"/>
  <c r="AC56" i="9"/>
  <c r="AC84" i="9"/>
  <c r="AC85" i="9"/>
  <c r="AC101" i="9"/>
  <c r="AC102" i="9"/>
  <c r="AC89" i="9"/>
  <c r="AC63" i="9"/>
  <c r="M149" i="9"/>
  <c r="K23" i="8" s="1"/>
  <c r="K50" i="9"/>
  <c r="I13" i="8" s="1"/>
  <c r="M114" i="9"/>
  <c r="K20" i="8"/>
  <c r="Y114" i="9"/>
  <c r="W20" i="8"/>
  <c r="U114" i="9"/>
  <c r="S20" i="8"/>
  <c r="Q114" i="9"/>
  <c r="O20" i="8"/>
  <c r="P175" i="9"/>
  <c r="P114" i="9"/>
  <c r="AA75" i="9"/>
  <c r="W75" i="9"/>
  <c r="U16" i="8"/>
  <c r="S75" i="9"/>
  <c r="Q16" i="8" s="1"/>
  <c r="V114" i="9"/>
  <c r="T20" i="8" s="1"/>
  <c r="R114" i="9"/>
  <c r="P20" i="8" s="1"/>
  <c r="U75" i="9"/>
  <c r="AB50" i="9"/>
  <c r="Z13" i="8" s="1"/>
  <c r="T50" i="9"/>
  <c r="N13" i="8"/>
  <c r="O75" i="9"/>
  <c r="M16" i="8" s="1"/>
  <c r="T19" i="8"/>
  <c r="K11" i="8"/>
  <c r="L16" i="8"/>
  <c r="L18" i="8" s="1"/>
  <c r="Z75" i="9"/>
  <c r="X16" i="8" s="1"/>
  <c r="P39" i="9"/>
  <c r="N8" i="8" s="1"/>
  <c r="N11" i="8" s="1"/>
  <c r="L103" i="9"/>
  <c r="J19" i="8" s="1"/>
  <c r="W57" i="9"/>
  <c r="U14" i="8" s="1"/>
  <c r="O86" i="9"/>
  <c r="M17" i="8" s="1"/>
  <c r="AA39" i="9"/>
  <c r="O39" i="9"/>
  <c r="K39" i="9"/>
  <c r="W8" i="8"/>
  <c r="W11" i="8" s="1"/>
  <c r="Q39" i="9"/>
  <c r="Y86" i="9"/>
  <c r="W17" i="8" s="1"/>
  <c r="K57" i="9"/>
  <c r="P75" i="9"/>
  <c r="AB57" i="9"/>
  <c r="Z14" i="8" s="1"/>
  <c r="X57" i="9"/>
  <c r="V14" i="8" s="1"/>
  <c r="T57" i="9"/>
  <c r="R14" i="8" s="1"/>
  <c r="P57" i="9"/>
  <c r="P10" i="8"/>
  <c r="O114" i="9"/>
  <c r="P103" i="9"/>
  <c r="N19" i="8" s="1"/>
  <c r="Z114" i="9"/>
  <c r="N57" i="9"/>
  <c r="W132" i="9"/>
  <c r="U22" i="8" s="1"/>
  <c r="AB86" i="9"/>
  <c r="Z17" i="8" s="1"/>
  <c r="AA86" i="9"/>
  <c r="Y17" i="8" s="1"/>
  <c r="U86" i="9"/>
  <c r="S17" i="8" s="1"/>
  <c r="U132" i="9"/>
  <c r="S22" i="8" s="1"/>
  <c r="K103" i="9"/>
  <c r="I19" i="8" s="1"/>
  <c r="I21" i="8" s="1"/>
  <c r="W103" i="9"/>
  <c r="U19" i="8" s="1"/>
  <c r="U25" i="8" s="1"/>
  <c r="S103" i="9"/>
  <c r="Q19" i="8" s="1"/>
  <c r="K114" i="9"/>
  <c r="I20" i="8" s="1"/>
  <c r="Z57" i="9"/>
  <c r="X14" i="8" s="1"/>
  <c r="X15" i="8" s="1"/>
  <c r="V57" i="9"/>
  <c r="AC72" i="9"/>
  <c r="AC75" i="9" s="1"/>
  <c r="R22" i="8"/>
  <c r="R24" i="8" s="1"/>
  <c r="Q103" i="9"/>
  <c r="S132" i="9"/>
  <c r="Q22" i="8" s="1"/>
  <c r="Q132" i="9"/>
  <c r="O22" i="8"/>
  <c r="M115" i="9"/>
  <c r="P19" i="8"/>
  <c r="O87" i="9"/>
  <c r="X20" i="8"/>
  <c r="AB58" i="9"/>
  <c r="K115" i="9"/>
  <c r="V13" i="8"/>
  <c r="Y8" i="8"/>
  <c r="Y11" i="8" s="1"/>
  <c r="Q179" i="9"/>
  <c r="AA40" i="9"/>
  <c r="M7" i="8"/>
  <c r="M10" i="8" s="1"/>
  <c r="S7" i="8"/>
  <c r="S10" i="8" s="1"/>
  <c r="K7" i="8"/>
  <c r="K10" i="8" s="1"/>
  <c r="K12" i="8" s="1"/>
  <c r="M40" i="9"/>
  <c r="Z58" i="9"/>
  <c r="Z15" i="8"/>
  <c r="N30" i="8"/>
  <c r="R30" i="8"/>
  <c r="V30" i="8"/>
  <c r="Q30" i="8"/>
  <c r="Q25" i="8" l="1"/>
  <c r="P22" i="8"/>
  <c r="P24" i="8" s="1"/>
  <c r="R150" i="9"/>
  <c r="K22" i="8"/>
  <c r="M150" i="9"/>
  <c r="I17" i="8"/>
  <c r="I26" i="8" s="1"/>
  <c r="K87" i="9"/>
  <c r="P26" i="8"/>
  <c r="L7" i="8"/>
  <c r="L10" i="8" s="1"/>
  <c r="N40" i="9"/>
  <c r="T21" i="8"/>
  <c r="Z87" i="9"/>
  <c r="AC127" i="9"/>
  <c r="AC132" i="9" s="1"/>
  <c r="Y24" i="8"/>
  <c r="J28" i="8"/>
  <c r="J30" i="8" s="1"/>
  <c r="L175" i="9"/>
  <c r="Z28" i="8"/>
  <c r="Z30" i="8" s="1"/>
  <c r="AB175" i="9"/>
  <c r="V40" i="9"/>
  <c r="V149" i="9"/>
  <c r="T23" i="8" s="1"/>
  <c r="T26" i="8" s="1"/>
  <c r="Y150" i="9"/>
  <c r="Y40" i="9"/>
  <c r="P179" i="9"/>
  <c r="V15" i="8"/>
  <c r="Y179" i="9"/>
  <c r="X58" i="9"/>
  <c r="AA58" i="9"/>
  <c r="M58" i="9"/>
  <c r="X17" i="8"/>
  <c r="X18" i="8" s="1"/>
  <c r="P132" i="9"/>
  <c r="V115" i="9"/>
  <c r="R115" i="9"/>
  <c r="L39" i="9"/>
  <c r="J8" i="8" s="1"/>
  <c r="J11" i="8" s="1"/>
  <c r="Q24" i="8"/>
  <c r="N149" i="9"/>
  <c r="L23" i="8" s="1"/>
  <c r="AC47" i="9"/>
  <c r="AC50" i="9" s="1"/>
  <c r="Z39" i="9"/>
  <c r="Z40" i="9" s="1"/>
  <c r="V39" i="9"/>
  <c r="T39" i="9"/>
  <c r="R8" i="8" s="1"/>
  <c r="R11" i="8" s="1"/>
  <c r="R39" i="9"/>
  <c r="AC35" i="9"/>
  <c r="AC39" i="9" s="1"/>
  <c r="AC19" i="9"/>
  <c r="AC23" i="9" s="1"/>
  <c r="L75" i="9"/>
  <c r="L87" i="9" s="1"/>
  <c r="R75" i="9"/>
  <c r="T75" i="9"/>
  <c r="R16" i="8" s="1"/>
  <c r="V75" i="9"/>
  <c r="X75" i="9"/>
  <c r="AB75" i="9"/>
  <c r="N114" i="9"/>
  <c r="K174" i="9"/>
  <c r="I29" i="8" s="1"/>
  <c r="Y174" i="9"/>
  <c r="W29" i="8" s="1"/>
  <c r="AA174" i="9"/>
  <c r="Y29" i="8" s="1"/>
  <c r="X103" i="9"/>
  <c r="V19" i="8" s="1"/>
  <c r="X86" i="9"/>
  <c r="V17" i="8" s="1"/>
  <c r="AC54" i="9"/>
  <c r="AC57" i="9" s="1"/>
  <c r="AC83" i="9"/>
  <c r="AC86" i="9" s="1"/>
  <c r="AC87" i="9" s="1"/>
  <c r="R57" i="9"/>
  <c r="P14" i="8" s="1"/>
  <c r="W50" i="9"/>
  <c r="S50" i="9"/>
  <c r="O50" i="9"/>
  <c r="M13" i="8" s="1"/>
  <c r="M15" i="8" s="1"/>
  <c r="Z132" i="9"/>
  <c r="X22" i="8" s="1"/>
  <c r="V132" i="9"/>
  <c r="AC131" i="9"/>
  <c r="M75" i="9"/>
  <c r="S114" i="9"/>
  <c r="M174" i="9"/>
  <c r="O174" i="9"/>
  <c r="U174" i="9"/>
  <c r="S29" i="8" s="1"/>
  <c r="S30" i="8" s="1"/>
  <c r="W174" i="9"/>
  <c r="U29" i="8" s="1"/>
  <c r="N174" i="9"/>
  <c r="R174" i="9"/>
  <c r="P29" i="8" s="1"/>
  <c r="P30" i="8" s="1"/>
  <c r="V174" i="9"/>
  <c r="T29" i="8" s="1"/>
  <c r="T30" i="8" s="1"/>
  <c r="Z174" i="9"/>
  <c r="K23" i="9"/>
  <c r="K178" i="9" s="1"/>
  <c r="S23" i="9"/>
  <c r="W23" i="9"/>
  <c r="L23" i="9"/>
  <c r="T23" i="9"/>
  <c r="AB23" i="9"/>
  <c r="AC171" i="9"/>
  <c r="AC174" i="9" s="1"/>
  <c r="N50" i="9"/>
  <c r="L13" i="8" s="1"/>
  <c r="R50" i="9"/>
  <c r="R58" i="9" s="1"/>
  <c r="V50" i="9"/>
  <c r="T13" i="8" s="1"/>
  <c r="S39" i="9"/>
  <c r="Q8" i="8" s="1"/>
  <c r="Q11" i="8" s="1"/>
  <c r="W39" i="9"/>
  <c r="U8" i="8" s="1"/>
  <c r="U11" i="8" s="1"/>
  <c r="U149" i="9"/>
  <c r="Y149" i="9"/>
  <c r="W23" i="8" s="1"/>
  <c r="W26" i="8" s="1"/>
  <c r="W32" i="8" s="1"/>
  <c r="I14" i="8"/>
  <c r="K58" i="9"/>
  <c r="M22" i="8"/>
  <c r="M24" i="8" s="1"/>
  <c r="O150" i="9"/>
  <c r="O178" i="9"/>
  <c r="N10" i="8"/>
  <c r="N9" i="8"/>
  <c r="P21" i="8"/>
  <c r="T14" i="8"/>
  <c r="T15" i="8" s="1"/>
  <c r="V58" i="9"/>
  <c r="Q40" i="9"/>
  <c r="O8" i="8"/>
  <c r="M18" i="8"/>
  <c r="S16" i="8"/>
  <c r="U87" i="9"/>
  <c r="N22" i="8"/>
  <c r="N24" i="8" s="1"/>
  <c r="P150" i="9"/>
  <c r="P87" i="9"/>
  <c r="N16" i="8"/>
  <c r="P178" i="9"/>
  <c r="N20" i="8"/>
  <c r="N21" i="8" s="1"/>
  <c r="P115" i="9"/>
  <c r="X19" i="8"/>
  <c r="Z115" i="9"/>
  <c r="M20" i="8"/>
  <c r="O115" i="9"/>
  <c r="N26" i="8"/>
  <c r="M8" i="8"/>
  <c r="O179" i="9"/>
  <c r="U23" i="8"/>
  <c r="U24" i="8" s="1"/>
  <c r="W150" i="9"/>
  <c r="O23" i="8"/>
  <c r="Q150" i="9"/>
  <c r="AC58" i="9"/>
  <c r="X8" i="8"/>
  <c r="T8" i="8"/>
  <c r="T11" i="8" s="1"/>
  <c r="V179" i="9"/>
  <c r="P8" i="8"/>
  <c r="R40" i="9"/>
  <c r="R179" i="9"/>
  <c r="AC146" i="9"/>
  <c r="AC149" i="9" s="1"/>
  <c r="AC150" i="9" s="1"/>
  <c r="L178" i="9"/>
  <c r="T87" i="9"/>
  <c r="Z16" i="8"/>
  <c r="AB87" i="9"/>
  <c r="K28" i="8"/>
  <c r="M178" i="9"/>
  <c r="O28" i="8"/>
  <c r="O30" i="8" s="1"/>
  <c r="Q175" i="9"/>
  <c r="Y175" i="9"/>
  <c r="W28" i="8"/>
  <c r="W30" i="8" s="1"/>
  <c r="AB114" i="9"/>
  <c r="X114" i="9"/>
  <c r="T114" i="9"/>
  <c r="L114" i="9"/>
  <c r="O40" i="9"/>
  <c r="K24" i="8"/>
  <c r="K179" i="9"/>
  <c r="I8" i="8"/>
  <c r="K26" i="8"/>
  <c r="K21" i="8"/>
  <c r="S14" i="8"/>
  <c r="S15" i="8" s="1"/>
  <c r="U58" i="9"/>
  <c r="I18" i="8"/>
  <c r="W10" i="8"/>
  <c r="W9" i="8"/>
  <c r="Q115" i="9"/>
  <c r="O19" i="8"/>
  <c r="L14" i="8"/>
  <c r="L15" i="8" s="1"/>
  <c r="N58" i="9"/>
  <c r="N14" i="8"/>
  <c r="N15" i="8" s="1"/>
  <c r="P58" i="9"/>
  <c r="L150" i="9"/>
  <c r="J23" i="8"/>
  <c r="J14" i="8"/>
  <c r="R13" i="8"/>
  <c r="R15" i="8" s="1"/>
  <c r="T58" i="9"/>
  <c r="Y16" i="8"/>
  <c r="AA87" i="9"/>
  <c r="Q13" i="8"/>
  <c r="S58" i="9"/>
  <c r="S8" i="8"/>
  <c r="U179" i="9"/>
  <c r="Y75" i="9"/>
  <c r="AC111" i="9"/>
  <c r="AC114" i="9" s="1"/>
  <c r="AC115" i="9" s="1"/>
  <c r="T16" i="8"/>
  <c r="V87" i="9"/>
  <c r="T150" i="9"/>
  <c r="N87" i="9"/>
  <c r="P40" i="9"/>
  <c r="T7" i="8"/>
  <c r="Z178" i="9"/>
  <c r="O13" i="8"/>
  <c r="Q58" i="9"/>
  <c r="K150" i="9"/>
  <c r="I22" i="8"/>
  <c r="AA150" i="9"/>
  <c r="L8" i="8"/>
  <c r="L11" i="8" s="1"/>
  <c r="X179" i="9"/>
  <c r="AB179" i="9"/>
  <c r="W13" i="8"/>
  <c r="W15" i="8" s="1"/>
  <c r="AA178" i="9"/>
  <c r="Y7" i="8"/>
  <c r="I7" i="8"/>
  <c r="T178" i="9"/>
  <c r="R178" i="9"/>
  <c r="Q75" i="9"/>
  <c r="Q178" i="9" s="1"/>
  <c r="AC157" i="9"/>
  <c r="AC160" i="9" s="1"/>
  <c r="AA114" i="9"/>
  <c r="W114" i="9"/>
  <c r="AB40" i="9"/>
  <c r="O58" i="9"/>
  <c r="S150" i="9"/>
  <c r="N132" i="9"/>
  <c r="J7" i="8"/>
  <c r="V175" i="9"/>
  <c r="AB132" i="9"/>
  <c r="AB178" i="9" s="1"/>
  <c r="X132" i="9"/>
  <c r="W86" i="9"/>
  <c r="S86" i="9"/>
  <c r="Y103" i="9"/>
  <c r="U103" i="9"/>
  <c r="U178" i="9" s="1"/>
  <c r="I28" i="8"/>
  <c r="I30" i="8" s="1"/>
  <c r="W175" i="9"/>
  <c r="U28" i="8"/>
  <c r="U30" i="8" s="1"/>
  <c r="Y28" i="8"/>
  <c r="Y30" i="8" s="1"/>
  <c r="X23" i="9"/>
  <c r="Z149" i="9"/>
  <c r="X23" i="8" s="1"/>
  <c r="Z7" i="8"/>
  <c r="R175" i="9"/>
  <c r="S175" i="9"/>
  <c r="X175" i="9"/>
  <c r="T175" i="9"/>
  <c r="W179" i="9" l="1"/>
  <c r="L9" i="8"/>
  <c r="S23" i="8"/>
  <c r="U150" i="9"/>
  <c r="R7" i="8"/>
  <c r="R10" i="8" s="1"/>
  <c r="R12" i="8" s="1"/>
  <c r="T40" i="9"/>
  <c r="U7" i="8"/>
  <c r="W178" i="9"/>
  <c r="L29" i="8"/>
  <c r="L30" i="8" s="1"/>
  <c r="N175" i="9"/>
  <c r="K29" i="8"/>
  <c r="M179" i="9"/>
  <c r="K16" i="8"/>
  <c r="M87" i="9"/>
  <c r="T22" i="8"/>
  <c r="T24" i="8" s="1"/>
  <c r="V150" i="9"/>
  <c r="V180" i="9" s="1"/>
  <c r="U13" i="8"/>
  <c r="U15" i="8" s="1"/>
  <c r="W58" i="9"/>
  <c r="V16" i="8"/>
  <c r="V18" i="8" s="1"/>
  <c r="X87" i="9"/>
  <c r="AA175" i="9"/>
  <c r="K175" i="9"/>
  <c r="W40" i="9"/>
  <c r="P13" i="8"/>
  <c r="L40" i="9"/>
  <c r="K40" i="9"/>
  <c r="N179" i="9"/>
  <c r="V178" i="9"/>
  <c r="P180" i="9"/>
  <c r="U175" i="9"/>
  <c r="O180" i="9"/>
  <c r="M175" i="9"/>
  <c r="M180" i="9" s="1"/>
  <c r="J16" i="8"/>
  <c r="J18" i="8" s="1"/>
  <c r="T32" i="8"/>
  <c r="M25" i="8"/>
  <c r="M31" i="8" s="1"/>
  <c r="Q7" i="8"/>
  <c r="S178" i="9"/>
  <c r="S40" i="9"/>
  <c r="X29" i="8"/>
  <c r="X30" i="8" s="1"/>
  <c r="Z175" i="9"/>
  <c r="M29" i="8"/>
  <c r="M30" i="8" s="1"/>
  <c r="O175" i="9"/>
  <c r="Q20" i="8"/>
  <c r="Q21" i="8" s="1"/>
  <c r="S115" i="9"/>
  <c r="N115" i="9"/>
  <c r="L20" i="8"/>
  <c r="P16" i="8"/>
  <c r="R87" i="9"/>
  <c r="AC40" i="9"/>
  <c r="W24" i="8"/>
  <c r="X150" i="9"/>
  <c r="V22" i="8"/>
  <c r="T18" i="8"/>
  <c r="Q15" i="8"/>
  <c r="AB23" i="8"/>
  <c r="J24" i="8"/>
  <c r="O21" i="8"/>
  <c r="S11" i="8"/>
  <c r="S9" i="8"/>
  <c r="J15" i="8"/>
  <c r="Z18" i="8"/>
  <c r="R25" i="8"/>
  <c r="R18" i="8"/>
  <c r="Q17" i="8"/>
  <c r="S87" i="9"/>
  <c r="S179" i="9"/>
  <c r="Y20" i="8"/>
  <c r="AA115" i="9"/>
  <c r="I9" i="8"/>
  <c r="I10" i="8"/>
  <c r="X24" i="8"/>
  <c r="X26" i="8"/>
  <c r="U17" i="8"/>
  <c r="W87" i="9"/>
  <c r="AB28" i="8"/>
  <c r="AC175" i="9"/>
  <c r="P15" i="8"/>
  <c r="K180" i="9"/>
  <c r="O15" i="8"/>
  <c r="T10" i="8"/>
  <c r="T9" i="8"/>
  <c r="W16" i="8"/>
  <c r="Y87" i="9"/>
  <c r="S180" i="9"/>
  <c r="W12" i="8"/>
  <c r="U180" i="9"/>
  <c r="I11" i="8"/>
  <c r="I32" i="8" s="1"/>
  <c r="AB8" i="8"/>
  <c r="AB11" i="8" s="1"/>
  <c r="V20" i="8"/>
  <c r="X115" i="9"/>
  <c r="J25" i="8"/>
  <c r="P11" i="8"/>
  <c r="P9" i="8"/>
  <c r="X11" i="8"/>
  <c r="X9" i="8"/>
  <c r="M26" i="8"/>
  <c r="M21" i="8"/>
  <c r="N12" i="8"/>
  <c r="X178" i="9"/>
  <c r="V7" i="8"/>
  <c r="X40" i="9"/>
  <c r="R31" i="8"/>
  <c r="O11" i="8"/>
  <c r="O9" i="8"/>
  <c r="S19" i="8"/>
  <c r="S21" i="8" s="1"/>
  <c r="U115" i="9"/>
  <c r="J9" i="8"/>
  <c r="J10" i="8"/>
  <c r="O16" i="8"/>
  <c r="Q87" i="9"/>
  <c r="Z20" i="8"/>
  <c r="AB115" i="9"/>
  <c r="N18" i="8"/>
  <c r="N25" i="8"/>
  <c r="N27" i="8" s="1"/>
  <c r="S18" i="8"/>
  <c r="Q180" i="9"/>
  <c r="L12" i="8"/>
  <c r="I15" i="8"/>
  <c r="AB14" i="8"/>
  <c r="Y10" i="8"/>
  <c r="Y9" i="8"/>
  <c r="M11" i="8"/>
  <c r="M9" i="8"/>
  <c r="Z10" i="8"/>
  <c r="Z9" i="8"/>
  <c r="W19" i="8"/>
  <c r="W21" i="8" s="1"/>
  <c r="Y115" i="9"/>
  <c r="Z22" i="8"/>
  <c r="Z24" i="8" s="1"/>
  <c r="AB150" i="9"/>
  <c r="AB180" i="9" s="1"/>
  <c r="N150" i="9"/>
  <c r="N178" i="9"/>
  <c r="L22" i="8"/>
  <c r="U20" i="8"/>
  <c r="U21" i="8" s="1"/>
  <c r="W115" i="9"/>
  <c r="W180" i="9" s="1"/>
  <c r="J20" i="8"/>
  <c r="L115" i="9"/>
  <c r="L180" i="9" s="1"/>
  <c r="L179" i="9"/>
  <c r="N32" i="8"/>
  <c r="X25" i="8"/>
  <c r="X21" i="8"/>
  <c r="Y178" i="9"/>
  <c r="I25" i="8"/>
  <c r="I27" i="8" s="1"/>
  <c r="I24" i="8"/>
  <c r="Z150" i="9"/>
  <c r="Z180" i="9" s="1"/>
  <c r="Y18" i="8"/>
  <c r="Y25" i="8"/>
  <c r="AA179" i="9"/>
  <c r="N180" i="9"/>
  <c r="R20" i="8"/>
  <c r="T179" i="9"/>
  <c r="T115" i="9"/>
  <c r="T180" i="9" s="1"/>
  <c r="R180" i="9"/>
  <c r="Z179" i="9"/>
  <c r="O26" i="8"/>
  <c r="O24" i="8"/>
  <c r="P25" i="8" l="1"/>
  <c r="P18" i="8"/>
  <c r="K18" i="8"/>
  <c r="K25" i="8"/>
  <c r="K32" i="8"/>
  <c r="AB29" i="8"/>
  <c r="U10" i="8"/>
  <c r="U9" i="8"/>
  <c r="S24" i="8"/>
  <c r="S26" i="8"/>
  <c r="S32" i="8" s="1"/>
  <c r="K30" i="8"/>
  <c r="AB30" i="8" s="1"/>
  <c r="AC179" i="9"/>
  <c r="AC178" i="9"/>
  <c r="X180" i="9"/>
  <c r="M27" i="8"/>
  <c r="AB13" i="8"/>
  <c r="AB15" i="8" s="1"/>
  <c r="AA180" i="9"/>
  <c r="T25" i="8"/>
  <c r="T27" i="8" s="1"/>
  <c r="L21" i="8"/>
  <c r="L26" i="8"/>
  <c r="L32" i="8" s="1"/>
  <c r="Q10" i="8"/>
  <c r="Q9" i="8"/>
  <c r="M32" i="8"/>
  <c r="M12" i="8"/>
  <c r="M33" i="8" s="1"/>
  <c r="O18" i="8"/>
  <c r="O25" i="8"/>
  <c r="N31" i="8"/>
  <c r="P32" i="8"/>
  <c r="P12" i="8"/>
  <c r="T31" i="8"/>
  <c r="T12" i="8"/>
  <c r="Z25" i="8"/>
  <c r="AB19" i="8"/>
  <c r="V24" i="8"/>
  <c r="V25" i="8"/>
  <c r="Z26" i="8"/>
  <c r="Z32" i="8" s="1"/>
  <c r="Z21" i="8"/>
  <c r="J31" i="8"/>
  <c r="J12" i="8"/>
  <c r="N33" i="8"/>
  <c r="AB16" i="8"/>
  <c r="V26" i="8"/>
  <c r="V32" i="8" s="1"/>
  <c r="V21" i="8"/>
  <c r="Y180" i="9"/>
  <c r="AC180" i="9" s="1"/>
  <c r="Q18" i="8"/>
  <c r="Q26" i="8"/>
  <c r="AB17" i="8"/>
  <c r="V10" i="8"/>
  <c r="V9" i="8"/>
  <c r="X12" i="8"/>
  <c r="X32" i="8"/>
  <c r="W18" i="8"/>
  <c r="W25" i="8"/>
  <c r="U18" i="8"/>
  <c r="U26" i="8"/>
  <c r="AB7" i="8"/>
  <c r="Y21" i="8"/>
  <c r="Y26" i="8"/>
  <c r="Y32" i="8" s="1"/>
  <c r="Y27" i="8"/>
  <c r="L25" i="8"/>
  <c r="L24" i="8"/>
  <c r="Z12" i="8"/>
  <c r="Z31" i="8"/>
  <c r="R26" i="8"/>
  <c r="R32" i="8" s="1"/>
  <c r="R21" i="8"/>
  <c r="AB22" i="8"/>
  <c r="AB24" i="8" s="1"/>
  <c r="X27" i="8"/>
  <c r="X31" i="8"/>
  <c r="J21" i="8"/>
  <c r="J26" i="8"/>
  <c r="J32" i="8" s="1"/>
  <c r="AB20" i="8"/>
  <c r="Y12" i="8"/>
  <c r="Y31" i="8"/>
  <c r="S25" i="8"/>
  <c r="O12" i="8"/>
  <c r="O32" i="8"/>
  <c r="I12" i="8"/>
  <c r="I33" i="8" s="1"/>
  <c r="I31" i="8"/>
  <c r="S12" i="8"/>
  <c r="K31" i="8" l="1"/>
  <c r="K27" i="8"/>
  <c r="K33" i="8" s="1"/>
  <c r="R27" i="8"/>
  <c r="R33" i="8" s="1"/>
  <c r="J27" i="8"/>
  <c r="J33" i="8" s="1"/>
  <c r="V27" i="8"/>
  <c r="T33" i="8"/>
  <c r="Q12" i="8"/>
  <c r="Q31" i="8"/>
  <c r="U12" i="8"/>
  <c r="U31" i="8"/>
  <c r="P27" i="8"/>
  <c r="P33" i="8" s="1"/>
  <c r="P31" i="8"/>
  <c r="X33" i="8"/>
  <c r="Z27" i="8"/>
  <c r="O33" i="8"/>
  <c r="L27" i="8"/>
  <c r="L33" i="8" s="1"/>
  <c r="L31" i="8"/>
  <c r="AB10" i="8"/>
  <c r="AB9" i="8"/>
  <c r="Q32" i="8"/>
  <c r="Q27" i="8"/>
  <c r="AB21" i="8"/>
  <c r="Z33" i="8"/>
  <c r="V12" i="8"/>
  <c r="V33" i="8" s="1"/>
  <c r="V31" i="8"/>
  <c r="AB26" i="8"/>
  <c r="AB32" i="8" s="1"/>
  <c r="S31" i="8"/>
  <c r="S27" i="8"/>
  <c r="S33" i="8" s="1"/>
  <c r="U32" i="8"/>
  <c r="U27" i="8"/>
  <c r="U33" i="8" s="1"/>
  <c r="Y33" i="8"/>
  <c r="W27" i="8"/>
  <c r="W33" i="8" s="1"/>
  <c r="W31" i="8"/>
  <c r="AB18" i="8"/>
  <c r="AB25" i="8"/>
  <c r="O27" i="8"/>
  <c r="O31" i="8"/>
  <c r="Q33" i="8" l="1"/>
  <c r="AB31" i="8"/>
  <c r="AB12" i="8"/>
  <c r="AB27" i="8"/>
  <c r="AB33" i="8" l="1"/>
</calcChain>
</file>

<file path=xl/sharedStrings.xml><?xml version="1.0" encoding="utf-8"?>
<sst xmlns="http://schemas.openxmlformats.org/spreadsheetml/2006/main" count="545" uniqueCount="141">
  <si>
    <t>№ п\п</t>
  </si>
  <si>
    <t xml:space="preserve">Прізвище, ім’я та по батькові </t>
  </si>
  <si>
    <t>Посада вчене звання</t>
  </si>
  <si>
    <t xml:space="preserve">Ставка </t>
  </si>
  <si>
    <t xml:space="preserve">Форма навчання </t>
  </si>
  <si>
    <t>Спеціальність</t>
  </si>
  <si>
    <t>Курс</t>
  </si>
  <si>
    <t>Контингент студентів</t>
  </si>
  <si>
    <t>лекції</t>
  </si>
  <si>
    <t>практичні (семінарські) заняття</t>
  </si>
  <si>
    <t>лабораторні роботи</t>
  </si>
  <si>
    <t xml:space="preserve">екзамени </t>
  </si>
  <si>
    <t>консультації перед екзаменом</t>
  </si>
  <si>
    <t>заліки</t>
  </si>
  <si>
    <t>виробнича практика</t>
  </si>
  <si>
    <t>навчальна практика</t>
  </si>
  <si>
    <t>поточні консультації</t>
  </si>
  <si>
    <t>індивідуальні консультації</t>
  </si>
  <si>
    <t>курсові роботи</t>
  </si>
  <si>
    <t>проведення аспірантських екзаменів та рецензув.реф</t>
  </si>
  <si>
    <t>керівництво аспірантами</t>
  </si>
  <si>
    <t>консультування докторантів керівництво здобувачами</t>
  </si>
  <si>
    <t>керівництво на ФПК</t>
  </si>
  <si>
    <t>робота приймальної комісії</t>
  </si>
  <si>
    <t>всього</t>
  </si>
  <si>
    <t>1,0</t>
  </si>
  <si>
    <t>I семестр</t>
  </si>
  <si>
    <t>За I семестр</t>
  </si>
  <si>
    <t>II семестр</t>
  </si>
  <si>
    <t>За II семестр</t>
  </si>
  <si>
    <t>практичні (семінарські) завдання</t>
  </si>
  <si>
    <t>Посада, вчене звання</t>
  </si>
  <si>
    <t>державні (випускні)      екзамени</t>
  </si>
  <si>
    <t>За IIсеместр</t>
  </si>
  <si>
    <t>За рік</t>
  </si>
  <si>
    <t xml:space="preserve">                            РОЗПОДІЛ навчального навантаження між науково-педагогічними працівниками </t>
  </si>
  <si>
    <t>Види навчального навантаження</t>
  </si>
  <si>
    <t>Всього за доцентами</t>
  </si>
  <si>
    <t>Разом за кафедрою</t>
  </si>
  <si>
    <t>Група</t>
  </si>
  <si>
    <t>аспірантські екзамени</t>
  </si>
  <si>
    <t>консультування докторантів, здобувачами</t>
  </si>
  <si>
    <t xml:space="preserve">Назва дисципліни </t>
  </si>
  <si>
    <t xml:space="preserve">Разом (денна форма) </t>
  </si>
  <si>
    <t xml:space="preserve">Разом (заочна форма) </t>
  </si>
  <si>
    <t>Разом (інше)</t>
  </si>
  <si>
    <t>Іванова Світлана Анатоліївна            І семестр</t>
  </si>
  <si>
    <t>Мироненко Владлена Вячеславівна      І семестр</t>
  </si>
  <si>
    <t>Мироненко Владлена Вячеславівна     ІІ семестр</t>
  </si>
  <si>
    <t>КК екзамени</t>
  </si>
  <si>
    <t>Лященко Анжела Вадимівна            І семестр</t>
  </si>
  <si>
    <t>ДНІПРОВСЬКИЙ НАЦІОНАЛЬНИЙ УНІВЕРСИТЕТ ім. Олеся Гончара</t>
  </si>
  <si>
    <t>ДНІПРОВСЬКИЙ НАЦІОНАЛЬНИЙ УНІВЕРСИТЕТ  ім. Олеся Гончара</t>
  </si>
  <si>
    <t>0,5</t>
  </si>
  <si>
    <t>Випускні кваліфікаційні роботи (проекти)</t>
  </si>
  <si>
    <t>ЗР</t>
  </si>
  <si>
    <t>ЗЖ</t>
  </si>
  <si>
    <t>Кваліфікаційна робота (ЕК)</t>
  </si>
  <si>
    <t>Кваліфікаційна робота (керівництво)</t>
  </si>
  <si>
    <t>Яненко Ярослав Васильович            IІ семестр</t>
  </si>
  <si>
    <t>ЗМ</t>
  </si>
  <si>
    <t>Яненко Ярослав Васильович                 І семестр</t>
  </si>
  <si>
    <t xml:space="preserve">Всього </t>
  </si>
  <si>
    <t>зав. кафедри, к.соц.ком.</t>
  </si>
  <si>
    <t>професор, д.соц.ком.</t>
  </si>
  <si>
    <t>доцент,  к.філол.н.</t>
  </si>
  <si>
    <t>Іванова Світлана Анатоліївна     IІ семестр</t>
  </si>
  <si>
    <t>доцент,    к.соц.ком.</t>
  </si>
  <si>
    <t>Лященко Анжела Вадимівна        ІІ семестр</t>
  </si>
  <si>
    <t>За  І  - ІI семестр</t>
  </si>
  <si>
    <t>0,75</t>
  </si>
  <si>
    <t>Гусєв Андрій Вікторович                     I семестр</t>
  </si>
  <si>
    <t xml:space="preserve"> Гусєв Андрій Вікторович                    II семестр</t>
  </si>
  <si>
    <r>
      <t>доцент,</t>
    </r>
    <r>
      <rPr>
        <b/>
        <sz val="9"/>
        <rFont val="Times New Roman"/>
        <family val="1"/>
        <charset val="204"/>
      </rPr>
      <t xml:space="preserve"> </t>
    </r>
    <r>
      <rPr>
        <b/>
        <sz val="8"/>
        <rFont val="Times New Roman"/>
        <family val="1"/>
        <charset val="204"/>
      </rPr>
      <t>к.соц.ком.</t>
    </r>
  </si>
  <si>
    <r>
      <t xml:space="preserve">доцент, </t>
    </r>
    <r>
      <rPr>
        <b/>
        <sz val="8"/>
        <rFont val="Times New Roman"/>
        <family val="1"/>
        <charset val="204"/>
      </rPr>
      <t>к.соц.ком.</t>
    </r>
  </si>
  <si>
    <t>Візуальна культура</t>
  </si>
  <si>
    <t>Медіапроєкти</t>
  </si>
  <si>
    <t>Образні ресурси реклами та ПР</t>
  </si>
  <si>
    <t>Основи медіадизайну</t>
  </si>
  <si>
    <t>Медіасистеми</t>
  </si>
  <si>
    <t>Управління рекламними та PR-структурами</t>
  </si>
  <si>
    <t>Еволюція в рекламі та ПР</t>
  </si>
  <si>
    <t>Курсовий проєкт за фахом</t>
  </si>
  <si>
    <t>Комунікаційний практикум</t>
  </si>
  <si>
    <t>Творчі стратегії інноваційного пошуку</t>
  </si>
  <si>
    <t>доцент, к.соц.ком.</t>
  </si>
  <si>
    <t>1 семестр</t>
  </si>
  <si>
    <t>2 семестр</t>
  </si>
  <si>
    <t>Рік</t>
  </si>
  <si>
    <t>За ІI семестр</t>
  </si>
  <si>
    <t>доцент, к.філол.н.</t>
  </si>
  <si>
    <t xml:space="preserve">                                                 кафедри реклами та зв'язків з громадськістю (ЗРГ) на 2024/2025 н.р. </t>
  </si>
  <si>
    <t>Демченко Дмитро Сергійович                    I семестр</t>
  </si>
  <si>
    <t>За І семестр</t>
  </si>
  <si>
    <t>Демченко Дмитро Сергійович                    IІ семестр</t>
  </si>
  <si>
    <t xml:space="preserve">Теорія і практика реклами та зв'язків з громадськістю </t>
  </si>
  <si>
    <t>Антикризовий ПР</t>
  </si>
  <si>
    <t>Організаційні комунікації</t>
  </si>
  <si>
    <t>Сторітеллінг</t>
  </si>
  <si>
    <t>виробнича практика: переддипломна</t>
  </si>
  <si>
    <t>Соціальна реклама</t>
  </si>
  <si>
    <t>ЗК</t>
  </si>
  <si>
    <t>Виб.</t>
  </si>
  <si>
    <t>1</t>
  </si>
  <si>
    <t>3</t>
  </si>
  <si>
    <t>4</t>
  </si>
  <si>
    <t>2м</t>
  </si>
  <si>
    <t>Курсова робота з дисципліни «Система інтегрованих комунікацій» (захист)</t>
  </si>
  <si>
    <t>Курсовий проєкт за фахом(захист)</t>
  </si>
  <si>
    <t>2</t>
  </si>
  <si>
    <t>Реклама і ПР у сучасному соціокультурному середовищі</t>
  </si>
  <si>
    <t>Наукові основи реклами та PR</t>
  </si>
  <si>
    <t>Реклама та PR в інформаційному суспільстві</t>
  </si>
  <si>
    <t>1м</t>
  </si>
  <si>
    <t>Прикладні соціально-комунікаційні технології</t>
  </si>
  <si>
    <t>Техніки і технології рекламної та ПР-комунікації</t>
  </si>
  <si>
    <t>Сучасний диджитал-промоушн</t>
  </si>
  <si>
    <t>Digital-технології у рекламі та зв’язках з громадськістю</t>
  </si>
  <si>
    <t>Креативні стратегії інформаційної діяльності</t>
  </si>
  <si>
    <t>Основи комплаенс-менеджменту</t>
  </si>
  <si>
    <t>Бренд-комунікації</t>
  </si>
  <si>
    <t>Історія реклами і зв’язків з громадськістю</t>
  </si>
  <si>
    <t>Система інтегрованих комунікацій</t>
  </si>
  <si>
    <t>Крос-промоушн сучасних проєктів</t>
  </si>
  <si>
    <t xml:space="preserve">Курсова робота з дисципліни «Система інтегрованих комунікацій» </t>
  </si>
  <si>
    <t>навчальна практика: навчальна 1</t>
  </si>
  <si>
    <t>виробнича: переддипломна</t>
  </si>
  <si>
    <t>навчальна: навчальна 2</t>
  </si>
  <si>
    <t>Д</t>
  </si>
  <si>
    <t>З</t>
  </si>
  <si>
    <t>ст. викладач</t>
  </si>
  <si>
    <t>Загальна</t>
  </si>
  <si>
    <t>Розподіл ставок
по датам</t>
  </si>
  <si>
    <r>
      <t>РОЗПОДІЛ навчального навантаження між науково-педагогічними працівниками кафедри реклами та зв'язків з громадськістю</t>
    </r>
    <r>
      <rPr>
        <b/>
        <sz val="11"/>
        <color indexed="8"/>
        <rFont val="Calibri"/>
        <family val="2"/>
        <charset val="204"/>
      </rPr>
      <t xml:space="preserve"> (ЗРГ)  </t>
    </r>
    <r>
      <rPr>
        <b/>
        <sz val="11"/>
        <color indexed="8"/>
        <rFont val="Times New Roman"/>
        <family val="1"/>
        <charset val="204"/>
      </rPr>
      <t>на 2024 - 2025 н.р.</t>
    </r>
  </si>
  <si>
    <t>Інше</t>
  </si>
  <si>
    <t>Мироненко Владлена Вячеславівна</t>
  </si>
  <si>
    <t>Яненко Ярослав Васильович</t>
  </si>
  <si>
    <t>Гусєв Андрій Вікторович</t>
  </si>
  <si>
    <t>Іванова Світлана Анатоліївна</t>
  </si>
  <si>
    <t>Лященко Анжела Вадимівна</t>
  </si>
  <si>
    <t>Демченко Дмитро Сергійович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</si>
</sst>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0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indexed="8"/>
      <name val="Calibri"/>
      <family val="2"/>
    </font>
    <font>
      <b/>
      <sz val="12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10"/>
      <name val="Arial Cyr"/>
      <charset val="204"/>
    </font>
    <font>
      <b/>
      <sz val="6"/>
      <name val="Times New Roman"/>
      <family val="1"/>
      <charset val="204"/>
    </font>
    <font>
      <b/>
      <sz val="6"/>
      <name val="Arial Cyr"/>
      <charset val="204"/>
    </font>
    <font>
      <b/>
      <sz val="9"/>
      <name val="Arial Cyr"/>
      <charset val="204"/>
    </font>
    <font>
      <b/>
      <sz val="10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0"/>
      <name val="Arial Cyr"/>
      <charset val="204"/>
    </font>
    <font>
      <b/>
      <sz val="14"/>
      <color indexed="8"/>
      <name val="Times New Roman"/>
      <family val="1"/>
      <charset val="204"/>
    </font>
    <font>
      <b/>
      <sz val="7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9"/>
      <name val="Arial Cyr"/>
      <charset val="204"/>
    </font>
    <font>
      <b/>
      <sz val="10"/>
      <color indexed="8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0"/>
      <color indexed="8"/>
      <name val="Calibri"/>
      <family val="2"/>
      <charset val="204"/>
    </font>
    <font>
      <sz val="9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Arial Cyr"/>
      <charset val="204"/>
    </font>
    <font>
      <sz val="11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1"/>
      <name val="Arial Cyr"/>
      <charset val="204"/>
    </font>
    <font>
      <sz val="8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Arial Cyr"/>
      <charset val="204"/>
    </font>
    <font>
      <sz val="8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8"/>
      <name val="Arial Cyr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sz val="8"/>
      <color theme="1"/>
      <name val="Calibri"/>
      <family val="2"/>
      <charset val="204"/>
      <scheme val="minor"/>
    </font>
    <font>
      <sz val="8"/>
      <color rgb="FF000000"/>
      <name val="Arial"/>
      <family val="2"/>
      <charset val="204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4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539">
    <xf numFmtId="0" fontId="0" fillId="0" borderId="0" xfId="0"/>
    <xf numFmtId="0" fontId="13" fillId="0" borderId="9" xfId="1" applyFont="1" applyBorder="1" applyAlignment="1"/>
    <xf numFmtId="0" fontId="10" fillId="0" borderId="9" xfId="1" applyFont="1" applyFill="1" applyBorder="1"/>
    <xf numFmtId="0" fontId="13" fillId="0" borderId="9" xfId="1" applyFont="1" applyBorder="1"/>
    <xf numFmtId="0" fontId="16" fillId="3" borderId="0" xfId="1" applyFont="1" applyFill="1" applyBorder="1"/>
    <xf numFmtId="0" fontId="16" fillId="0" borderId="0" xfId="1" applyFont="1" applyBorder="1"/>
    <xf numFmtId="0" fontId="41" fillId="0" borderId="0" xfId="0" applyFont="1" applyBorder="1"/>
    <xf numFmtId="0" fontId="41" fillId="0" borderId="14" xfId="0" applyFont="1" applyBorder="1"/>
    <xf numFmtId="0" fontId="17" fillId="3" borderId="0" xfId="1" applyFont="1" applyFill="1" applyBorder="1"/>
    <xf numFmtId="0" fontId="17" fillId="0" borderId="0" xfId="1" applyFont="1" applyBorder="1"/>
    <xf numFmtId="0" fontId="40" fillId="0" borderId="0" xfId="0" applyFont="1" applyBorder="1"/>
    <xf numFmtId="0" fontId="16" fillId="3" borderId="0" xfId="1" applyFont="1" applyFill="1" applyBorder="1" applyAlignment="1"/>
    <xf numFmtId="0" fontId="41" fillId="3" borderId="0" xfId="0" applyFont="1" applyFill="1" applyBorder="1"/>
    <xf numFmtId="0" fontId="42" fillId="0" borderId="0" xfId="0" applyFont="1" applyBorder="1"/>
    <xf numFmtId="0" fontId="19" fillId="0" borderId="15" xfId="1" applyNumberFormat="1" applyFont="1" applyFill="1" applyBorder="1" applyAlignment="1">
      <alignment horizontal="center" vertical="justify"/>
    </xf>
    <xf numFmtId="0" fontId="43" fillId="0" borderId="0" xfId="0" applyFont="1" applyBorder="1"/>
    <xf numFmtId="0" fontId="40" fillId="3" borderId="0" xfId="0" applyFont="1" applyFill="1" applyBorder="1"/>
    <xf numFmtId="0" fontId="43" fillId="3" borderId="0" xfId="0" applyFont="1" applyFill="1" applyBorder="1"/>
    <xf numFmtId="0" fontId="40" fillId="3" borderId="9" xfId="0" applyFont="1" applyFill="1" applyBorder="1"/>
    <xf numFmtId="0" fontId="40" fillId="0" borderId="16" xfId="0" applyFont="1" applyBorder="1"/>
    <xf numFmtId="0" fontId="40" fillId="3" borderId="17" xfId="0" applyFont="1" applyFill="1" applyBorder="1"/>
    <xf numFmtId="0" fontId="21" fillId="0" borderId="0" xfId="1" applyFont="1" applyFill="1" applyBorder="1"/>
    <xf numFmtId="0" fontId="22" fillId="3" borderId="0" xfId="0" applyFont="1" applyFill="1" applyBorder="1" applyAlignment="1">
      <alignment vertical="center"/>
    </xf>
    <xf numFmtId="0" fontId="26" fillId="3" borderId="0" xfId="0" applyFont="1" applyFill="1" applyBorder="1" applyAlignment="1"/>
    <xf numFmtId="0" fontId="3" fillId="3" borderId="0" xfId="1" applyFont="1" applyFill="1" applyBorder="1"/>
    <xf numFmtId="0" fontId="7" fillId="0" borderId="9" xfId="1" applyFont="1" applyBorder="1" applyAlignment="1">
      <alignment horizontal="right"/>
    </xf>
    <xf numFmtId="0" fontId="29" fillId="0" borderId="9" xfId="1" applyFont="1" applyBorder="1" applyAlignment="1">
      <alignment horizontal="right"/>
    </xf>
    <xf numFmtId="0" fontId="29" fillId="3" borderId="0" xfId="1" applyFont="1" applyFill="1" applyBorder="1"/>
    <xf numFmtId="0" fontId="40" fillId="3" borderId="7" xfId="0" applyFont="1" applyFill="1" applyBorder="1"/>
    <xf numFmtId="0" fontId="28" fillId="3" borderId="0" xfId="0" applyFont="1" applyFill="1" applyBorder="1" applyAlignment="1">
      <alignment horizontal="center"/>
    </xf>
    <xf numFmtId="0" fontId="31" fillId="3" borderId="0" xfId="0" applyFont="1" applyFill="1" applyBorder="1" applyAlignment="1">
      <alignment horizontal="left" vertical="center" wrapText="1"/>
    </xf>
    <xf numFmtId="0" fontId="30" fillId="3" borderId="0" xfId="1" applyFont="1" applyFill="1" applyBorder="1"/>
    <xf numFmtId="0" fontId="30" fillId="3" borderId="0" xfId="1" applyFont="1" applyFill="1" applyBorder="1" applyAlignment="1">
      <alignment horizontal="right"/>
    </xf>
    <xf numFmtId="0" fontId="3" fillId="0" borderId="16" xfId="1" applyFont="1" applyFill="1" applyBorder="1"/>
    <xf numFmtId="0" fontId="32" fillId="0" borderId="2" xfId="1" applyFont="1" applyFill="1" applyBorder="1"/>
    <xf numFmtId="0" fontId="32" fillId="0" borderId="21" xfId="1" applyFont="1" applyFill="1" applyBorder="1"/>
    <xf numFmtId="0" fontId="32" fillId="0" borderId="26" xfId="1" applyFont="1" applyFill="1" applyBorder="1"/>
    <xf numFmtId="0" fontId="3" fillId="0" borderId="27" xfId="1" applyFont="1" applyFill="1" applyBorder="1"/>
    <xf numFmtId="0" fontId="32" fillId="0" borderId="28" xfId="1" applyFont="1" applyFill="1" applyBorder="1"/>
    <xf numFmtId="0" fontId="3" fillId="0" borderId="29" xfId="1" applyFont="1" applyFill="1" applyBorder="1"/>
    <xf numFmtId="0" fontId="3" fillId="0" borderId="2" xfId="1" applyFont="1" applyFill="1" applyBorder="1"/>
    <xf numFmtId="0" fontId="32" fillId="0" borderId="30" xfId="1" applyFont="1" applyFill="1" applyBorder="1"/>
    <xf numFmtId="0" fontId="3" fillId="0" borderId="31" xfId="1" applyFont="1" applyFill="1" applyBorder="1"/>
    <xf numFmtId="0" fontId="3" fillId="0" borderId="31" xfId="1" applyFont="1" applyFill="1" applyBorder="1" applyAlignment="1">
      <alignment horizontal="center"/>
    </xf>
    <xf numFmtId="0" fontId="35" fillId="0" borderId="15" xfId="1" applyFont="1" applyFill="1" applyBorder="1"/>
    <xf numFmtId="0" fontId="3" fillId="0" borderId="32" xfId="1" applyFont="1" applyFill="1" applyBorder="1"/>
    <xf numFmtId="0" fontId="3" fillId="0" borderId="33" xfId="1" applyFont="1" applyFill="1" applyBorder="1"/>
    <xf numFmtId="1" fontId="3" fillId="0" borderId="34" xfId="1" applyNumberFormat="1" applyFont="1" applyFill="1" applyBorder="1"/>
    <xf numFmtId="0" fontId="3" fillId="0" borderId="15" xfId="1" applyFont="1" applyFill="1" applyBorder="1"/>
    <xf numFmtId="0" fontId="32" fillId="0" borderId="32" xfId="1" applyFont="1" applyFill="1" applyBorder="1"/>
    <xf numFmtId="0" fontId="32" fillId="0" borderId="31" xfId="1" applyFont="1" applyFill="1" applyBorder="1"/>
    <xf numFmtId="0" fontId="32" fillId="0" borderId="31" xfId="1" applyFont="1" applyFill="1" applyBorder="1" applyAlignment="1">
      <alignment horizontal="center"/>
    </xf>
    <xf numFmtId="0" fontId="32" fillId="0" borderId="35" xfId="1" applyFont="1" applyFill="1" applyBorder="1"/>
    <xf numFmtId="0" fontId="32" fillId="0" borderId="36" xfId="1" applyFont="1" applyFill="1" applyBorder="1"/>
    <xf numFmtId="0" fontId="32" fillId="0" borderId="37" xfId="1" applyFont="1" applyFill="1" applyBorder="1"/>
    <xf numFmtId="0" fontId="32" fillId="0" borderId="37" xfId="1" applyFont="1" applyFill="1" applyBorder="1" applyAlignment="1">
      <alignment horizontal="center"/>
    </xf>
    <xf numFmtId="0" fontId="35" fillId="0" borderId="10" xfId="1" applyFont="1" applyFill="1" applyBorder="1"/>
    <xf numFmtId="0" fontId="3" fillId="0" borderId="36" xfId="1" applyFont="1" applyFill="1" applyBorder="1"/>
    <xf numFmtId="0" fontId="3" fillId="0" borderId="37" xfId="1" applyFont="1" applyFill="1" applyBorder="1"/>
    <xf numFmtId="0" fontId="3" fillId="0" borderId="37" xfId="1" applyFont="1" applyFill="1" applyBorder="1" applyAlignment="1">
      <alignment horizontal="center"/>
    </xf>
    <xf numFmtId="0" fontId="3" fillId="0" borderId="38" xfId="1" applyFont="1" applyFill="1" applyBorder="1"/>
    <xf numFmtId="0" fontId="3" fillId="0" borderId="39" xfId="1" applyFont="1" applyFill="1" applyBorder="1"/>
    <xf numFmtId="0" fontId="3" fillId="0" borderId="40" xfId="1" applyFont="1" applyFill="1" applyBorder="1"/>
    <xf numFmtId="0" fontId="3" fillId="0" borderId="75" xfId="1" applyFont="1" applyFill="1" applyBorder="1"/>
    <xf numFmtId="0" fontId="44" fillId="0" borderId="31" xfId="0" applyFont="1" applyFill="1" applyBorder="1" applyAlignment="1">
      <alignment horizontal="center" vertical="center"/>
    </xf>
    <xf numFmtId="0" fontId="32" fillId="0" borderId="41" xfId="1" applyFont="1" applyFill="1" applyBorder="1"/>
    <xf numFmtId="0" fontId="32" fillId="0" borderId="9" xfId="0" applyFont="1" applyFill="1" applyBorder="1" applyAlignment="1">
      <alignment horizontal="center"/>
    </xf>
    <xf numFmtId="0" fontId="3" fillId="0" borderId="9" xfId="1" applyFont="1" applyFill="1" applyBorder="1"/>
    <xf numFmtId="0" fontId="32" fillId="0" borderId="42" xfId="1" applyFont="1" applyFill="1" applyBorder="1"/>
    <xf numFmtId="0" fontId="32" fillId="0" borderId="43" xfId="1" applyFont="1" applyFill="1" applyBorder="1"/>
    <xf numFmtId="164" fontId="40" fillId="3" borderId="0" xfId="0" applyNumberFormat="1" applyFont="1" applyFill="1" applyBorder="1"/>
    <xf numFmtId="0" fontId="28" fillId="0" borderId="44" xfId="1" applyFont="1" applyFill="1" applyBorder="1"/>
    <xf numFmtId="0" fontId="45" fillId="0" borderId="76" xfId="0" applyFont="1" applyFill="1" applyBorder="1" applyAlignment="1">
      <alignment horizontal="center" vertical="center"/>
    </xf>
    <xf numFmtId="0" fontId="28" fillId="0" borderId="2" xfId="1" applyFont="1" applyFill="1" applyBorder="1"/>
    <xf numFmtId="0" fontId="45" fillId="0" borderId="76" xfId="0" applyFont="1" applyFill="1" applyBorder="1" applyAlignment="1">
      <alignment horizontal="center" vertical="center" wrapText="1"/>
    </xf>
    <xf numFmtId="1" fontId="45" fillId="0" borderId="76" xfId="0" applyNumberFormat="1" applyFont="1" applyFill="1" applyBorder="1" applyAlignment="1">
      <alignment horizontal="center" vertical="center"/>
    </xf>
    <xf numFmtId="1" fontId="45" fillId="0" borderId="77" xfId="0" applyNumberFormat="1" applyFont="1" applyFill="1" applyBorder="1" applyAlignment="1">
      <alignment horizontal="center" vertical="center"/>
    </xf>
    <xf numFmtId="0" fontId="45" fillId="0" borderId="78" xfId="0" applyFont="1" applyFill="1" applyBorder="1" applyAlignment="1">
      <alignment horizontal="center" vertical="center"/>
    </xf>
    <xf numFmtId="0" fontId="45" fillId="0" borderId="77" xfId="0" applyFont="1" applyFill="1" applyBorder="1" applyAlignment="1">
      <alignment horizontal="center" vertical="center"/>
    </xf>
    <xf numFmtId="0" fontId="28" fillId="0" borderId="9" xfId="1" applyFont="1" applyFill="1" applyBorder="1"/>
    <xf numFmtId="0" fontId="28" fillId="0" borderId="9" xfId="0" applyFont="1" applyFill="1" applyBorder="1" applyAlignment="1">
      <alignment horizontal="center"/>
    </xf>
    <xf numFmtId="0" fontId="45" fillId="0" borderId="79" xfId="0" applyFont="1" applyFill="1" applyBorder="1" applyAlignment="1">
      <alignment horizontal="center" vertical="center"/>
    </xf>
    <xf numFmtId="0" fontId="28" fillId="0" borderId="21" xfId="1" applyFont="1" applyFill="1" applyBorder="1"/>
    <xf numFmtId="0" fontId="45" fillId="0" borderId="80" xfId="0" applyFont="1" applyFill="1" applyBorder="1" applyAlignment="1">
      <alignment horizontal="center" vertical="center"/>
    </xf>
    <xf numFmtId="0" fontId="46" fillId="0" borderId="9" xfId="0" applyFont="1" applyFill="1" applyBorder="1"/>
    <xf numFmtId="0" fontId="46" fillId="0" borderId="2" xfId="0" applyFont="1" applyFill="1" applyBorder="1"/>
    <xf numFmtId="0" fontId="45" fillId="0" borderId="0" xfId="0" applyFont="1" applyFill="1" applyBorder="1" applyAlignment="1">
      <alignment horizontal="center" vertical="center"/>
    </xf>
    <xf numFmtId="0" fontId="45" fillId="0" borderId="9" xfId="0" applyFont="1" applyFill="1" applyBorder="1" applyAlignment="1">
      <alignment horizontal="center" vertical="center"/>
    </xf>
    <xf numFmtId="0" fontId="45" fillId="0" borderId="81" xfId="0" applyFont="1" applyFill="1" applyBorder="1" applyAlignment="1">
      <alignment horizontal="center" vertical="center"/>
    </xf>
    <xf numFmtId="0" fontId="45" fillId="0" borderId="82" xfId="0" applyFont="1" applyFill="1" applyBorder="1" applyAlignment="1">
      <alignment horizontal="center" vertical="center"/>
    </xf>
    <xf numFmtId="0" fontId="45" fillId="0" borderId="83" xfId="0" applyFont="1" applyFill="1" applyBorder="1" applyAlignment="1">
      <alignment horizontal="center" vertical="center"/>
    </xf>
    <xf numFmtId="0" fontId="45" fillId="0" borderId="21" xfId="0" applyFont="1" applyFill="1" applyBorder="1" applyAlignment="1">
      <alignment horizontal="center" vertical="center"/>
    </xf>
    <xf numFmtId="0" fontId="45" fillId="0" borderId="84" xfId="0" applyFont="1" applyFill="1" applyBorder="1" applyAlignment="1">
      <alignment horizontal="center" vertical="center"/>
    </xf>
    <xf numFmtId="0" fontId="45" fillId="0" borderId="81" xfId="0" applyFont="1" applyFill="1" applyBorder="1" applyAlignment="1">
      <alignment horizontal="center" vertical="center" wrapText="1"/>
    </xf>
    <xf numFmtId="0" fontId="45" fillId="0" borderId="2" xfId="0" applyFont="1" applyFill="1" applyBorder="1" applyAlignment="1">
      <alignment horizontal="center" vertical="center"/>
    </xf>
    <xf numFmtId="0" fontId="14" fillId="0" borderId="85" xfId="1" applyFont="1" applyFill="1" applyBorder="1" applyAlignment="1">
      <alignment horizontal="center"/>
    </xf>
    <xf numFmtId="0" fontId="45" fillId="0" borderId="86" xfId="0" applyFont="1" applyFill="1" applyBorder="1" applyAlignment="1">
      <alignment horizontal="center" vertical="center"/>
    </xf>
    <xf numFmtId="0" fontId="45" fillId="0" borderId="87" xfId="0" applyFont="1" applyFill="1" applyBorder="1" applyAlignment="1">
      <alignment horizontal="center" vertical="center"/>
    </xf>
    <xf numFmtId="0" fontId="27" fillId="0" borderId="45" xfId="1" applyFont="1" applyFill="1" applyBorder="1" applyAlignment="1">
      <alignment textRotation="90" wrapText="1" readingOrder="1"/>
    </xf>
    <xf numFmtId="0" fontId="27" fillId="0" borderId="46" xfId="1" applyFont="1" applyFill="1" applyBorder="1" applyAlignment="1">
      <alignment textRotation="90" wrapText="1" readingOrder="1"/>
    </xf>
    <xf numFmtId="0" fontId="34" fillId="0" borderId="46" xfId="1" applyFont="1" applyFill="1" applyBorder="1" applyAlignment="1">
      <alignment textRotation="90" wrapText="1" readingOrder="1"/>
    </xf>
    <xf numFmtId="0" fontId="27" fillId="0" borderId="5" xfId="1" applyFont="1" applyFill="1" applyBorder="1" applyAlignment="1">
      <alignment textRotation="90" wrapText="1" readingOrder="1"/>
    </xf>
    <xf numFmtId="0" fontId="34" fillId="0" borderId="46" xfId="1" applyFont="1" applyFill="1" applyBorder="1" applyAlignment="1">
      <alignment textRotation="90" wrapText="1"/>
    </xf>
    <xf numFmtId="0" fontId="34" fillId="0" borderId="5" xfId="1" applyFont="1" applyFill="1" applyBorder="1" applyAlignment="1">
      <alignment textRotation="90" wrapText="1" readingOrder="1"/>
    </xf>
    <xf numFmtId="0" fontId="19" fillId="0" borderId="34" xfId="1" applyFont="1" applyFill="1" applyBorder="1" applyAlignment="1">
      <alignment horizontal="center" vertical="top" wrapText="1"/>
    </xf>
    <xf numFmtId="0" fontId="19" fillId="0" borderId="31" xfId="1" applyFont="1" applyFill="1" applyBorder="1" applyAlignment="1">
      <alignment horizontal="center" vertical="top" wrapText="1"/>
    </xf>
    <xf numFmtId="0" fontId="19" fillId="0" borderId="35" xfId="1" applyFont="1" applyFill="1" applyBorder="1" applyAlignment="1">
      <alignment horizontal="center" vertical="top" wrapText="1"/>
    </xf>
    <xf numFmtId="0" fontId="19" fillId="0" borderId="39" xfId="1" applyFont="1" applyFill="1" applyBorder="1" applyAlignment="1">
      <alignment horizontal="center" vertical="top" wrapText="1"/>
    </xf>
    <xf numFmtId="0" fontId="19" fillId="0" borderId="32" xfId="1" applyFont="1" applyFill="1" applyBorder="1" applyAlignment="1">
      <alignment horizontal="center" vertical="top" wrapText="1"/>
    </xf>
    <xf numFmtId="0" fontId="20" fillId="0" borderId="43" xfId="1" applyFont="1" applyFill="1" applyBorder="1"/>
    <xf numFmtId="0" fontId="20" fillId="0" borderId="47" xfId="1" applyFont="1" applyFill="1" applyBorder="1"/>
    <xf numFmtId="0" fontId="3" fillId="0" borderId="0" xfId="1" applyFont="1" applyFill="1" applyBorder="1"/>
    <xf numFmtId="1" fontId="3" fillId="0" borderId="36" xfId="1" applyNumberFormat="1" applyFont="1" applyFill="1" applyBorder="1"/>
    <xf numFmtId="0" fontId="32" fillId="0" borderId="21" xfId="1" applyFont="1" applyFill="1" applyBorder="1" applyAlignment="1">
      <alignment horizontal="center"/>
    </xf>
    <xf numFmtId="0" fontId="32" fillId="0" borderId="9" xfId="1" applyFont="1" applyFill="1" applyBorder="1" applyAlignment="1">
      <alignment horizontal="center"/>
    </xf>
    <xf numFmtId="0" fontId="32" fillId="0" borderId="47" xfId="1" applyFont="1" applyFill="1" applyBorder="1"/>
    <xf numFmtId="0" fontId="3" fillId="0" borderId="24" xfId="1" applyFont="1" applyFill="1" applyBorder="1"/>
    <xf numFmtId="0" fontId="3" fillId="0" borderId="30" xfId="1" applyFont="1" applyFill="1" applyBorder="1"/>
    <xf numFmtId="0" fontId="3" fillId="0" borderId="48" xfId="1" applyFont="1" applyFill="1" applyBorder="1"/>
    <xf numFmtId="0" fontId="32" fillId="0" borderId="2" xfId="1" applyFont="1" applyFill="1" applyBorder="1" applyAlignment="1">
      <alignment horizontal="center"/>
    </xf>
    <xf numFmtId="0" fontId="3" fillId="0" borderId="21" xfId="1" applyFont="1" applyFill="1" applyBorder="1"/>
    <xf numFmtId="0" fontId="3" fillId="0" borderId="43" xfId="1" applyFont="1" applyFill="1" applyBorder="1"/>
    <xf numFmtId="0" fontId="3" fillId="0" borderId="34" xfId="1" applyFont="1" applyFill="1" applyBorder="1"/>
    <xf numFmtId="164" fontId="3" fillId="0" borderId="31" xfId="1" applyNumberFormat="1" applyFont="1" applyFill="1" applyBorder="1"/>
    <xf numFmtId="0" fontId="3" fillId="0" borderId="35" xfId="1" applyFont="1" applyFill="1" applyBorder="1"/>
    <xf numFmtId="0" fontId="3" fillId="0" borderId="41" xfId="1" applyFont="1" applyFill="1" applyBorder="1"/>
    <xf numFmtId="0" fontId="3" fillId="0" borderId="13" xfId="1" applyFont="1" applyFill="1" applyBorder="1"/>
    <xf numFmtId="0" fontId="3" fillId="0" borderId="49" xfId="1" applyFont="1" applyFill="1" applyBorder="1"/>
    <xf numFmtId="0" fontId="21" fillId="0" borderId="9" xfId="1" applyFont="1" applyFill="1" applyBorder="1" applyAlignment="1"/>
    <xf numFmtId="0" fontId="21" fillId="0" borderId="9" xfId="1" applyFont="1" applyFill="1" applyBorder="1" applyAlignment="1">
      <alignment vertical="center" wrapText="1"/>
    </xf>
    <xf numFmtId="49" fontId="21" fillId="0" borderId="18" xfId="1" applyNumberFormat="1" applyFont="1" applyFill="1" applyBorder="1" applyAlignment="1">
      <alignment vertical="center"/>
    </xf>
    <xf numFmtId="0" fontId="3" fillId="0" borderId="25" xfId="1" applyFont="1" applyFill="1" applyBorder="1"/>
    <xf numFmtId="0" fontId="3" fillId="0" borderId="5" xfId="1" applyFont="1" applyFill="1" applyBorder="1" applyAlignment="1">
      <alignment horizontal="center"/>
    </xf>
    <xf numFmtId="0" fontId="21" fillId="0" borderId="49" xfId="1" applyFont="1" applyFill="1" applyBorder="1"/>
    <xf numFmtId="0" fontId="21" fillId="0" borderId="37" xfId="1" applyFont="1" applyFill="1" applyBorder="1"/>
    <xf numFmtId="0" fontId="21" fillId="0" borderId="50" xfId="1" applyFont="1" applyFill="1" applyBorder="1"/>
    <xf numFmtId="0" fontId="3" fillId="0" borderId="51" xfId="1" applyFont="1" applyFill="1" applyBorder="1"/>
    <xf numFmtId="0" fontId="47" fillId="0" borderId="52" xfId="0" applyFont="1" applyFill="1" applyBorder="1"/>
    <xf numFmtId="0" fontId="47" fillId="0" borderId="13" xfId="0" applyFont="1" applyFill="1" applyBorder="1"/>
    <xf numFmtId="0" fontId="47" fillId="0" borderId="53" xfId="0" applyFont="1" applyFill="1" applyBorder="1"/>
    <xf numFmtId="0" fontId="47" fillId="0" borderId="54" xfId="0" applyFont="1" applyFill="1" applyBorder="1"/>
    <xf numFmtId="0" fontId="3" fillId="0" borderId="50" xfId="1" applyFont="1" applyFill="1" applyBorder="1"/>
    <xf numFmtId="0" fontId="3" fillId="0" borderId="55" xfId="1" applyFont="1" applyFill="1" applyBorder="1"/>
    <xf numFmtId="0" fontId="29" fillId="0" borderId="56" xfId="0" applyFont="1" applyFill="1" applyBorder="1" applyAlignment="1">
      <alignment wrapText="1"/>
    </xf>
    <xf numFmtId="0" fontId="32" fillId="0" borderId="22" xfId="1" applyFont="1" applyFill="1" applyBorder="1"/>
    <xf numFmtId="0" fontId="32" fillId="0" borderId="4" xfId="1" applyFont="1" applyFill="1" applyBorder="1"/>
    <xf numFmtId="0" fontId="32" fillId="0" borderId="5" xfId="1" applyFont="1" applyFill="1" applyBorder="1"/>
    <xf numFmtId="0" fontId="3" fillId="0" borderId="5" xfId="1" applyFont="1" applyFill="1" applyBorder="1"/>
    <xf numFmtId="0" fontId="3" fillId="0" borderId="57" xfId="1" applyFont="1" applyFill="1" applyBorder="1"/>
    <xf numFmtId="0" fontId="3" fillId="0" borderId="58" xfId="1" applyFont="1" applyFill="1" applyBorder="1"/>
    <xf numFmtId="0" fontId="3" fillId="0" borderId="59" xfId="1" applyFont="1" applyFill="1" applyBorder="1"/>
    <xf numFmtId="0" fontId="3" fillId="0" borderId="60" xfId="1" applyFont="1" applyFill="1" applyBorder="1"/>
    <xf numFmtId="0" fontId="3" fillId="0" borderId="10" xfId="1" applyFont="1" applyFill="1" applyBorder="1"/>
    <xf numFmtId="0" fontId="32" fillId="0" borderId="52" xfId="1" applyFont="1" applyFill="1" applyBorder="1" applyAlignment="1">
      <alignment horizontal="center"/>
    </xf>
    <xf numFmtId="0" fontId="32" fillId="0" borderId="13" xfId="1" applyFont="1" applyFill="1" applyBorder="1" applyAlignment="1">
      <alignment horizontal="center"/>
    </xf>
    <xf numFmtId="0" fontId="32" fillId="0" borderId="53" xfId="1" applyFont="1" applyFill="1" applyBorder="1" applyAlignment="1">
      <alignment horizontal="center"/>
    </xf>
    <xf numFmtId="0" fontId="32" fillId="0" borderId="1" xfId="1" applyFont="1" applyFill="1" applyBorder="1"/>
    <xf numFmtId="0" fontId="47" fillId="0" borderId="2" xfId="0" applyFont="1" applyFill="1" applyBorder="1"/>
    <xf numFmtId="0" fontId="3" fillId="0" borderId="61" xfId="1" applyFont="1" applyFill="1" applyBorder="1"/>
    <xf numFmtId="0" fontId="31" fillId="0" borderId="15" xfId="0" applyFont="1" applyFill="1" applyBorder="1" applyAlignment="1">
      <alignment horizontal="left" vertical="center" wrapText="1"/>
    </xf>
    <xf numFmtId="0" fontId="28" fillId="0" borderId="31" xfId="1" applyFont="1" applyFill="1" applyBorder="1"/>
    <xf numFmtId="0" fontId="32" fillId="0" borderId="33" xfId="1" applyFont="1" applyFill="1" applyBorder="1" applyAlignment="1">
      <alignment horizontal="center"/>
    </xf>
    <xf numFmtId="0" fontId="32" fillId="0" borderId="34" xfId="1" applyFont="1" applyFill="1" applyBorder="1"/>
    <xf numFmtId="0" fontId="3" fillId="0" borderId="52" xfId="1" applyFont="1" applyFill="1" applyBorder="1"/>
    <xf numFmtId="0" fontId="9" fillId="0" borderId="21" xfId="1" applyFont="1" applyFill="1" applyBorder="1" applyAlignment="1">
      <alignment horizontal="center" vertical="center" wrapText="1"/>
    </xf>
    <xf numFmtId="0" fontId="21" fillId="0" borderId="62" xfId="1" applyFont="1" applyFill="1" applyBorder="1"/>
    <xf numFmtId="0" fontId="21" fillId="0" borderId="43" xfId="1" applyFont="1" applyFill="1" applyBorder="1"/>
    <xf numFmtId="0" fontId="21" fillId="0" borderId="63" xfId="1" applyFont="1" applyFill="1" applyBorder="1"/>
    <xf numFmtId="0" fontId="3" fillId="0" borderId="21" xfId="1" applyFont="1" applyFill="1" applyBorder="1" applyAlignment="1">
      <alignment horizontal="center"/>
    </xf>
    <xf numFmtId="0" fontId="3" fillId="0" borderId="22" xfId="1" applyFont="1" applyFill="1" applyBorder="1" applyAlignment="1">
      <alignment horizontal="center"/>
    </xf>
    <xf numFmtId="0" fontId="3" fillId="0" borderId="20" xfId="1" applyFont="1" applyFill="1" applyBorder="1"/>
    <xf numFmtId="0" fontId="3" fillId="0" borderId="26" xfId="1" applyFont="1" applyFill="1" applyBorder="1"/>
    <xf numFmtId="0" fontId="21" fillId="0" borderId="12" xfId="1" applyFont="1" applyFill="1" applyBorder="1"/>
    <xf numFmtId="0" fontId="21" fillId="0" borderId="13" xfId="1" applyFont="1" applyFill="1" applyBorder="1"/>
    <xf numFmtId="0" fontId="21" fillId="0" borderId="23" xfId="1" applyFont="1" applyFill="1" applyBorder="1"/>
    <xf numFmtId="0" fontId="3" fillId="0" borderId="12" xfId="1" applyFont="1" applyFill="1" applyBorder="1"/>
    <xf numFmtId="0" fontId="3" fillId="0" borderId="53" xfId="1" applyFont="1" applyFill="1" applyBorder="1"/>
    <xf numFmtId="0" fontId="3" fillId="0" borderId="54" xfId="1" applyFont="1" applyFill="1" applyBorder="1"/>
    <xf numFmtId="0" fontId="32" fillId="0" borderId="57" xfId="1" applyFont="1" applyFill="1" applyBorder="1"/>
    <xf numFmtId="0" fontId="32" fillId="0" borderId="2" xfId="1" applyFont="1" applyFill="1" applyBorder="1" applyAlignment="1">
      <alignment horizontal="center" vertical="top" wrapText="1"/>
    </xf>
    <xf numFmtId="0" fontId="32" fillId="0" borderId="41" xfId="0" applyFont="1" applyFill="1" applyBorder="1" applyAlignment="1">
      <alignment horizontal="center"/>
    </xf>
    <xf numFmtId="0" fontId="29" fillId="0" borderId="48" xfId="1" applyFont="1" applyFill="1" applyBorder="1" applyAlignment="1">
      <alignment wrapText="1"/>
    </xf>
    <xf numFmtId="0" fontId="32" fillId="0" borderId="21" xfId="0" applyFont="1" applyFill="1" applyBorder="1" applyAlignment="1">
      <alignment horizontal="center"/>
    </xf>
    <xf numFmtId="0" fontId="32" fillId="0" borderId="64" xfId="0" applyFont="1" applyFill="1" applyBorder="1" applyAlignment="1">
      <alignment horizontal="center"/>
    </xf>
    <xf numFmtId="0" fontId="32" fillId="0" borderId="43" xfId="1" applyFont="1" applyFill="1" applyBorder="1" applyAlignment="1">
      <alignment horizontal="center"/>
    </xf>
    <xf numFmtId="0" fontId="3" fillId="0" borderId="47" xfId="1" applyFont="1" applyFill="1" applyBorder="1"/>
    <xf numFmtId="0" fontId="3" fillId="0" borderId="65" xfId="1" applyFont="1" applyFill="1" applyBorder="1"/>
    <xf numFmtId="0" fontId="20" fillId="0" borderId="20" xfId="1" applyFont="1" applyFill="1" applyBorder="1" applyAlignment="1">
      <alignment horizontal="center" vertical="center"/>
    </xf>
    <xf numFmtId="0" fontId="21" fillId="0" borderId="8" xfId="1" applyFont="1" applyFill="1" applyBorder="1"/>
    <xf numFmtId="0" fontId="21" fillId="0" borderId="9" xfId="1" applyFont="1" applyFill="1" applyBorder="1"/>
    <xf numFmtId="0" fontId="21" fillId="0" borderId="28" xfId="1" applyFont="1" applyFill="1" applyBorder="1"/>
    <xf numFmtId="0" fontId="40" fillId="0" borderId="49" xfId="0" applyFont="1" applyFill="1" applyBorder="1"/>
    <xf numFmtId="0" fontId="40" fillId="0" borderId="37" xfId="0" applyFont="1" applyFill="1" applyBorder="1"/>
    <xf numFmtId="0" fontId="40" fillId="0" borderId="50" xfId="0" applyFont="1" applyFill="1" applyBorder="1"/>
    <xf numFmtId="0" fontId="3" fillId="0" borderId="66" xfId="1" applyFont="1" applyFill="1" applyBorder="1"/>
    <xf numFmtId="0" fontId="7" fillId="0" borderId="21" xfId="1" applyFont="1" applyFill="1" applyBorder="1" applyAlignment="1">
      <alignment horizontal="center" vertical="center" wrapText="1"/>
    </xf>
    <xf numFmtId="0" fontId="33" fillId="0" borderId="0" xfId="1" applyFont="1" applyFill="1" applyBorder="1"/>
    <xf numFmtId="0" fontId="3" fillId="0" borderId="42" xfId="1" applyFont="1" applyFill="1" applyBorder="1"/>
    <xf numFmtId="0" fontId="32" fillId="0" borderId="67" xfId="1" applyFont="1" applyFill="1" applyBorder="1" applyAlignment="1">
      <alignment horizontal="center"/>
    </xf>
    <xf numFmtId="0" fontId="3" fillId="0" borderId="67" xfId="1" applyFont="1" applyFill="1" applyBorder="1"/>
    <xf numFmtId="0" fontId="32" fillId="0" borderId="10" xfId="3" applyFont="1" applyFill="1" applyBorder="1" applyAlignment="1">
      <alignment horizontal="left" vertical="center" wrapText="1"/>
    </xf>
    <xf numFmtId="0" fontId="32" fillId="0" borderId="38" xfId="1" applyFont="1" applyFill="1" applyBorder="1" applyAlignment="1">
      <alignment horizontal="center"/>
    </xf>
    <xf numFmtId="0" fontId="40" fillId="0" borderId="9" xfId="0" applyFont="1" applyFill="1" applyBorder="1"/>
    <xf numFmtId="0" fontId="21" fillId="0" borderId="18" xfId="1" applyFont="1" applyFill="1" applyBorder="1"/>
    <xf numFmtId="0" fontId="32" fillId="0" borderId="13" xfId="1" applyFont="1" applyFill="1" applyBorder="1"/>
    <xf numFmtId="0" fontId="32" fillId="0" borderId="53" xfId="1" applyFont="1" applyFill="1" applyBorder="1"/>
    <xf numFmtId="0" fontId="28" fillId="0" borderId="25" xfId="0" applyFont="1" applyFill="1" applyBorder="1" applyAlignment="1">
      <alignment wrapText="1"/>
    </xf>
    <xf numFmtId="0" fontId="32" fillId="0" borderId="68" xfId="1" applyFont="1" applyFill="1" applyBorder="1"/>
    <xf numFmtId="0" fontId="28" fillId="0" borderId="5" xfId="1" applyFont="1" applyFill="1" applyBorder="1"/>
    <xf numFmtId="0" fontId="32" fillId="0" borderId="5" xfId="1" applyFont="1" applyFill="1" applyBorder="1" applyAlignment="1">
      <alignment horizontal="center"/>
    </xf>
    <xf numFmtId="0" fontId="3" fillId="0" borderId="4" xfId="1" applyFont="1" applyFill="1" applyBorder="1"/>
    <xf numFmtId="0" fontId="7" fillId="0" borderId="52" xfId="1" applyFont="1" applyFill="1" applyBorder="1"/>
    <xf numFmtId="0" fontId="3" fillId="0" borderId="23" xfId="1" applyFont="1" applyFill="1" applyBorder="1"/>
    <xf numFmtId="0" fontId="47" fillId="0" borderId="12" xfId="0" applyFont="1" applyFill="1" applyBorder="1"/>
    <xf numFmtId="0" fontId="21" fillId="0" borderId="16" xfId="1" applyFont="1" applyFill="1" applyBorder="1"/>
    <xf numFmtId="0" fontId="7" fillId="0" borderId="16" xfId="1" applyFont="1" applyFill="1" applyBorder="1"/>
    <xf numFmtId="0" fontId="47" fillId="0" borderId="16" xfId="0" applyFont="1" applyFill="1" applyBorder="1"/>
    <xf numFmtId="0" fontId="29" fillId="0" borderId="3" xfId="0" applyFont="1" applyFill="1" applyBorder="1" applyAlignment="1">
      <alignment wrapText="1"/>
    </xf>
    <xf numFmtId="0" fontId="28" fillId="0" borderId="43" xfId="1" applyFont="1" applyFill="1" applyBorder="1"/>
    <xf numFmtId="49" fontId="7" fillId="0" borderId="22" xfId="1" applyNumberFormat="1" applyFont="1" applyFill="1" applyBorder="1" applyAlignment="1">
      <alignment horizontal="center" vertical="center"/>
    </xf>
    <xf numFmtId="0" fontId="45" fillId="0" borderId="88" xfId="0" applyFont="1" applyFill="1" applyBorder="1" applyAlignment="1">
      <alignment horizontal="center" vertical="center"/>
    </xf>
    <xf numFmtId="0" fontId="28" fillId="0" borderId="88" xfId="1" applyFont="1" applyFill="1" applyBorder="1"/>
    <xf numFmtId="0" fontId="46" fillId="0" borderId="88" xfId="0" applyFont="1" applyFill="1" applyBorder="1"/>
    <xf numFmtId="0" fontId="45" fillId="0" borderId="89" xfId="0" applyFont="1" applyFill="1" applyBorder="1" applyAlignment="1">
      <alignment horizontal="center" vertical="center"/>
    </xf>
    <xf numFmtId="0" fontId="28" fillId="0" borderId="13" xfId="1" applyFont="1" applyFill="1" applyBorder="1"/>
    <xf numFmtId="0" fontId="14" fillId="0" borderId="90" xfId="1" applyFont="1" applyFill="1" applyBorder="1" applyAlignment="1">
      <alignment horizontal="center"/>
    </xf>
    <xf numFmtId="0" fontId="32" fillId="0" borderId="46" xfId="1" applyFont="1" applyFill="1" applyBorder="1"/>
    <xf numFmtId="0" fontId="32" fillId="0" borderId="67" xfId="1" applyFont="1" applyFill="1" applyBorder="1"/>
    <xf numFmtId="0" fontId="45" fillId="0" borderId="91" xfId="0" applyFont="1" applyFill="1" applyBorder="1" applyAlignment="1">
      <alignment horizontal="center" vertical="center"/>
    </xf>
    <xf numFmtId="0" fontId="14" fillId="0" borderId="13" xfId="1" applyFont="1" applyFill="1" applyBorder="1" applyAlignment="1">
      <alignment horizontal="center"/>
    </xf>
    <xf numFmtId="0" fontId="45" fillId="0" borderId="92" xfId="0" applyFont="1" applyFill="1" applyBorder="1" applyAlignment="1">
      <alignment horizontal="center" vertical="center"/>
    </xf>
    <xf numFmtId="0" fontId="28" fillId="0" borderId="69" xfId="1" applyFont="1" applyFill="1" applyBorder="1"/>
    <xf numFmtId="0" fontId="45" fillId="0" borderId="93" xfId="0" applyFont="1" applyFill="1" applyBorder="1" applyAlignment="1">
      <alignment horizontal="center" vertical="center"/>
    </xf>
    <xf numFmtId="1" fontId="45" fillId="0" borderId="78" xfId="0" applyNumberFormat="1" applyFont="1" applyFill="1" applyBorder="1" applyAlignment="1">
      <alignment horizontal="center" vertical="center"/>
    </xf>
    <xf numFmtId="0" fontId="45" fillId="0" borderId="94" xfId="0" applyFont="1" applyFill="1" applyBorder="1" applyAlignment="1">
      <alignment horizontal="center" vertical="center"/>
    </xf>
    <xf numFmtId="0" fontId="45" fillId="0" borderId="95" xfId="0" applyFont="1" applyFill="1" applyBorder="1" applyAlignment="1">
      <alignment horizontal="center" vertical="center"/>
    </xf>
    <xf numFmtId="0" fontId="45" fillId="0" borderId="96" xfId="0" applyFont="1" applyFill="1" applyBorder="1" applyAlignment="1">
      <alignment horizontal="center" vertical="center"/>
    </xf>
    <xf numFmtId="0" fontId="45" fillId="0" borderId="97" xfId="0" applyFont="1" applyFill="1" applyBorder="1" applyAlignment="1">
      <alignment horizontal="center" vertical="center"/>
    </xf>
    <xf numFmtId="0" fontId="45" fillId="0" borderId="98" xfId="0" applyFont="1" applyFill="1" applyBorder="1" applyAlignment="1">
      <alignment wrapText="1"/>
    </xf>
    <xf numFmtId="0" fontId="45" fillId="0" borderId="99" xfId="0" applyFont="1" applyFill="1" applyBorder="1" applyAlignment="1">
      <alignment wrapText="1"/>
    </xf>
    <xf numFmtId="0" fontId="45" fillId="0" borderId="85" xfId="0" applyFont="1" applyFill="1" applyBorder="1" applyAlignment="1">
      <alignment wrapText="1"/>
    </xf>
    <xf numFmtId="0" fontId="45" fillId="0" borderId="100" xfId="0" applyFont="1" applyFill="1" applyBorder="1" applyAlignment="1">
      <alignment wrapText="1"/>
    </xf>
    <xf numFmtId="0" fontId="45" fillId="0" borderId="76" xfId="0" applyNumberFormat="1" applyFont="1" applyFill="1" applyBorder="1" applyAlignment="1">
      <alignment horizontal="center" vertical="center" wrapText="1"/>
    </xf>
    <xf numFmtId="0" fontId="32" fillId="0" borderId="36" xfId="1" applyFont="1" applyFill="1" applyBorder="1" applyAlignment="1">
      <alignment horizontal="center"/>
    </xf>
    <xf numFmtId="0" fontId="45" fillId="0" borderId="101" xfId="0" applyFont="1" applyFill="1" applyBorder="1" applyAlignment="1">
      <alignment horizontal="center" vertical="center"/>
    </xf>
    <xf numFmtId="1" fontId="45" fillId="0" borderId="102" xfId="0" applyNumberFormat="1" applyFont="1" applyFill="1" applyBorder="1" applyAlignment="1">
      <alignment horizontal="center" vertical="center"/>
    </xf>
    <xf numFmtId="1" fontId="45" fillId="0" borderId="103" xfId="0" applyNumberFormat="1" applyFont="1" applyFill="1" applyBorder="1" applyAlignment="1">
      <alignment horizontal="center" vertical="center"/>
    </xf>
    <xf numFmtId="0" fontId="45" fillId="0" borderId="102" xfId="0" applyFont="1" applyFill="1" applyBorder="1" applyAlignment="1">
      <alignment horizontal="center" vertical="center"/>
    </xf>
    <xf numFmtId="0" fontId="45" fillId="0" borderId="103" xfId="0" applyFont="1" applyFill="1" applyBorder="1" applyAlignment="1">
      <alignment horizontal="center" vertical="center"/>
    </xf>
    <xf numFmtId="0" fontId="28" fillId="0" borderId="21" xfId="0" applyFont="1" applyFill="1" applyBorder="1" applyAlignment="1">
      <alignment horizontal="center"/>
    </xf>
    <xf numFmtId="0" fontId="45" fillId="0" borderId="104" xfId="0" applyFont="1" applyFill="1" applyBorder="1" applyAlignment="1">
      <alignment horizontal="center" vertical="center"/>
    </xf>
    <xf numFmtId="0" fontId="45" fillId="0" borderId="105" xfId="0" applyFont="1" applyFill="1" applyBorder="1" applyAlignment="1">
      <alignment horizontal="center" vertical="center"/>
    </xf>
    <xf numFmtId="0" fontId="45" fillId="0" borderId="106" xfId="0" applyFont="1" applyFill="1" applyBorder="1" applyAlignment="1">
      <alignment horizontal="center" vertical="center"/>
    </xf>
    <xf numFmtId="0" fontId="45" fillId="0" borderId="17" xfId="0" applyFont="1" applyFill="1" applyBorder="1" applyAlignment="1">
      <alignment horizontal="center" vertical="center"/>
    </xf>
    <xf numFmtId="0" fontId="45" fillId="0" borderId="64" xfId="0" applyFont="1" applyFill="1" applyBorder="1" applyAlignment="1">
      <alignment horizontal="center" vertical="center"/>
    </xf>
    <xf numFmtId="0" fontId="45" fillId="0" borderId="107" xfId="0" applyFont="1" applyFill="1" applyBorder="1" applyAlignment="1">
      <alignment horizontal="center" vertical="center"/>
    </xf>
    <xf numFmtId="0" fontId="45" fillId="0" borderId="44" xfId="0" applyFont="1" applyFill="1" applyBorder="1" applyAlignment="1">
      <alignment horizontal="center" vertical="center"/>
    </xf>
    <xf numFmtId="0" fontId="45" fillId="0" borderId="108" xfId="0" applyFont="1" applyFill="1" applyBorder="1" applyAlignment="1">
      <alignment horizontal="center" vertical="center"/>
    </xf>
    <xf numFmtId="0" fontId="45" fillId="0" borderId="109" xfId="0" applyFont="1" applyFill="1" applyBorder="1" applyAlignment="1">
      <alignment horizontal="center" vertical="center"/>
    </xf>
    <xf numFmtId="0" fontId="45" fillId="0" borderId="85" xfId="0" applyFont="1" applyFill="1" applyBorder="1" applyAlignment="1">
      <alignment horizontal="center" vertical="center"/>
    </xf>
    <xf numFmtId="0" fontId="45" fillId="0" borderId="110" xfId="0" applyFont="1" applyFill="1" applyBorder="1" applyAlignment="1">
      <alignment horizontal="center" vertical="center"/>
    </xf>
    <xf numFmtId="0" fontId="32" fillId="0" borderId="100" xfId="1" applyFont="1" applyFill="1" applyBorder="1"/>
    <xf numFmtId="0" fontId="45" fillId="0" borderId="105" xfId="0" applyNumberFormat="1" applyFont="1" applyFill="1" applyBorder="1" applyAlignment="1">
      <alignment horizontal="center" vertical="center" wrapText="1"/>
    </xf>
    <xf numFmtId="0" fontId="45" fillId="0" borderId="93" xfId="0" applyNumberFormat="1" applyFont="1" applyFill="1" applyBorder="1" applyAlignment="1">
      <alignment horizontal="center" vertical="center" wrapText="1"/>
    </xf>
    <xf numFmtId="0" fontId="45" fillId="0" borderId="111" xfId="0" applyFont="1" applyFill="1" applyBorder="1" applyAlignment="1">
      <alignment horizontal="center" vertical="center"/>
    </xf>
    <xf numFmtId="0" fontId="45" fillId="0" borderId="90" xfId="0" applyFont="1" applyFill="1" applyBorder="1" applyAlignment="1">
      <alignment horizontal="center" vertical="center"/>
    </xf>
    <xf numFmtId="0" fontId="45" fillId="0" borderId="112" xfId="0" applyFont="1" applyFill="1" applyBorder="1" applyAlignment="1">
      <alignment horizontal="center" vertical="center"/>
    </xf>
    <xf numFmtId="0" fontId="28" fillId="0" borderId="113" xfId="1" applyFont="1" applyFill="1" applyBorder="1"/>
    <xf numFmtId="0" fontId="45" fillId="0" borderId="112" xfId="0" applyFont="1" applyFill="1" applyBorder="1" applyAlignment="1">
      <alignment horizontal="center" vertical="center" wrapText="1"/>
    </xf>
    <xf numFmtId="0" fontId="45" fillId="0" borderId="114" xfId="0" applyFont="1" applyFill="1" applyBorder="1" applyAlignment="1">
      <alignment horizontal="center" vertical="center"/>
    </xf>
    <xf numFmtId="0" fontId="45" fillId="0" borderId="113" xfId="0" applyFont="1" applyFill="1" applyBorder="1" applyAlignment="1">
      <alignment horizontal="center" vertical="center"/>
    </xf>
    <xf numFmtId="0" fontId="45" fillId="0" borderId="115" xfId="0" applyFont="1" applyFill="1" applyBorder="1" applyAlignment="1">
      <alignment horizontal="center" vertical="center"/>
    </xf>
    <xf numFmtId="0" fontId="3" fillId="0" borderId="113" xfId="1" applyFont="1" applyFill="1" applyBorder="1"/>
    <xf numFmtId="0" fontId="32" fillId="0" borderId="116" xfId="1" applyFont="1" applyFill="1" applyBorder="1"/>
    <xf numFmtId="0" fontId="45" fillId="0" borderId="117" xfId="0" applyFont="1" applyFill="1" applyBorder="1" applyAlignment="1">
      <alignment wrapText="1"/>
    </xf>
    <xf numFmtId="0" fontId="45" fillId="0" borderId="118" xfId="0" applyFont="1" applyFill="1" applyBorder="1" applyAlignment="1">
      <alignment wrapText="1"/>
    </xf>
    <xf numFmtId="0" fontId="45" fillId="0" borderId="119" xfId="0" applyFont="1" applyFill="1" applyBorder="1" applyAlignment="1">
      <alignment wrapText="1"/>
    </xf>
    <xf numFmtId="0" fontId="45" fillId="0" borderId="120" xfId="0" applyFont="1" applyFill="1" applyBorder="1" applyAlignment="1">
      <alignment wrapText="1"/>
    </xf>
    <xf numFmtId="0" fontId="45" fillId="0" borderId="121" xfId="0" applyFont="1" applyFill="1" applyBorder="1" applyAlignment="1">
      <alignment horizontal="center" vertical="center"/>
    </xf>
    <xf numFmtId="0" fontId="45" fillId="0" borderId="122" xfId="0" applyFont="1" applyFill="1" applyBorder="1" applyAlignment="1">
      <alignment horizontal="center" vertical="center"/>
    </xf>
    <xf numFmtId="0" fontId="45" fillId="0" borderId="123" xfId="0" applyFont="1" applyFill="1" applyBorder="1" applyAlignment="1">
      <alignment horizontal="center" vertical="center"/>
    </xf>
    <xf numFmtId="0" fontId="45" fillId="0" borderId="124" xfId="0" applyFont="1" applyFill="1" applyBorder="1" applyAlignment="1">
      <alignment horizontal="center" vertical="center"/>
    </xf>
    <xf numFmtId="0" fontId="45" fillId="0" borderId="125" xfId="0" applyFont="1" applyFill="1" applyBorder="1" applyAlignment="1">
      <alignment wrapText="1"/>
    </xf>
    <xf numFmtId="0" fontId="45" fillId="0" borderId="51" xfId="0" applyFont="1" applyFill="1" applyBorder="1" applyAlignment="1">
      <alignment wrapText="1"/>
    </xf>
    <xf numFmtId="0" fontId="45" fillId="0" borderId="126" xfId="0" applyFont="1" applyFill="1" applyBorder="1" applyAlignment="1">
      <alignment wrapText="1"/>
    </xf>
    <xf numFmtId="0" fontId="32" fillId="0" borderId="51" xfId="0" applyFont="1" applyFill="1" applyBorder="1" applyAlignment="1">
      <alignment wrapText="1"/>
    </xf>
    <xf numFmtId="0" fontId="45" fillId="0" borderId="15" xfId="0" applyFont="1" applyFill="1" applyBorder="1" applyAlignment="1">
      <alignment wrapText="1"/>
    </xf>
    <xf numFmtId="0" fontId="28" fillId="0" borderId="44" xfId="1" applyFont="1" applyFill="1" applyBorder="1" applyAlignment="1">
      <alignment horizontal="center"/>
    </xf>
    <xf numFmtId="0" fontId="28" fillId="0" borderId="2" xfId="1" applyFont="1" applyFill="1" applyBorder="1" applyAlignment="1">
      <alignment horizontal="center"/>
    </xf>
    <xf numFmtId="0" fontId="28" fillId="0" borderId="9" xfId="1" applyFont="1" applyFill="1" applyBorder="1" applyAlignment="1">
      <alignment horizontal="center"/>
    </xf>
    <xf numFmtId="0" fontId="28" fillId="0" borderId="21" xfId="1" applyFont="1" applyFill="1" applyBorder="1" applyAlignment="1">
      <alignment horizontal="center"/>
    </xf>
    <xf numFmtId="0" fontId="32" fillId="0" borderId="26" xfId="1" applyFont="1" applyFill="1" applyBorder="1" applyAlignment="1">
      <alignment horizontal="center"/>
    </xf>
    <xf numFmtId="0" fontId="46" fillId="0" borderId="9" xfId="0" applyFont="1" applyFill="1" applyBorder="1" applyAlignment="1">
      <alignment horizontal="center"/>
    </xf>
    <xf numFmtId="0" fontId="46" fillId="0" borderId="2" xfId="0" applyFont="1" applyFill="1" applyBorder="1" applyAlignment="1">
      <alignment horizontal="center"/>
    </xf>
    <xf numFmtId="0" fontId="32" fillId="0" borderId="28" xfId="1" applyFont="1" applyFill="1" applyBorder="1" applyAlignment="1">
      <alignment horizontal="center"/>
    </xf>
    <xf numFmtId="0" fontId="46" fillId="0" borderId="0" xfId="0" applyFont="1" applyFill="1" applyBorder="1" applyAlignment="1">
      <alignment horizontal="center"/>
    </xf>
    <xf numFmtId="2" fontId="46" fillId="0" borderId="9" xfId="0" applyNumberFormat="1" applyFont="1" applyFill="1" applyBorder="1" applyAlignment="1">
      <alignment horizontal="center"/>
    </xf>
    <xf numFmtId="0" fontId="46" fillId="0" borderId="104" xfId="0" applyFont="1" applyFill="1" applyBorder="1" applyAlignment="1">
      <alignment horizontal="center"/>
    </xf>
    <xf numFmtId="0" fontId="14" fillId="0" borderId="2" xfId="1" applyFont="1" applyFill="1" applyBorder="1" applyAlignment="1">
      <alignment horizontal="center"/>
    </xf>
    <xf numFmtId="0" fontId="32" fillId="0" borderId="30" xfId="1" applyFont="1" applyFill="1" applyBorder="1" applyAlignment="1">
      <alignment horizontal="center"/>
    </xf>
    <xf numFmtId="2" fontId="46" fillId="0" borderId="2" xfId="0" applyNumberFormat="1" applyFont="1" applyFill="1" applyBorder="1" applyAlignment="1">
      <alignment horizontal="center"/>
    </xf>
    <xf numFmtId="0" fontId="14" fillId="0" borderId="127" xfId="1" applyFont="1" applyFill="1" applyBorder="1" applyAlignment="1">
      <alignment horizontal="center"/>
    </xf>
    <xf numFmtId="0" fontId="46" fillId="0" borderId="85" xfId="0" applyFont="1" applyFill="1" applyBorder="1" applyAlignment="1">
      <alignment horizontal="center"/>
    </xf>
    <xf numFmtId="0" fontId="46" fillId="0" borderId="110" xfId="0" applyFont="1" applyFill="1" applyBorder="1" applyAlignment="1">
      <alignment horizontal="center"/>
    </xf>
    <xf numFmtId="0" fontId="3" fillId="0" borderId="100" xfId="1" applyFont="1" applyFill="1" applyBorder="1" applyAlignment="1">
      <alignment horizontal="center"/>
    </xf>
    <xf numFmtId="0" fontId="14" fillId="0" borderId="128" xfId="1" applyFont="1" applyFill="1" applyBorder="1" applyAlignment="1">
      <alignment horizontal="center"/>
    </xf>
    <xf numFmtId="0" fontId="46" fillId="0" borderId="90" xfId="0" applyFont="1" applyFill="1" applyBorder="1" applyAlignment="1">
      <alignment horizontal="center"/>
    </xf>
    <xf numFmtId="0" fontId="46" fillId="0" borderId="84" xfId="0" applyFont="1" applyFill="1" applyBorder="1" applyAlignment="1">
      <alignment horizontal="center"/>
    </xf>
    <xf numFmtId="0" fontId="28" fillId="0" borderId="52" xfId="1" applyFont="1" applyFill="1" applyBorder="1" applyAlignment="1">
      <alignment horizontal="center"/>
    </xf>
    <xf numFmtId="0" fontId="14" fillId="0" borderId="129" xfId="1" applyFont="1" applyFill="1" applyBorder="1" applyAlignment="1">
      <alignment horizontal="center"/>
    </xf>
    <xf numFmtId="0" fontId="46" fillId="0" borderId="13" xfId="0" applyFont="1" applyFill="1" applyBorder="1" applyAlignment="1">
      <alignment horizontal="center"/>
    </xf>
    <xf numFmtId="0" fontId="46" fillId="0" borderId="70" xfId="0" applyFont="1" applyFill="1" applyBorder="1" applyAlignment="1">
      <alignment horizontal="center"/>
    </xf>
    <xf numFmtId="0" fontId="28" fillId="0" borderId="130" xfId="1" applyFont="1" applyFill="1" applyBorder="1" applyAlignment="1">
      <alignment horizontal="center"/>
    </xf>
    <xf numFmtId="0" fontId="45" fillId="0" borderId="131" xfId="0" applyFont="1" applyFill="1" applyBorder="1" applyAlignment="1">
      <alignment horizontal="center" wrapText="1"/>
    </xf>
    <xf numFmtId="0" fontId="45" fillId="0" borderId="131" xfId="0" applyNumberFormat="1" applyFont="1" applyFill="1" applyBorder="1" applyAlignment="1">
      <alignment horizontal="center" wrapText="1"/>
    </xf>
    <xf numFmtId="0" fontId="45" fillId="0" borderId="132" xfId="0" applyFont="1" applyFill="1" applyBorder="1" applyAlignment="1">
      <alignment horizontal="center" wrapText="1"/>
    </xf>
    <xf numFmtId="0" fontId="45" fillId="0" borderId="133" xfId="0" applyFont="1" applyFill="1" applyBorder="1" applyAlignment="1">
      <alignment horizontal="center" wrapText="1"/>
    </xf>
    <xf numFmtId="0" fontId="45" fillId="0" borderId="134" xfId="0" applyFont="1" applyFill="1" applyBorder="1" applyAlignment="1">
      <alignment horizontal="center" wrapText="1"/>
    </xf>
    <xf numFmtId="0" fontId="28" fillId="0" borderId="78" xfId="1" applyFont="1" applyFill="1" applyBorder="1" applyAlignment="1">
      <alignment horizontal="center"/>
    </xf>
    <xf numFmtId="0" fontId="45" fillId="0" borderId="76" xfId="0" applyFont="1" applyFill="1" applyBorder="1" applyAlignment="1">
      <alignment horizontal="center" wrapText="1"/>
    </xf>
    <xf numFmtId="0" fontId="45" fillId="0" borderId="76" xfId="0" applyNumberFormat="1" applyFont="1" applyFill="1" applyBorder="1" applyAlignment="1">
      <alignment horizontal="center" wrapText="1"/>
    </xf>
    <xf numFmtId="0" fontId="45" fillId="0" borderId="135" xfId="0" applyFont="1" applyFill="1" applyBorder="1" applyAlignment="1">
      <alignment horizontal="center" wrapText="1"/>
    </xf>
    <xf numFmtId="0" fontId="45" fillId="0" borderId="136" xfId="0" applyFont="1" applyFill="1" applyBorder="1" applyAlignment="1">
      <alignment horizontal="center" wrapText="1"/>
    </xf>
    <xf numFmtId="0" fontId="45" fillId="0" borderId="137" xfId="0" applyFont="1" applyFill="1" applyBorder="1" applyAlignment="1">
      <alignment horizontal="center" wrapText="1"/>
    </xf>
    <xf numFmtId="0" fontId="28" fillId="0" borderId="138" xfId="1" applyFont="1" applyFill="1" applyBorder="1" applyAlignment="1">
      <alignment horizontal="center"/>
    </xf>
    <xf numFmtId="0" fontId="45" fillId="0" borderId="86" xfId="0" applyFont="1" applyFill="1" applyBorder="1" applyAlignment="1">
      <alignment horizontal="center" wrapText="1"/>
    </xf>
    <xf numFmtId="0" fontId="45" fillId="0" borderId="139" xfId="0" applyFont="1" applyFill="1" applyBorder="1" applyAlignment="1">
      <alignment horizontal="center" wrapText="1"/>
    </xf>
    <xf numFmtId="0" fontId="45" fillId="0" borderId="140" xfId="0" applyFont="1" applyFill="1" applyBorder="1" applyAlignment="1">
      <alignment horizontal="center" wrapText="1"/>
    </xf>
    <xf numFmtId="0" fontId="45" fillId="0" borderId="85" xfId="0" applyFont="1" applyFill="1" applyBorder="1" applyAlignment="1">
      <alignment horizontal="center" wrapText="1"/>
    </xf>
    <xf numFmtId="0" fontId="45" fillId="0" borderId="4" xfId="0" applyFont="1" applyFill="1" applyBorder="1" applyAlignment="1">
      <alignment horizontal="center" wrapText="1"/>
    </xf>
    <xf numFmtId="0" fontId="45" fillId="0" borderId="5" xfId="0" applyFont="1" applyFill="1" applyBorder="1" applyAlignment="1">
      <alignment horizontal="center" wrapText="1"/>
    </xf>
    <xf numFmtId="0" fontId="45" fillId="0" borderId="12" xfId="0" applyFont="1" applyFill="1" applyBorder="1" applyAlignment="1">
      <alignment horizontal="center" wrapText="1"/>
    </xf>
    <xf numFmtId="0" fontId="45" fillId="0" borderId="13" xfId="0" applyFont="1" applyFill="1" applyBorder="1" applyAlignment="1">
      <alignment horizontal="center" wrapText="1"/>
    </xf>
    <xf numFmtId="0" fontId="3" fillId="0" borderId="13" xfId="1" applyFont="1" applyFill="1" applyBorder="1" applyAlignment="1">
      <alignment horizontal="center"/>
    </xf>
    <xf numFmtId="0" fontId="28" fillId="0" borderId="69" xfId="1" applyFont="1" applyFill="1" applyBorder="1" applyAlignment="1">
      <alignment horizontal="center"/>
    </xf>
    <xf numFmtId="0" fontId="28" fillId="0" borderId="69" xfId="1" applyFont="1" applyFill="1" applyBorder="1" applyAlignment="1">
      <alignment horizontal="center" vertical="center"/>
    </xf>
    <xf numFmtId="0" fontId="28" fillId="0" borderId="44" xfId="1" applyFont="1" applyFill="1" applyBorder="1" applyAlignment="1">
      <alignment horizontal="center" vertical="center"/>
    </xf>
    <xf numFmtId="0" fontId="28" fillId="0" borderId="2" xfId="1" applyFont="1" applyFill="1" applyBorder="1" applyAlignment="1">
      <alignment horizontal="center" vertical="center"/>
    </xf>
    <xf numFmtId="0" fontId="28" fillId="0" borderId="9" xfId="1" applyFont="1" applyFill="1" applyBorder="1" applyAlignment="1">
      <alignment horizontal="center" vertical="center"/>
    </xf>
    <xf numFmtId="0" fontId="28" fillId="0" borderId="9" xfId="0" applyFont="1" applyFill="1" applyBorder="1" applyAlignment="1">
      <alignment horizontal="center" vertical="center"/>
    </xf>
    <xf numFmtId="0" fontId="28" fillId="0" borderId="21" xfId="1" applyFont="1" applyFill="1" applyBorder="1" applyAlignment="1">
      <alignment horizontal="center" vertical="center"/>
    </xf>
    <xf numFmtId="0" fontId="28" fillId="0" borderId="43" xfId="1" applyFont="1" applyFill="1" applyBorder="1" applyAlignment="1">
      <alignment horizontal="center"/>
    </xf>
    <xf numFmtId="0" fontId="3" fillId="0" borderId="9" xfId="1" applyFont="1" applyFill="1" applyBorder="1" applyAlignment="1">
      <alignment horizontal="center"/>
    </xf>
    <xf numFmtId="0" fontId="3" fillId="0" borderId="2" xfId="1" applyFont="1" applyFill="1" applyBorder="1" applyAlignment="1">
      <alignment horizontal="center"/>
    </xf>
    <xf numFmtId="0" fontId="28" fillId="0" borderId="85" xfId="1" applyFont="1" applyFill="1" applyBorder="1" applyAlignment="1">
      <alignment horizontal="center"/>
    </xf>
    <xf numFmtId="0" fontId="3" fillId="0" borderId="85" xfId="1" applyFont="1" applyFill="1" applyBorder="1" applyAlignment="1">
      <alignment horizontal="center"/>
    </xf>
    <xf numFmtId="0" fontId="28" fillId="0" borderId="88" xfId="1" applyFont="1" applyFill="1" applyBorder="1" applyAlignment="1">
      <alignment horizontal="center"/>
    </xf>
    <xf numFmtId="0" fontId="46" fillId="0" borderId="88" xfId="0" applyFont="1" applyFill="1" applyBorder="1" applyAlignment="1">
      <alignment horizontal="center"/>
    </xf>
    <xf numFmtId="0" fontId="28" fillId="0" borderId="141" xfId="1" applyFont="1" applyFill="1" applyBorder="1" applyAlignment="1">
      <alignment horizontal="center"/>
    </xf>
    <xf numFmtId="0" fontId="32" fillId="0" borderId="8" xfId="0" applyFont="1" applyFill="1" applyBorder="1" applyAlignment="1">
      <alignment horizontal="center"/>
    </xf>
    <xf numFmtId="0" fontId="48" fillId="0" borderId="21" xfId="0" applyFont="1" applyFill="1" applyBorder="1" applyAlignment="1">
      <alignment horizontal="center"/>
    </xf>
    <xf numFmtId="0" fontId="49" fillId="0" borderId="21" xfId="0" applyFont="1" applyFill="1" applyBorder="1" applyAlignment="1">
      <alignment horizontal="center"/>
    </xf>
    <xf numFmtId="0" fontId="3" fillId="0" borderId="41" xfId="0" applyFont="1" applyFill="1" applyBorder="1" applyAlignment="1">
      <alignment horizontal="center"/>
    </xf>
    <xf numFmtId="0" fontId="3" fillId="0" borderId="43" xfId="1" applyFont="1" applyFill="1" applyBorder="1" applyAlignment="1">
      <alignment horizontal="center"/>
    </xf>
    <xf numFmtId="0" fontId="28" fillId="0" borderId="90" xfId="1" applyFont="1" applyFill="1" applyBorder="1" applyAlignment="1">
      <alignment horizontal="center"/>
    </xf>
    <xf numFmtId="0" fontId="3" fillId="0" borderId="90" xfId="1" applyFont="1" applyFill="1" applyBorder="1" applyAlignment="1">
      <alignment horizontal="center"/>
    </xf>
    <xf numFmtId="0" fontId="28" fillId="0" borderId="113" xfId="1" applyFont="1" applyFill="1" applyBorder="1" applyAlignment="1">
      <alignment horizontal="center"/>
    </xf>
    <xf numFmtId="0" fontId="46" fillId="0" borderId="113" xfId="0" applyFont="1" applyFill="1" applyBorder="1" applyAlignment="1">
      <alignment horizontal="center"/>
    </xf>
    <xf numFmtId="0" fontId="3" fillId="0" borderId="47" xfId="1" applyFont="1" applyFill="1" applyBorder="1" applyAlignment="1">
      <alignment horizontal="center"/>
    </xf>
    <xf numFmtId="0" fontId="3" fillId="0" borderId="28" xfId="1" applyFont="1" applyFill="1" applyBorder="1" applyAlignment="1">
      <alignment horizontal="center"/>
    </xf>
    <xf numFmtId="0" fontId="3" fillId="0" borderId="18" xfId="1" applyFont="1" applyFill="1" applyBorder="1" applyAlignment="1">
      <alignment horizontal="center"/>
    </xf>
    <xf numFmtId="0" fontId="3" fillId="0" borderId="19" xfId="1" applyFont="1" applyFill="1" applyBorder="1" applyAlignment="1">
      <alignment horizontal="center"/>
    </xf>
    <xf numFmtId="0" fontId="3" fillId="0" borderId="30" xfId="1" applyFont="1" applyFill="1" applyBorder="1" applyAlignment="1">
      <alignment horizontal="center"/>
    </xf>
    <xf numFmtId="0" fontId="32" fillId="0" borderId="88" xfId="1" applyFont="1" applyFill="1" applyBorder="1" applyAlignment="1">
      <alignment horizontal="center"/>
    </xf>
    <xf numFmtId="0" fontId="32" fillId="0" borderId="142" xfId="1" applyFont="1" applyFill="1" applyBorder="1" applyAlignment="1">
      <alignment horizontal="center"/>
    </xf>
    <xf numFmtId="164" fontId="3" fillId="0" borderId="36" xfId="1" applyNumberFormat="1" applyFont="1" applyFill="1" applyBorder="1"/>
    <xf numFmtId="164" fontId="3" fillId="0" borderId="21" xfId="1" applyNumberFormat="1" applyFont="1" applyFill="1" applyBorder="1"/>
    <xf numFmtId="164" fontId="3" fillId="0" borderId="13" xfId="1" applyNumberFormat="1" applyFont="1" applyFill="1" applyBorder="1"/>
    <xf numFmtId="1" fontId="3" fillId="0" borderId="13" xfId="1" applyNumberFormat="1" applyFont="1" applyFill="1" applyBorder="1"/>
    <xf numFmtId="164" fontId="3" fillId="0" borderId="37" xfId="1" applyNumberFormat="1" applyFont="1" applyFill="1" applyBorder="1"/>
    <xf numFmtId="0" fontId="45" fillId="0" borderId="143" xfId="0" applyFont="1" applyFill="1" applyBorder="1" applyAlignment="1">
      <alignment horizontal="center" vertical="center"/>
    </xf>
    <xf numFmtId="164" fontId="3" fillId="0" borderId="41" xfId="1" applyNumberFormat="1" applyFont="1" applyFill="1" applyBorder="1"/>
    <xf numFmtId="164" fontId="47" fillId="0" borderId="13" xfId="0" applyNumberFormat="1" applyFont="1" applyFill="1" applyBorder="1"/>
    <xf numFmtId="164" fontId="3" fillId="0" borderId="34" xfId="1" applyNumberFormat="1" applyFont="1" applyFill="1" applyBorder="1"/>
    <xf numFmtId="0" fontId="5" fillId="0" borderId="9" xfId="1" applyFont="1" applyBorder="1"/>
    <xf numFmtId="0" fontId="5" fillId="0" borderId="9" xfId="1" applyFont="1" applyBorder="1" applyAlignment="1">
      <alignment horizontal="center" vertical="center"/>
    </xf>
    <xf numFmtId="0" fontId="5" fillId="0" borderId="9" xfId="1" applyFont="1" applyBorder="1" applyAlignment="1"/>
    <xf numFmtId="0" fontId="7" fillId="0" borderId="9" xfId="1" applyFont="1" applyBorder="1"/>
    <xf numFmtId="0" fontId="10" fillId="0" borderId="9" xfId="1" applyFont="1" applyBorder="1" applyAlignment="1"/>
    <xf numFmtId="0" fontId="10" fillId="0" borderId="9" xfId="1" applyFont="1" applyBorder="1" applyAlignment="1">
      <alignment horizontal="center"/>
    </xf>
    <xf numFmtId="0" fontId="11" fillId="0" borderId="9" xfId="1" applyFont="1" applyBorder="1" applyAlignment="1">
      <alignment horizontal="center" vertical="top" wrapText="1"/>
    </xf>
    <xf numFmtId="0" fontId="11" fillId="0" borderId="9" xfId="1" applyFont="1" applyFill="1" applyBorder="1" applyAlignment="1">
      <alignment vertical="top" wrapText="1"/>
    </xf>
    <xf numFmtId="0" fontId="11" fillId="0" borderId="9" xfId="1" applyFont="1" applyBorder="1" applyAlignment="1">
      <alignment vertical="top" wrapText="1"/>
    </xf>
    <xf numFmtId="0" fontId="12" fillId="0" borderId="9" xfId="1" applyFont="1" applyBorder="1"/>
    <xf numFmtId="164" fontId="13" fillId="0" borderId="9" xfId="1" applyNumberFormat="1" applyFont="1" applyFill="1" applyBorder="1" applyAlignment="1">
      <alignment horizontal="center" vertical="center"/>
    </xf>
    <xf numFmtId="0" fontId="8" fillId="0" borderId="9" xfId="1" applyFont="1" applyBorder="1" applyAlignment="1"/>
    <xf numFmtId="0" fontId="10" fillId="0" borderId="9" xfId="1" applyFont="1" applyBorder="1"/>
    <xf numFmtId="0" fontId="14" fillId="0" borderId="9" xfId="1" applyFont="1" applyFill="1" applyBorder="1" applyAlignment="1"/>
    <xf numFmtId="0" fontId="10" fillId="0" borderId="9" xfId="1" applyFont="1" applyFill="1" applyBorder="1" applyAlignment="1"/>
    <xf numFmtId="0" fontId="29" fillId="3" borderId="9" xfId="1" applyFont="1" applyFill="1" applyBorder="1" applyAlignment="1">
      <alignment horizontal="right"/>
    </xf>
    <xf numFmtId="0" fontId="7" fillId="4" borderId="9" xfId="1" applyFont="1" applyFill="1" applyBorder="1" applyAlignment="1">
      <alignment horizontal="right"/>
    </xf>
    <xf numFmtId="0" fontId="7" fillId="3" borderId="9" xfId="1" applyFont="1" applyFill="1" applyBorder="1" applyAlignment="1">
      <alignment horizontal="right"/>
    </xf>
    <xf numFmtId="0" fontId="10" fillId="2" borderId="9" xfId="1" applyFont="1" applyFill="1" applyBorder="1"/>
    <xf numFmtId="0" fontId="7" fillId="0" borderId="9" xfId="1" applyFont="1" applyFill="1" applyBorder="1" applyAlignment="1">
      <alignment horizontal="right"/>
    </xf>
    <xf numFmtId="2" fontId="13" fillId="0" borderId="9" xfId="1" applyNumberFormat="1" applyFont="1" applyFill="1" applyBorder="1" applyAlignment="1">
      <alignment horizontal="center" vertical="center"/>
    </xf>
    <xf numFmtId="0" fontId="29" fillId="0" borderId="9" xfId="1" applyFont="1" applyFill="1" applyBorder="1" applyAlignment="1">
      <alignment horizontal="right"/>
    </xf>
    <xf numFmtId="1" fontId="7" fillId="0" borderId="9" xfId="1" applyNumberFormat="1" applyFont="1" applyBorder="1" applyAlignment="1">
      <alignment horizontal="right"/>
    </xf>
    <xf numFmtId="1" fontId="7" fillId="0" borderId="9" xfId="1" applyNumberFormat="1" applyFont="1" applyFill="1" applyBorder="1" applyAlignment="1">
      <alignment horizontal="right"/>
    </xf>
    <xf numFmtId="164" fontId="7" fillId="0" borderId="9" xfId="1" applyNumberFormat="1" applyFont="1" applyFill="1" applyBorder="1" applyAlignment="1">
      <alignment horizontal="right"/>
    </xf>
    <xf numFmtId="164" fontId="7" fillId="4" borderId="9" xfId="1" applyNumberFormat="1" applyFont="1" applyFill="1" applyBorder="1" applyAlignment="1">
      <alignment horizontal="right"/>
    </xf>
    <xf numFmtId="0" fontId="15" fillId="0" borderId="9" xfId="2" applyFont="1" applyFill="1" applyBorder="1" applyAlignment="1">
      <alignment horizontal="left"/>
    </xf>
    <xf numFmtId="0" fontId="15" fillId="0" borderId="9" xfId="2" applyFont="1" applyFill="1" applyBorder="1" applyAlignment="1"/>
    <xf numFmtId="0" fontId="7" fillId="0" borderId="9" xfId="2" applyFont="1" applyFill="1" applyBorder="1"/>
    <xf numFmtId="0" fontId="15" fillId="0" borderId="9" xfId="2" applyFont="1" applyFill="1" applyBorder="1"/>
    <xf numFmtId="0" fontId="7" fillId="0" borderId="9" xfId="2" applyFont="1" applyBorder="1" applyAlignment="1"/>
    <xf numFmtId="0" fontId="23" fillId="0" borderId="9" xfId="2" applyFont="1" applyBorder="1" applyAlignment="1"/>
    <xf numFmtId="0" fontId="10" fillId="0" borderId="9" xfId="1" applyFont="1" applyFill="1" applyBorder="1" applyAlignment="1">
      <alignment horizontal="center"/>
    </xf>
    <xf numFmtId="0" fontId="36" fillId="3" borderId="9" xfId="1" applyFont="1" applyFill="1" applyBorder="1"/>
    <xf numFmtId="0" fontId="10" fillId="3" borderId="9" xfId="1" applyFont="1" applyFill="1" applyBorder="1"/>
    <xf numFmtId="0" fontId="36" fillId="0" borderId="9" xfId="1" applyFont="1" applyFill="1" applyBorder="1"/>
    <xf numFmtId="49" fontId="15" fillId="0" borderId="9" xfId="2" applyNumberFormat="1" applyFont="1" applyFill="1" applyBorder="1" applyAlignment="1">
      <alignment horizontal="left" vertical="center" wrapText="1"/>
    </xf>
    <xf numFmtId="0" fontId="13" fillId="0" borderId="9" xfId="1" applyFont="1" applyBorder="1" applyAlignment="1">
      <alignment horizontal="center" vertical="center"/>
    </xf>
    <xf numFmtId="0" fontId="7" fillId="0" borderId="9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7" fillId="0" borderId="43" xfId="1" applyFont="1" applyBorder="1" applyAlignment="1">
      <alignment horizontal="center"/>
    </xf>
    <xf numFmtId="0" fontId="7" fillId="0" borderId="21" xfId="1" applyFont="1" applyBorder="1" applyAlignment="1">
      <alignment horizontal="center"/>
    </xf>
    <xf numFmtId="0" fontId="8" fillId="0" borderId="9" xfId="1" applyFont="1" applyBorder="1" applyAlignment="1">
      <alignment horizontal="center" wrapText="1"/>
    </xf>
    <xf numFmtId="0" fontId="39" fillId="0" borderId="9" xfId="1" applyFont="1" applyBorder="1" applyAlignment="1">
      <alignment horizontal="center" wrapText="1"/>
    </xf>
    <xf numFmtId="0" fontId="39" fillId="0" borderId="9" xfId="1" applyFont="1" applyBorder="1" applyAlignment="1">
      <alignment horizontal="center"/>
    </xf>
    <xf numFmtId="0" fontId="7" fillId="0" borderId="9" xfId="2" applyFont="1" applyBorder="1" applyAlignment="1">
      <alignment horizontal="center"/>
    </xf>
    <xf numFmtId="0" fontId="8" fillId="0" borderId="9" xfId="1" applyFont="1" applyBorder="1" applyAlignment="1">
      <alignment horizontal="center"/>
    </xf>
    <xf numFmtId="0" fontId="10" fillId="0" borderId="9" xfId="1" applyFont="1" applyFill="1" applyBorder="1" applyAlignment="1">
      <alignment horizontal="center" vertical="center"/>
    </xf>
    <xf numFmtId="0" fontId="14" fillId="0" borderId="9" xfId="1" applyFont="1" applyBorder="1" applyAlignment="1">
      <alignment horizontal="center" vertical="center"/>
    </xf>
    <xf numFmtId="0" fontId="8" fillId="0" borderId="9" xfId="1" applyFont="1" applyBorder="1" applyAlignment="1">
      <alignment wrapText="1"/>
    </xf>
    <xf numFmtId="0" fontId="9" fillId="0" borderId="9" xfId="1" applyFont="1" applyBorder="1" applyAlignment="1">
      <alignment horizontal="center" wrapText="1"/>
    </xf>
    <xf numFmtId="49" fontId="4" fillId="0" borderId="9" xfId="2" applyNumberFormat="1" applyFont="1" applyFill="1" applyBorder="1" applyAlignment="1">
      <alignment horizontal="left" vertical="center" wrapText="1"/>
    </xf>
    <xf numFmtId="0" fontId="5" fillId="0" borderId="9" xfId="1" applyFont="1" applyBorder="1" applyAlignment="1">
      <alignment horizontal="center" vertical="center"/>
    </xf>
    <xf numFmtId="0" fontId="9" fillId="0" borderId="9" xfId="1" applyFont="1" applyBorder="1" applyAlignment="1">
      <alignment wrapText="1"/>
    </xf>
    <xf numFmtId="0" fontId="3" fillId="0" borderId="9" xfId="1" applyFont="1" applyBorder="1" applyAlignment="1">
      <alignment horizontal="center" vertical="center" wrapText="1"/>
    </xf>
    <xf numFmtId="0" fontId="6" fillId="0" borderId="9" xfId="1" applyFont="1" applyBorder="1" applyAlignment="1">
      <alignment horizontal="center" vertical="center" wrapText="1"/>
    </xf>
    <xf numFmtId="0" fontId="8" fillId="0" borderId="9" xfId="1" applyFont="1" applyFill="1" applyBorder="1" applyAlignment="1">
      <alignment wrapText="1"/>
    </xf>
    <xf numFmtId="0" fontId="8" fillId="3" borderId="9" xfId="1" applyFont="1" applyFill="1" applyBorder="1" applyAlignment="1">
      <alignment wrapText="1"/>
    </xf>
    <xf numFmtId="0" fontId="8" fillId="0" borderId="9" xfId="1" applyFont="1" applyBorder="1" applyAlignment="1">
      <alignment horizontal="left" wrapText="1"/>
    </xf>
    <xf numFmtId="0" fontId="40" fillId="0" borderId="9" xfId="0" applyFont="1" applyBorder="1" applyAlignment="1"/>
    <xf numFmtId="0" fontId="7" fillId="0" borderId="59" xfId="1" applyFont="1" applyFill="1" applyBorder="1" applyAlignment="1">
      <alignment horizontal="center" vertical="center" wrapText="1"/>
    </xf>
    <xf numFmtId="0" fontId="20" fillId="0" borderId="60" xfId="1" applyFont="1" applyFill="1" applyBorder="1" applyAlignment="1">
      <alignment horizontal="center" vertical="center" wrapText="1"/>
    </xf>
    <xf numFmtId="0" fontId="20" fillId="0" borderId="39" xfId="1" applyFont="1" applyFill="1" applyBorder="1" applyAlignment="1">
      <alignment horizontal="center" vertical="center" wrapText="1"/>
    </xf>
    <xf numFmtId="0" fontId="7" fillId="0" borderId="46" xfId="1" applyFont="1" applyFill="1" applyBorder="1" applyAlignment="1">
      <alignment horizontal="center" vertical="center" wrapText="1"/>
    </xf>
    <xf numFmtId="0" fontId="7" fillId="0" borderId="43" xfId="1" applyFont="1" applyFill="1" applyBorder="1" applyAlignment="1">
      <alignment horizontal="center" vertical="center" wrapText="1"/>
    </xf>
    <xf numFmtId="0" fontId="9" fillId="0" borderId="46" xfId="1" applyFont="1" applyFill="1" applyBorder="1" applyAlignment="1">
      <alignment horizontal="center" vertical="center" wrapText="1"/>
    </xf>
    <xf numFmtId="0" fontId="9" fillId="0" borderId="43" xfId="1" applyFont="1" applyFill="1" applyBorder="1" applyAlignment="1">
      <alignment horizontal="center" vertical="center" wrapText="1"/>
    </xf>
    <xf numFmtId="49" fontId="7" fillId="0" borderId="67" xfId="1" applyNumberFormat="1" applyFont="1" applyFill="1" applyBorder="1" applyAlignment="1">
      <alignment horizontal="center" vertical="center"/>
    </xf>
    <xf numFmtId="49" fontId="7" fillId="0" borderId="47" xfId="1" applyNumberFormat="1" applyFont="1" applyFill="1" applyBorder="1" applyAlignment="1">
      <alignment horizontal="center" vertical="center"/>
    </xf>
    <xf numFmtId="49" fontId="7" fillId="0" borderId="63" xfId="1" applyNumberFormat="1" applyFont="1" applyFill="1" applyBorder="1" applyAlignment="1">
      <alignment horizontal="center" vertical="center"/>
    </xf>
    <xf numFmtId="0" fontId="20" fillId="0" borderId="73" xfId="1" applyFont="1" applyFill="1" applyBorder="1" applyAlignment="1">
      <alignment horizontal="center" vertical="center"/>
    </xf>
    <xf numFmtId="0" fontId="20" fillId="0" borderId="62" xfId="1" applyFont="1" applyFill="1" applyBorder="1" applyAlignment="1">
      <alignment horizontal="center" vertical="center"/>
    </xf>
    <xf numFmtId="0" fontId="0" fillId="0" borderId="49" xfId="0" applyFill="1" applyBorder="1" applyAlignment="1"/>
    <xf numFmtId="0" fontId="20" fillId="0" borderId="43" xfId="1" applyFont="1" applyFill="1" applyBorder="1" applyAlignment="1">
      <alignment horizontal="center" vertical="center" wrapText="1"/>
    </xf>
    <xf numFmtId="0" fontId="0" fillId="0" borderId="37" xfId="0" applyFill="1" applyBorder="1" applyAlignment="1">
      <alignment horizontal="center"/>
    </xf>
    <xf numFmtId="0" fontId="20" fillId="0" borderId="21" xfId="1" applyFont="1" applyFill="1" applyBorder="1" applyAlignment="1">
      <alignment horizontal="center" vertical="center"/>
    </xf>
    <xf numFmtId="0" fontId="20" fillId="0" borderId="9" xfId="1" applyFont="1" applyFill="1" applyBorder="1" applyAlignment="1">
      <alignment horizontal="center" vertical="center"/>
    </xf>
    <xf numFmtId="0" fontId="3" fillId="0" borderId="71" xfId="1" applyFont="1" applyFill="1" applyBorder="1" applyAlignment="1">
      <alignment horizontal="center"/>
    </xf>
    <xf numFmtId="0" fontId="3" fillId="0" borderId="72" xfId="1" applyFont="1" applyFill="1" applyBorder="1" applyAlignment="1">
      <alignment horizontal="center"/>
    </xf>
    <xf numFmtId="0" fontId="3" fillId="0" borderId="58" xfId="1" applyFont="1" applyFill="1" applyBorder="1" applyAlignment="1">
      <alignment horizontal="center"/>
    </xf>
    <xf numFmtId="0" fontId="9" fillId="0" borderId="21" xfId="1" applyFont="1" applyFill="1" applyBorder="1" applyAlignment="1">
      <alignment horizontal="center" vertical="center" wrapText="1"/>
    </xf>
    <xf numFmtId="49" fontId="7" fillId="0" borderId="74" xfId="1" applyNumberFormat="1" applyFont="1" applyFill="1" applyBorder="1" applyAlignment="1">
      <alignment horizontal="center" vertical="center" wrapText="1"/>
    </xf>
    <xf numFmtId="49" fontId="7" fillId="0" borderId="63" xfId="1" applyNumberFormat="1" applyFont="1" applyFill="1" applyBorder="1" applyAlignment="1">
      <alignment horizontal="center" vertical="center" wrapText="1"/>
    </xf>
    <xf numFmtId="49" fontId="7" fillId="0" borderId="22" xfId="1" applyNumberFormat="1" applyFont="1" applyFill="1" applyBorder="1" applyAlignment="1">
      <alignment horizontal="center" vertical="center" wrapText="1"/>
    </xf>
    <xf numFmtId="0" fontId="7" fillId="0" borderId="21" xfId="1" applyFont="1" applyFill="1" applyBorder="1" applyAlignment="1">
      <alignment horizontal="center" vertical="center" wrapText="1"/>
    </xf>
    <xf numFmtId="0" fontId="20" fillId="0" borderId="73" xfId="1" applyFont="1" applyFill="1" applyBorder="1" applyAlignment="1">
      <alignment horizontal="center" vertical="center" wrapText="1"/>
    </xf>
    <xf numFmtId="0" fontId="20" fillId="0" borderId="62" xfId="1" applyFont="1" applyFill="1" applyBorder="1" applyAlignment="1">
      <alignment horizontal="center" vertical="center" wrapText="1"/>
    </xf>
    <xf numFmtId="0" fontId="20" fillId="0" borderId="20" xfId="1" applyFont="1" applyFill="1" applyBorder="1" applyAlignment="1">
      <alignment horizontal="center" vertical="center" wrapText="1"/>
    </xf>
    <xf numFmtId="0" fontId="20" fillId="0" borderId="59" xfId="1" applyFont="1" applyFill="1" applyBorder="1" applyAlignment="1">
      <alignment horizontal="center" vertical="center" wrapText="1"/>
    </xf>
    <xf numFmtId="0" fontId="7" fillId="0" borderId="52" xfId="1" applyFont="1" applyFill="1" applyBorder="1" applyAlignment="1">
      <alignment horizontal="center"/>
    </xf>
    <xf numFmtId="0" fontId="7" fillId="0" borderId="13" xfId="1" applyFont="1" applyFill="1" applyBorder="1" applyAlignment="1">
      <alignment horizontal="center"/>
    </xf>
    <xf numFmtId="0" fontId="7" fillId="0" borderId="23" xfId="1" applyFont="1" applyFill="1" applyBorder="1" applyAlignment="1">
      <alignment horizontal="center"/>
    </xf>
    <xf numFmtId="0" fontId="9" fillId="0" borderId="9" xfId="1" applyFont="1" applyFill="1" applyBorder="1" applyAlignment="1">
      <alignment horizontal="center" vertical="center" wrapText="1"/>
    </xf>
    <xf numFmtId="0" fontId="20" fillId="0" borderId="20" xfId="1" applyFont="1" applyFill="1" applyBorder="1" applyAlignment="1">
      <alignment horizontal="center" vertical="center"/>
    </xf>
    <xf numFmtId="49" fontId="7" fillId="0" borderId="26" xfId="1" applyNumberFormat="1" applyFont="1" applyFill="1" applyBorder="1" applyAlignment="1">
      <alignment horizontal="center" vertical="center"/>
    </xf>
    <xf numFmtId="0" fontId="20" fillId="0" borderId="9" xfId="1" applyFont="1" applyFill="1" applyBorder="1" applyAlignment="1">
      <alignment horizontal="center" vertical="center" wrapText="1"/>
    </xf>
    <xf numFmtId="164" fontId="20" fillId="0" borderId="67" xfId="1" applyNumberFormat="1" applyFont="1" applyFill="1" applyBorder="1" applyAlignment="1">
      <alignment horizontal="center" vertical="center"/>
    </xf>
    <xf numFmtId="164" fontId="20" fillId="0" borderId="47" xfId="1" applyNumberFormat="1" applyFont="1" applyFill="1" applyBorder="1" applyAlignment="1">
      <alignment horizontal="center" vertical="center"/>
    </xf>
    <xf numFmtId="164" fontId="20" fillId="0" borderId="63" xfId="1" applyNumberFormat="1" applyFont="1" applyFill="1" applyBorder="1" applyAlignment="1">
      <alignment horizontal="center" vertical="center"/>
    </xf>
    <xf numFmtId="164" fontId="20" fillId="0" borderId="26" xfId="1" applyNumberFormat="1" applyFont="1" applyFill="1" applyBorder="1" applyAlignment="1">
      <alignment horizontal="center" vertical="center"/>
    </xf>
    <xf numFmtId="0" fontId="20" fillId="0" borderId="43" xfId="1" applyFont="1" applyFill="1" applyBorder="1" applyAlignment="1">
      <alignment horizontal="center" vertical="center"/>
    </xf>
    <xf numFmtId="0" fontId="7" fillId="0" borderId="46" xfId="0" applyFont="1" applyFill="1" applyBorder="1" applyAlignment="1">
      <alignment horizontal="center" vertical="center" wrapText="1"/>
    </xf>
    <xf numFmtId="0" fontId="7" fillId="0" borderId="43" xfId="0" applyFont="1" applyFill="1" applyBorder="1" applyAlignment="1">
      <alignment horizontal="center" vertical="center" wrapText="1"/>
    </xf>
    <xf numFmtId="0" fontId="7" fillId="0" borderId="37" xfId="0" applyFont="1" applyFill="1" applyBorder="1" applyAlignment="1">
      <alignment horizontal="center" vertical="center" wrapText="1"/>
    </xf>
    <xf numFmtId="0" fontId="9" fillId="0" borderId="37" xfId="1" applyFont="1" applyFill="1" applyBorder="1" applyAlignment="1">
      <alignment horizontal="center" vertical="center" wrapText="1"/>
    </xf>
    <xf numFmtId="0" fontId="3" fillId="0" borderId="36" xfId="1" applyFont="1" applyFill="1" applyBorder="1" applyAlignment="1">
      <alignment horizontal="center"/>
    </xf>
    <xf numFmtId="0" fontId="3" fillId="0" borderId="37" xfId="1" applyFont="1" applyFill="1" applyBorder="1" applyAlignment="1">
      <alignment horizontal="center"/>
    </xf>
    <xf numFmtId="0" fontId="3" fillId="0" borderId="50" xfId="1" applyFont="1" applyFill="1" applyBorder="1" applyAlignment="1">
      <alignment horizontal="center"/>
    </xf>
    <xf numFmtId="0" fontId="20" fillId="0" borderId="21" xfId="1" applyFont="1" applyFill="1" applyBorder="1" applyAlignment="1">
      <alignment horizontal="center" vertical="center" wrapText="1"/>
    </xf>
    <xf numFmtId="0" fontId="3" fillId="0" borderId="41" xfId="1" applyFont="1" applyFill="1" applyBorder="1" applyAlignment="1">
      <alignment horizontal="center"/>
    </xf>
    <xf numFmtId="0" fontId="3" fillId="0" borderId="21" xfId="1" applyFont="1" applyFill="1" applyBorder="1" applyAlignment="1">
      <alignment horizontal="center"/>
    </xf>
    <xf numFmtId="0" fontId="3" fillId="0" borderId="22" xfId="1" applyFont="1" applyFill="1" applyBorder="1" applyAlignment="1">
      <alignment horizontal="center"/>
    </xf>
    <xf numFmtId="0" fontId="24" fillId="0" borderId="43" xfId="1" applyFont="1" applyFill="1" applyBorder="1" applyAlignment="1">
      <alignment horizontal="center" vertical="center" wrapText="1"/>
    </xf>
    <xf numFmtId="164" fontId="20" fillId="0" borderId="22" xfId="1" applyNumberFormat="1" applyFont="1" applyFill="1" applyBorder="1" applyAlignment="1">
      <alignment horizontal="center" vertical="center"/>
    </xf>
    <xf numFmtId="0" fontId="14" fillId="0" borderId="43" xfId="1" applyFont="1" applyFill="1" applyBorder="1" applyAlignment="1">
      <alignment horizontal="center" vertical="center" wrapText="1"/>
    </xf>
    <xf numFmtId="0" fontId="14" fillId="0" borderId="21" xfId="1" applyFont="1" applyFill="1" applyBorder="1" applyAlignment="1">
      <alignment horizontal="center" vertical="center" wrapText="1"/>
    </xf>
    <xf numFmtId="49" fontId="20" fillId="0" borderId="47" xfId="1" applyNumberFormat="1" applyFont="1" applyFill="1" applyBorder="1" applyAlignment="1">
      <alignment horizontal="center" vertical="center"/>
    </xf>
    <xf numFmtId="49" fontId="20" fillId="0" borderId="63" xfId="1" applyNumberFormat="1" applyFont="1" applyFill="1" applyBorder="1" applyAlignment="1">
      <alignment horizontal="center" vertical="center"/>
    </xf>
    <xf numFmtId="49" fontId="20" fillId="0" borderId="22" xfId="1" applyNumberFormat="1" applyFont="1" applyFill="1" applyBorder="1" applyAlignment="1">
      <alignment horizontal="center" vertical="center"/>
    </xf>
    <xf numFmtId="2" fontId="20" fillId="0" borderId="63" xfId="1" applyNumberFormat="1" applyFont="1" applyFill="1" applyBorder="1" applyAlignment="1">
      <alignment horizontal="center" vertical="center"/>
    </xf>
    <xf numFmtId="2" fontId="20" fillId="0" borderId="22" xfId="1" applyNumberFormat="1" applyFont="1" applyFill="1" applyBorder="1" applyAlignment="1">
      <alignment horizontal="center" vertical="center"/>
    </xf>
    <xf numFmtId="0" fontId="27" fillId="0" borderId="46" xfId="1" applyFont="1" applyFill="1" applyBorder="1" applyAlignment="1">
      <alignment horizontal="center" vertical="center" wrapText="1"/>
    </xf>
    <xf numFmtId="0" fontId="27" fillId="0" borderId="43" xfId="1" applyFont="1" applyFill="1" applyBorder="1" applyAlignment="1">
      <alignment horizontal="center" vertical="center" wrapText="1"/>
    </xf>
    <xf numFmtId="0" fontId="27" fillId="0" borderId="46" xfId="1" applyFont="1" applyFill="1" applyBorder="1" applyAlignment="1">
      <alignment textRotation="90" wrapText="1" readingOrder="1"/>
    </xf>
    <xf numFmtId="0" fontId="27" fillId="0" borderId="43" xfId="1" applyFont="1" applyFill="1" applyBorder="1" applyAlignment="1">
      <alignment textRotation="90" wrapText="1" readingOrder="1"/>
    </xf>
    <xf numFmtId="0" fontId="34" fillId="0" borderId="67" xfId="1" applyFont="1" applyFill="1" applyBorder="1" applyAlignment="1">
      <alignment textRotation="90" wrapText="1" readingOrder="1"/>
    </xf>
    <xf numFmtId="0" fontId="34" fillId="0" borderId="47" xfId="1" applyFont="1" applyFill="1" applyBorder="1" applyAlignment="1">
      <alignment textRotation="90" wrapText="1" readingOrder="1"/>
    </xf>
    <xf numFmtId="0" fontId="27" fillId="0" borderId="67" xfId="1" applyFont="1" applyFill="1" applyBorder="1" applyAlignment="1">
      <alignment vertical="center" textRotation="90" wrapText="1"/>
    </xf>
    <xf numFmtId="0" fontId="27" fillId="0" borderId="47" xfId="1" applyFont="1" applyFill="1" applyBorder="1" applyAlignment="1">
      <alignment vertical="center" textRotation="90" wrapText="1"/>
    </xf>
    <xf numFmtId="0" fontId="27" fillId="0" borderId="45" xfId="1" applyFont="1" applyFill="1" applyBorder="1" applyAlignment="1">
      <alignment textRotation="90" wrapText="1" readingOrder="1"/>
    </xf>
    <xf numFmtId="0" fontId="27" fillId="0" borderId="42" xfId="1" applyFont="1" applyFill="1" applyBorder="1" applyAlignment="1">
      <alignment textRotation="90" wrapText="1" readingOrder="1"/>
    </xf>
    <xf numFmtId="0" fontId="16" fillId="3" borderId="0" xfId="1" applyFont="1" applyFill="1" applyBorder="1" applyAlignment="1">
      <alignment horizontal="center"/>
    </xf>
    <xf numFmtId="0" fontId="3" fillId="0" borderId="11" xfId="1" applyFont="1" applyFill="1" applyBorder="1" applyAlignment="1">
      <alignment horizontal="center"/>
    </xf>
    <xf numFmtId="0" fontId="3" fillId="0" borderId="16" xfId="1" applyFont="1" applyFill="1" applyBorder="1" applyAlignment="1">
      <alignment horizontal="center"/>
    </xf>
    <xf numFmtId="0" fontId="3" fillId="0" borderId="55" xfId="1" applyFont="1" applyFill="1" applyBorder="1" applyAlignment="1">
      <alignment horizontal="center"/>
    </xf>
    <xf numFmtId="0" fontId="27" fillId="0" borderId="61" xfId="1" applyFont="1" applyFill="1" applyBorder="1" applyAlignment="1">
      <alignment horizontal="center" vertical="center" wrapText="1"/>
    </xf>
    <xf numFmtId="0" fontId="27" fillId="0" borderId="65" xfId="1" applyFont="1" applyFill="1" applyBorder="1" applyAlignment="1">
      <alignment horizontal="center" vertical="center" wrapText="1"/>
    </xf>
    <xf numFmtId="0" fontId="27" fillId="0" borderId="59" xfId="1" applyFont="1" applyFill="1" applyBorder="1" applyAlignment="1">
      <alignment horizontal="center" wrapText="1" readingOrder="1"/>
    </xf>
    <xf numFmtId="0" fontId="27" fillId="0" borderId="60" xfId="1" applyFont="1" applyFill="1" applyBorder="1" applyAlignment="1">
      <alignment horizontal="center" wrapText="1" readingOrder="1"/>
    </xf>
    <xf numFmtId="0" fontId="27" fillId="0" borderId="73" xfId="1" applyFont="1" applyFill="1" applyBorder="1" applyAlignment="1">
      <alignment horizontal="center" vertical="center" textRotation="90" wrapText="1"/>
    </xf>
    <xf numFmtId="0" fontId="27" fillId="0" borderId="62" xfId="1" applyFont="1" applyFill="1" applyBorder="1" applyAlignment="1">
      <alignment horizontal="center" vertical="center" textRotation="90" wrapText="1"/>
    </xf>
    <xf numFmtId="0" fontId="27" fillId="0" borderId="46" xfId="1" applyFont="1" applyFill="1" applyBorder="1" applyAlignment="1">
      <alignment horizontal="center" textRotation="90" wrapText="1" readingOrder="1"/>
    </xf>
    <xf numFmtId="0" fontId="27" fillId="0" borderId="37" xfId="1" applyFont="1" applyFill="1" applyBorder="1" applyAlignment="1">
      <alignment horizontal="center" textRotation="90" wrapText="1" readingOrder="1"/>
    </xf>
    <xf numFmtId="0" fontId="17" fillId="3" borderId="0" xfId="1" applyFont="1" applyFill="1" applyBorder="1" applyAlignment="1">
      <alignment horizontal="center"/>
    </xf>
    <xf numFmtId="0" fontId="18" fillId="3" borderId="0" xfId="0" applyFont="1" applyFill="1" applyBorder="1" applyAlignment="1">
      <alignment horizontal="center"/>
    </xf>
    <xf numFmtId="0" fontId="20" fillId="0" borderId="14" xfId="1" applyFont="1" applyFill="1" applyBorder="1" applyAlignment="1">
      <alignment horizontal="center" vertical="center" wrapText="1"/>
    </xf>
    <xf numFmtId="0" fontId="3" fillId="0" borderId="4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  <xf numFmtId="0" fontId="3" fillId="0" borderId="57" xfId="1" applyFont="1" applyFill="1" applyBorder="1" applyAlignment="1">
      <alignment horizontal="center"/>
    </xf>
    <xf numFmtId="0" fontId="27" fillId="0" borderId="3" xfId="1" applyNumberFormat="1" applyFont="1" applyFill="1" applyBorder="1" applyAlignment="1">
      <alignment horizontal="center" vertical="center" textRotation="255"/>
    </xf>
    <xf numFmtId="0" fontId="27" fillId="0" borderId="6" xfId="1" applyNumberFormat="1" applyFont="1" applyFill="1" applyBorder="1" applyAlignment="1">
      <alignment horizontal="center" vertical="center" textRotation="255"/>
    </xf>
    <xf numFmtId="0" fontId="25" fillId="0" borderId="73" xfId="1" applyFont="1" applyFill="1" applyBorder="1" applyAlignment="1">
      <alignment horizontal="center" vertical="center"/>
    </xf>
    <xf numFmtId="0" fontId="25" fillId="0" borderId="62" xfId="1" applyFont="1" applyFill="1" applyBorder="1" applyAlignment="1">
      <alignment horizontal="center" vertical="center"/>
    </xf>
    <xf numFmtId="0" fontId="25" fillId="0" borderId="49" xfId="1" applyFont="1" applyFill="1" applyBorder="1" applyAlignment="1">
      <alignment horizontal="center" vertical="center"/>
    </xf>
    <xf numFmtId="49" fontId="3" fillId="0" borderId="74" xfId="1" applyNumberFormat="1" applyFont="1" applyFill="1" applyBorder="1" applyAlignment="1">
      <alignment horizontal="center" vertical="center"/>
    </xf>
    <xf numFmtId="49" fontId="3" fillId="0" borderId="63" xfId="1" applyNumberFormat="1" applyFont="1" applyFill="1" applyBorder="1" applyAlignment="1">
      <alignment horizontal="center" vertical="center"/>
    </xf>
    <xf numFmtId="49" fontId="3" fillId="0" borderId="50" xfId="1" applyNumberFormat="1" applyFont="1" applyFill="1" applyBorder="1" applyAlignment="1">
      <alignment horizontal="center" vertical="center"/>
    </xf>
    <xf numFmtId="0" fontId="7" fillId="0" borderId="12" xfId="1" applyFont="1" applyFill="1" applyBorder="1" applyAlignment="1">
      <alignment horizontal="center"/>
    </xf>
    <xf numFmtId="0" fontId="7" fillId="0" borderId="53" xfId="1" applyFont="1" applyFill="1" applyBorder="1" applyAlignment="1">
      <alignment horizontal="center"/>
    </xf>
    <xf numFmtId="49" fontId="7" fillId="0" borderId="74" xfId="1" applyNumberFormat="1" applyFont="1" applyFill="1" applyBorder="1" applyAlignment="1">
      <alignment horizontal="center" vertical="center"/>
    </xf>
    <xf numFmtId="49" fontId="7" fillId="0" borderId="50" xfId="1" applyNumberFormat="1" applyFont="1" applyFill="1" applyBorder="1" applyAlignment="1">
      <alignment horizontal="center" vertical="center"/>
    </xf>
    <xf numFmtId="0" fontId="20" fillId="0" borderId="49" xfId="1" applyFont="1" applyFill="1" applyBorder="1" applyAlignment="1">
      <alignment horizontal="center" vertical="center"/>
    </xf>
    <xf numFmtId="0" fontId="7" fillId="0" borderId="37" xfId="1" applyFont="1" applyFill="1" applyBorder="1" applyAlignment="1">
      <alignment horizontal="center" vertical="center" wrapText="1"/>
    </xf>
    <xf numFmtId="0" fontId="14" fillId="0" borderId="46" xfId="1" applyFont="1" applyFill="1" applyBorder="1" applyAlignment="1">
      <alignment horizontal="center" vertical="center" wrapText="1"/>
    </xf>
    <xf numFmtId="0" fontId="14" fillId="0" borderId="37" xfId="1" applyFont="1" applyFill="1" applyBorder="1" applyAlignment="1">
      <alignment horizontal="center" vertical="center" wrapText="1"/>
    </xf>
  </cellXfs>
  <cellStyles count="4">
    <cellStyle name="Обычный" xfId="0" builtinId="0"/>
    <cellStyle name="Обычный 2" xfId="1"/>
    <cellStyle name="Обычный_2015_Зразок-заповнення-Розподілу" xfId="2"/>
    <cellStyle name="Обычный_rab00_0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CQ180"/>
  <sheetViews>
    <sheetView tabSelected="1" topLeftCell="A4" zoomScaleNormal="100" zoomScaleSheetLayoutView="100" workbookViewId="0">
      <selection activeCell="D4" sqref="D4:D5"/>
    </sheetView>
  </sheetViews>
  <sheetFormatPr defaultColWidth="11.42578125" defaultRowHeight="12.75" x14ac:dyDescent="0.2"/>
  <cols>
    <col min="1" max="14" width="13.42578125" style="386" customWidth="1"/>
    <col min="15" max="15" width="13.42578125" style="408" customWidth="1"/>
    <col min="16" max="29" width="13.42578125" style="386" customWidth="1"/>
    <col min="30" max="16384" width="11.42578125" style="386"/>
  </cols>
  <sheetData>
    <row r="2" spans="1:95" s="374" customFormat="1" ht="15" customHeight="1" x14ac:dyDescent="0.3">
      <c r="B2" s="426" t="s">
        <v>51</v>
      </c>
      <c r="C2" s="426"/>
      <c r="D2" s="426"/>
      <c r="E2" s="426"/>
      <c r="F2" s="426"/>
      <c r="G2" s="426"/>
      <c r="H2" s="426"/>
      <c r="I2" s="426"/>
      <c r="J2" s="426"/>
      <c r="K2" s="426"/>
      <c r="L2" s="426"/>
      <c r="M2" s="426"/>
      <c r="N2" s="426"/>
      <c r="O2" s="426"/>
      <c r="P2" s="426"/>
      <c r="Q2" s="426"/>
      <c r="R2" s="426"/>
      <c r="S2" s="426"/>
      <c r="T2" s="426"/>
      <c r="U2" s="426"/>
      <c r="V2" s="426"/>
      <c r="W2" s="426"/>
      <c r="X2" s="426"/>
      <c r="Y2" s="426"/>
      <c r="Z2" s="426"/>
      <c r="AA2" s="375"/>
      <c r="AB2" s="376"/>
    </row>
    <row r="3" spans="1:95" s="377" customFormat="1" ht="32.25" customHeight="1" x14ac:dyDescent="0.2">
      <c r="A3" s="428" t="s">
        <v>133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  <c r="M3" s="429"/>
      <c r="N3" s="429"/>
      <c r="O3" s="429"/>
      <c r="P3" s="429"/>
      <c r="Q3" s="429"/>
      <c r="R3" s="429"/>
      <c r="S3" s="429"/>
      <c r="T3" s="429"/>
      <c r="U3" s="429"/>
      <c r="V3" s="429"/>
      <c r="W3" s="429"/>
      <c r="X3" s="429"/>
      <c r="Y3" s="429"/>
      <c r="Z3" s="429"/>
      <c r="AA3" s="429"/>
      <c r="AB3" s="429"/>
    </row>
    <row r="4" spans="1:95" s="378" customFormat="1" ht="122.25" customHeight="1" x14ac:dyDescent="0.2">
      <c r="A4" s="416" t="s">
        <v>0</v>
      </c>
      <c r="B4" s="416" t="s">
        <v>1</v>
      </c>
      <c r="C4" s="424" t="s">
        <v>31</v>
      </c>
      <c r="D4" s="430" t="s">
        <v>3</v>
      </c>
      <c r="E4" s="424"/>
      <c r="F4" s="432" t="s">
        <v>4</v>
      </c>
      <c r="G4" s="423" t="s">
        <v>5</v>
      </c>
      <c r="H4" s="423" t="s">
        <v>6</v>
      </c>
      <c r="I4" s="423" t="s">
        <v>8</v>
      </c>
      <c r="J4" s="423" t="s">
        <v>30</v>
      </c>
      <c r="K4" s="423" t="s">
        <v>10</v>
      </c>
      <c r="L4" s="423" t="s">
        <v>11</v>
      </c>
      <c r="M4" s="423" t="s">
        <v>12</v>
      </c>
      <c r="N4" s="430" t="s">
        <v>13</v>
      </c>
      <c r="O4" s="431" t="s">
        <v>54</v>
      </c>
      <c r="P4" s="423" t="s">
        <v>32</v>
      </c>
      <c r="Q4" s="423" t="s">
        <v>14</v>
      </c>
      <c r="R4" s="423" t="s">
        <v>15</v>
      </c>
      <c r="S4" s="423" t="s">
        <v>16</v>
      </c>
      <c r="T4" s="427" t="s">
        <v>17</v>
      </c>
      <c r="U4" s="423" t="s">
        <v>18</v>
      </c>
      <c r="V4" s="427" t="s">
        <v>19</v>
      </c>
      <c r="W4" s="423" t="s">
        <v>20</v>
      </c>
      <c r="X4" s="427" t="s">
        <v>21</v>
      </c>
      <c r="Y4" s="423" t="s">
        <v>22</v>
      </c>
      <c r="Z4" s="423" t="s">
        <v>23</v>
      </c>
      <c r="AA4" s="416" t="s">
        <v>134</v>
      </c>
      <c r="AB4" s="416" t="s">
        <v>24</v>
      </c>
      <c r="AC4" s="417" t="s">
        <v>132</v>
      </c>
    </row>
    <row r="5" spans="1:95" s="379" customFormat="1" ht="29.25" customHeight="1" x14ac:dyDescent="0.2">
      <c r="A5" s="416"/>
      <c r="B5" s="416"/>
      <c r="C5" s="424"/>
      <c r="D5" s="430"/>
      <c r="E5" s="433"/>
      <c r="F5" s="432"/>
      <c r="G5" s="423"/>
      <c r="H5" s="423"/>
      <c r="I5" s="423"/>
      <c r="J5" s="423"/>
      <c r="K5" s="423"/>
      <c r="L5" s="423"/>
      <c r="M5" s="423"/>
      <c r="N5" s="430"/>
      <c r="O5" s="431"/>
      <c r="P5" s="423"/>
      <c r="Q5" s="423"/>
      <c r="R5" s="423"/>
      <c r="S5" s="423"/>
      <c r="T5" s="427"/>
      <c r="U5" s="423"/>
      <c r="V5" s="427"/>
      <c r="W5" s="423"/>
      <c r="X5" s="427"/>
      <c r="Y5" s="423"/>
      <c r="Z5" s="423"/>
      <c r="AA5" s="416"/>
      <c r="AB5" s="416"/>
      <c r="AC5" s="418"/>
      <c r="AD5" s="378"/>
      <c r="AE5" s="378"/>
      <c r="AF5" s="378"/>
      <c r="AG5" s="378"/>
      <c r="AH5" s="378"/>
      <c r="AI5" s="378"/>
      <c r="AJ5" s="378"/>
      <c r="AK5" s="378"/>
      <c r="AL5" s="378"/>
      <c r="AM5" s="378"/>
      <c r="AN5" s="378"/>
      <c r="AO5" s="378"/>
      <c r="AP5" s="378"/>
      <c r="AQ5" s="378"/>
      <c r="AR5" s="378"/>
      <c r="AS5" s="378"/>
      <c r="AT5" s="378"/>
      <c r="AU5" s="378"/>
      <c r="AV5" s="378"/>
      <c r="AW5" s="378"/>
      <c r="AX5" s="378"/>
      <c r="AY5" s="378"/>
      <c r="AZ5" s="378"/>
      <c r="BA5" s="378"/>
      <c r="BB5" s="378"/>
      <c r="BC5" s="378"/>
      <c r="BD5" s="378"/>
      <c r="BE5" s="378"/>
      <c r="BF5" s="378"/>
      <c r="BG5" s="378"/>
      <c r="BH5" s="378"/>
      <c r="BI5" s="378"/>
      <c r="BJ5" s="378"/>
      <c r="BK5" s="378"/>
      <c r="BL5" s="378"/>
      <c r="BM5" s="378"/>
      <c r="BN5" s="378"/>
      <c r="BO5" s="378"/>
      <c r="BP5" s="378"/>
      <c r="BQ5" s="378"/>
      <c r="BR5" s="378"/>
      <c r="BS5" s="378"/>
      <c r="BT5" s="378"/>
      <c r="BU5" s="378"/>
      <c r="BV5" s="378"/>
      <c r="BW5" s="378"/>
      <c r="BX5" s="378"/>
      <c r="BY5" s="378"/>
      <c r="BZ5" s="378"/>
      <c r="CA5" s="378"/>
      <c r="CB5" s="378"/>
      <c r="CC5" s="378"/>
      <c r="CD5" s="378"/>
      <c r="CE5" s="378"/>
      <c r="CF5" s="378"/>
      <c r="CG5" s="378"/>
      <c r="CH5" s="378"/>
      <c r="CI5" s="378"/>
      <c r="CJ5" s="378"/>
      <c r="CK5" s="378"/>
      <c r="CL5" s="378"/>
      <c r="CM5" s="378"/>
      <c r="CN5" s="378"/>
      <c r="CO5" s="378"/>
      <c r="CP5" s="378"/>
      <c r="CQ5" s="378"/>
    </row>
    <row r="6" spans="1:95" s="383" customFormat="1" ht="9.75" customHeight="1" x14ac:dyDescent="0.15">
      <c r="A6" s="380">
        <v>1</v>
      </c>
      <c r="B6" s="380">
        <v>2</v>
      </c>
      <c r="C6" s="380">
        <v>3</v>
      </c>
      <c r="D6" s="381">
        <v>4</v>
      </c>
      <c r="E6" s="380">
        <v>5</v>
      </c>
      <c r="F6" s="382">
        <v>6</v>
      </c>
      <c r="G6" s="382">
        <v>7</v>
      </c>
      <c r="H6" s="382">
        <v>8</v>
      </c>
      <c r="I6" s="382">
        <v>9</v>
      </c>
      <c r="J6" s="382">
        <v>10</v>
      </c>
      <c r="K6" s="382">
        <v>11</v>
      </c>
      <c r="L6" s="382">
        <v>12</v>
      </c>
      <c r="M6" s="382">
        <v>13</v>
      </c>
      <c r="N6" s="382">
        <v>14</v>
      </c>
      <c r="O6" s="382">
        <v>15</v>
      </c>
      <c r="P6" s="382">
        <v>16</v>
      </c>
      <c r="Q6" s="382">
        <v>17</v>
      </c>
      <c r="R6" s="382">
        <v>18</v>
      </c>
      <c r="S6" s="382">
        <v>19</v>
      </c>
      <c r="T6" s="382">
        <v>20</v>
      </c>
      <c r="U6" s="382">
        <v>21</v>
      </c>
      <c r="V6" s="382">
        <v>22</v>
      </c>
      <c r="W6" s="382">
        <v>23</v>
      </c>
      <c r="X6" s="382">
        <v>24</v>
      </c>
      <c r="Y6" s="382">
        <v>25</v>
      </c>
      <c r="Z6" s="382">
        <v>26</v>
      </c>
      <c r="AA6" s="382">
        <v>27</v>
      </c>
      <c r="AB6" s="382">
        <v>28</v>
      </c>
      <c r="AC6" s="382">
        <v>29</v>
      </c>
    </row>
    <row r="7" spans="1:95" ht="16.5" customHeight="1" x14ac:dyDescent="0.25">
      <c r="A7" s="411">
        <v>1</v>
      </c>
      <c r="B7" s="412" t="s">
        <v>135</v>
      </c>
      <c r="C7" s="416" t="s">
        <v>63</v>
      </c>
      <c r="D7" s="384">
        <v>1</v>
      </c>
      <c r="E7" s="385" t="s">
        <v>27</v>
      </c>
      <c r="F7" s="1"/>
      <c r="G7" s="1"/>
      <c r="H7" s="1"/>
      <c r="I7" s="26">
        <f>'Форма 3 24-25 ЗРГ'!K23</f>
        <v>140</v>
      </c>
      <c r="J7" s="26">
        <f>'Форма 3 24-25 ЗРГ'!L23</f>
        <v>118</v>
      </c>
      <c r="K7" s="26">
        <f>'Форма 3 24-25 ЗРГ'!M23</f>
        <v>0</v>
      </c>
      <c r="L7" s="26">
        <f>'Форма 3 24-25 ЗРГ'!N23</f>
        <v>22</v>
      </c>
      <c r="M7" s="26">
        <f>'Форма 3 24-25 ЗРГ'!O23</f>
        <v>9</v>
      </c>
      <c r="N7" s="26">
        <f>'Форма 3 24-25 ЗРГ'!P23</f>
        <v>0</v>
      </c>
      <c r="O7" s="26">
        <f>'Форма 3 24-25 ЗРГ'!Q23</f>
        <v>25</v>
      </c>
      <c r="P7" s="26">
        <f>'Форма 3 24-25 ЗРГ'!R23</f>
        <v>0</v>
      </c>
      <c r="Q7" s="26">
        <f>'Форма 3 24-25 ЗРГ'!S23</f>
        <v>14</v>
      </c>
      <c r="R7" s="26">
        <f>'Форма 3 24-25 ЗРГ'!T23</f>
        <v>0</v>
      </c>
      <c r="S7" s="26">
        <f>'Форма 3 24-25 ЗРГ'!U23</f>
        <v>28</v>
      </c>
      <c r="T7" s="26">
        <f>'Форма 3 24-25 ЗРГ'!V23</f>
        <v>0</v>
      </c>
      <c r="U7" s="26">
        <f>'Форма 3 24-25 ЗРГ'!W23</f>
        <v>0</v>
      </c>
      <c r="V7" s="26">
        <f>'Форма 3 24-25 ЗРГ'!X23</f>
        <v>0</v>
      </c>
      <c r="W7" s="26">
        <f>'Форма 3 24-25 ЗРГ'!Y23</f>
        <v>0</v>
      </c>
      <c r="X7" s="26">
        <f>'Форма 3 24-25 ЗРГ'!Z23</f>
        <v>0</v>
      </c>
      <c r="Y7" s="26">
        <f>'Форма 3 24-25 ЗРГ'!AA23</f>
        <v>0</v>
      </c>
      <c r="Z7" s="26">
        <f>'Форма 3 24-25 ЗРГ'!AB23</f>
        <v>0</v>
      </c>
      <c r="AA7" s="26"/>
      <c r="AB7" s="25">
        <f>SUM(I7:Z7)</f>
        <v>356</v>
      </c>
      <c r="AC7" s="3"/>
    </row>
    <row r="8" spans="1:95" ht="14.25" customHeight="1" x14ac:dyDescent="0.25">
      <c r="A8" s="411"/>
      <c r="B8" s="412"/>
      <c r="C8" s="416"/>
      <c r="D8" s="384">
        <v>1</v>
      </c>
      <c r="E8" s="385" t="s">
        <v>33</v>
      </c>
      <c r="F8" s="1"/>
      <c r="G8" s="1"/>
      <c r="H8" s="1"/>
      <c r="I8" s="26">
        <f>'Форма 3 24-25 ЗРГ'!K39</f>
        <v>76</v>
      </c>
      <c r="J8" s="26">
        <f>'Форма 3 24-25 ЗРГ'!L39</f>
        <v>52</v>
      </c>
      <c r="K8" s="26">
        <f>'Форма 3 24-25 ЗРГ'!M39</f>
        <v>0</v>
      </c>
      <c r="L8" s="26">
        <f>'Форма 3 24-25 ЗРГ'!N39</f>
        <v>16</v>
      </c>
      <c r="M8" s="26">
        <f>'Форма 3 24-25 ЗРГ'!O39</f>
        <v>7</v>
      </c>
      <c r="N8" s="26">
        <f>'Форма 3 24-25 ЗРГ'!P39</f>
        <v>4</v>
      </c>
      <c r="O8" s="26">
        <f>'Форма 3 24-25 ЗРГ'!Q39</f>
        <v>14.5</v>
      </c>
      <c r="P8" s="26">
        <f>'Форма 3 24-25 ЗРГ'!R39</f>
        <v>0</v>
      </c>
      <c r="Q8" s="26">
        <f>'Форма 3 24-25 ЗРГ'!S39</f>
        <v>0</v>
      </c>
      <c r="R8" s="26">
        <f>'Форма 3 24-25 ЗРГ'!T39</f>
        <v>0</v>
      </c>
      <c r="S8" s="26">
        <f>'Форма 3 24-25 ЗРГ'!U39</f>
        <v>17</v>
      </c>
      <c r="T8" s="26">
        <f>'Форма 3 24-25 ЗРГ'!V39</f>
        <v>0</v>
      </c>
      <c r="U8" s="26">
        <f>'Форма 3 24-25 ЗРГ'!W39</f>
        <v>21</v>
      </c>
      <c r="V8" s="26">
        <f>'Форма 3 24-25 ЗРГ'!X39</f>
        <v>0</v>
      </c>
      <c r="W8" s="26">
        <f>'Форма 3 24-25 ЗРГ'!Y39</f>
        <v>0</v>
      </c>
      <c r="X8" s="26">
        <f>'Форма 3 24-25 ЗРГ'!Z39</f>
        <v>0</v>
      </c>
      <c r="Y8" s="26">
        <f>'Форма 3 24-25 ЗРГ'!AA39</f>
        <v>0</v>
      </c>
      <c r="Z8" s="26">
        <f>'Форма 3 24-25 ЗРГ'!AB39</f>
        <v>0</v>
      </c>
      <c r="AA8" s="26"/>
      <c r="AB8" s="25">
        <f>SUM(I8:Z8)</f>
        <v>207.5</v>
      </c>
    </row>
    <row r="9" spans="1:95" ht="15" customHeight="1" x14ac:dyDescent="0.25">
      <c r="A9" s="411"/>
      <c r="B9" s="412"/>
      <c r="C9" s="416"/>
      <c r="D9" s="384">
        <v>1</v>
      </c>
      <c r="E9" s="387" t="s">
        <v>34</v>
      </c>
      <c r="F9" s="388"/>
      <c r="G9" s="388"/>
      <c r="H9" s="388"/>
      <c r="I9" s="26">
        <f>SUM(I7:I8)</f>
        <v>216</v>
      </c>
      <c r="J9" s="26">
        <f>SUM(J7:J8)</f>
        <v>170</v>
      </c>
      <c r="K9" s="26"/>
      <c r="L9" s="26">
        <f t="shared" ref="L9:Q9" si="0">SUM(L7:L8)</f>
        <v>38</v>
      </c>
      <c r="M9" s="26">
        <f t="shared" si="0"/>
        <v>16</v>
      </c>
      <c r="N9" s="26">
        <f t="shared" si="0"/>
        <v>4</v>
      </c>
      <c r="O9" s="389">
        <f t="shared" si="0"/>
        <v>39.5</v>
      </c>
      <c r="P9" s="26">
        <f t="shared" si="0"/>
        <v>0</v>
      </c>
      <c r="Q9" s="26">
        <f t="shared" si="0"/>
        <v>14</v>
      </c>
      <c r="R9" s="26"/>
      <c r="S9" s="26">
        <f>SUM(S7:S8)</f>
        <v>45</v>
      </c>
      <c r="T9" s="26">
        <f>SUM(T7:T8)</f>
        <v>0</v>
      </c>
      <c r="U9" s="26">
        <f t="shared" ref="U9:Z9" si="1">SUM(U7:U8)</f>
        <v>21</v>
      </c>
      <c r="V9" s="26">
        <f t="shared" si="1"/>
        <v>0</v>
      </c>
      <c r="W9" s="26">
        <f t="shared" si="1"/>
        <v>0</v>
      </c>
      <c r="X9" s="26">
        <f t="shared" si="1"/>
        <v>0</v>
      </c>
      <c r="Y9" s="26">
        <f t="shared" si="1"/>
        <v>0</v>
      </c>
      <c r="Z9" s="26">
        <f t="shared" si="1"/>
        <v>0</v>
      </c>
      <c r="AA9" s="26"/>
      <c r="AB9" s="390">
        <f>SUM(AB7:AB8)</f>
        <v>563.5</v>
      </c>
    </row>
    <row r="10" spans="1:95" ht="12.95" customHeight="1" x14ac:dyDescent="0.2">
      <c r="A10" s="411"/>
      <c r="B10" s="425" t="s">
        <v>62</v>
      </c>
      <c r="C10" s="416" t="s">
        <v>63</v>
      </c>
      <c r="D10" s="384">
        <v>1</v>
      </c>
      <c r="E10" s="385" t="s">
        <v>27</v>
      </c>
      <c r="F10" s="2"/>
      <c r="G10" s="2"/>
      <c r="H10" s="2"/>
      <c r="I10" s="25">
        <f>SUM(I7)</f>
        <v>140</v>
      </c>
      <c r="J10" s="25">
        <f t="shared" ref="J10:AB10" si="2">SUM(J7)</f>
        <v>118</v>
      </c>
      <c r="K10" s="25">
        <f t="shared" si="2"/>
        <v>0</v>
      </c>
      <c r="L10" s="25">
        <f t="shared" si="2"/>
        <v>22</v>
      </c>
      <c r="M10" s="25">
        <f t="shared" si="2"/>
        <v>9</v>
      </c>
      <c r="N10" s="25">
        <f t="shared" si="2"/>
        <v>0</v>
      </c>
      <c r="O10" s="25">
        <f t="shared" si="2"/>
        <v>25</v>
      </c>
      <c r="P10" s="25">
        <f t="shared" si="2"/>
        <v>0</v>
      </c>
      <c r="Q10" s="25">
        <f t="shared" si="2"/>
        <v>14</v>
      </c>
      <c r="R10" s="25">
        <f t="shared" si="2"/>
        <v>0</v>
      </c>
      <c r="S10" s="25">
        <f t="shared" si="2"/>
        <v>28</v>
      </c>
      <c r="T10" s="25">
        <f t="shared" si="2"/>
        <v>0</v>
      </c>
      <c r="U10" s="25">
        <f t="shared" si="2"/>
        <v>0</v>
      </c>
      <c r="V10" s="25">
        <f t="shared" si="2"/>
        <v>0</v>
      </c>
      <c r="W10" s="25">
        <f t="shared" si="2"/>
        <v>0</v>
      </c>
      <c r="X10" s="25">
        <f t="shared" si="2"/>
        <v>0</v>
      </c>
      <c r="Y10" s="25">
        <f t="shared" si="2"/>
        <v>0</v>
      </c>
      <c r="Z10" s="25">
        <f t="shared" si="2"/>
        <v>0</v>
      </c>
      <c r="AA10" s="25"/>
      <c r="AB10" s="391">
        <f t="shared" si="2"/>
        <v>356</v>
      </c>
    </row>
    <row r="11" spans="1:95" s="392" customFormat="1" ht="13.5" customHeight="1" x14ac:dyDescent="0.2">
      <c r="A11" s="411"/>
      <c r="B11" s="410"/>
      <c r="C11" s="416"/>
      <c r="D11" s="384">
        <v>1</v>
      </c>
      <c r="E11" s="385" t="s">
        <v>33</v>
      </c>
      <c r="F11" s="2"/>
      <c r="G11" s="2"/>
      <c r="H11" s="2"/>
      <c r="I11" s="25">
        <f>SUM(I8)</f>
        <v>76</v>
      </c>
      <c r="J11" s="25">
        <f t="shared" ref="J11:AB11" si="3">SUM(J8)</f>
        <v>52</v>
      </c>
      <c r="K11" s="25">
        <f t="shared" si="3"/>
        <v>0</v>
      </c>
      <c r="L11" s="25">
        <f t="shared" si="3"/>
        <v>16</v>
      </c>
      <c r="M11" s="25">
        <f t="shared" si="3"/>
        <v>7</v>
      </c>
      <c r="N11" s="25">
        <f t="shared" si="3"/>
        <v>4</v>
      </c>
      <c r="O11" s="25">
        <f t="shared" si="3"/>
        <v>14.5</v>
      </c>
      <c r="P11" s="25">
        <f t="shared" si="3"/>
        <v>0</v>
      </c>
      <c r="Q11" s="25">
        <f t="shared" si="3"/>
        <v>0</v>
      </c>
      <c r="R11" s="25">
        <f t="shared" si="3"/>
        <v>0</v>
      </c>
      <c r="S11" s="25">
        <f t="shared" si="3"/>
        <v>17</v>
      </c>
      <c r="T11" s="25">
        <f t="shared" si="3"/>
        <v>0</v>
      </c>
      <c r="U11" s="25">
        <f t="shared" si="3"/>
        <v>21</v>
      </c>
      <c r="V11" s="25">
        <f t="shared" si="3"/>
        <v>0</v>
      </c>
      <c r="W11" s="25">
        <f t="shared" si="3"/>
        <v>0</v>
      </c>
      <c r="X11" s="25">
        <f t="shared" si="3"/>
        <v>0</v>
      </c>
      <c r="Y11" s="25">
        <f t="shared" si="3"/>
        <v>0</v>
      </c>
      <c r="Z11" s="25">
        <f t="shared" si="3"/>
        <v>0</v>
      </c>
      <c r="AA11" s="25"/>
      <c r="AB11" s="391">
        <f t="shared" si="3"/>
        <v>207.5</v>
      </c>
      <c r="AC11" s="386"/>
      <c r="AD11" s="386"/>
      <c r="AE11" s="386"/>
      <c r="AF11" s="386"/>
      <c r="AG11" s="386"/>
      <c r="AH11" s="386"/>
      <c r="AI11" s="386"/>
      <c r="AJ11" s="386"/>
      <c r="AK11" s="386"/>
      <c r="AL11" s="386"/>
      <c r="AM11" s="386"/>
      <c r="AN11" s="386"/>
      <c r="AO11" s="386"/>
      <c r="AP11" s="386"/>
      <c r="AQ11" s="386"/>
      <c r="AR11" s="386"/>
      <c r="AS11" s="386"/>
      <c r="AT11" s="386"/>
      <c r="AU11" s="386"/>
      <c r="AV11" s="386"/>
      <c r="AW11" s="386"/>
      <c r="AX11" s="386"/>
      <c r="AY11" s="386"/>
      <c r="AZ11" s="386"/>
      <c r="BA11" s="386"/>
      <c r="BB11" s="386"/>
      <c r="BC11" s="386"/>
      <c r="BD11" s="386"/>
      <c r="BE11" s="386"/>
      <c r="BF11" s="386"/>
      <c r="BG11" s="386"/>
      <c r="BH11" s="386"/>
      <c r="BI11" s="386"/>
      <c r="BJ11" s="386"/>
      <c r="BK11" s="386"/>
      <c r="BL11" s="386"/>
      <c r="BM11" s="386"/>
      <c r="BN11" s="386"/>
      <c r="BO11" s="386"/>
      <c r="BP11" s="386"/>
      <c r="BQ11" s="386"/>
      <c r="BR11" s="386"/>
      <c r="BS11" s="386"/>
      <c r="BT11" s="386"/>
      <c r="BU11" s="386"/>
      <c r="BV11" s="386"/>
      <c r="BW11" s="386"/>
      <c r="BX11" s="386"/>
      <c r="BY11" s="386"/>
      <c r="BZ11" s="386"/>
      <c r="CA11" s="386"/>
      <c r="CB11" s="386"/>
      <c r="CC11" s="386"/>
      <c r="CD11" s="386"/>
      <c r="CE11" s="386"/>
      <c r="CF11" s="386"/>
      <c r="CG11" s="386"/>
      <c r="CH11" s="386"/>
      <c r="CI11" s="386"/>
      <c r="CJ11" s="386"/>
      <c r="CK11" s="386"/>
      <c r="CL11" s="386"/>
      <c r="CM11" s="386"/>
      <c r="CN11" s="386"/>
      <c r="CO11" s="386"/>
      <c r="CP11" s="386"/>
      <c r="CQ11" s="386"/>
    </row>
    <row r="12" spans="1:95" s="392" customFormat="1" ht="13.5" customHeight="1" x14ac:dyDescent="0.2">
      <c r="A12" s="411"/>
      <c r="B12" s="410"/>
      <c r="C12" s="416"/>
      <c r="D12" s="384">
        <v>1</v>
      </c>
      <c r="E12" s="387" t="s">
        <v>34</v>
      </c>
      <c r="F12" s="2"/>
      <c r="G12" s="2"/>
      <c r="H12" s="2"/>
      <c r="I12" s="393">
        <f>SUM(I10:I11)</f>
        <v>216</v>
      </c>
      <c r="J12" s="393">
        <f t="shared" ref="J12:AB12" si="4">SUM(J10:J11)</f>
        <v>170</v>
      </c>
      <c r="K12" s="393">
        <f t="shared" si="4"/>
        <v>0</v>
      </c>
      <c r="L12" s="393">
        <f t="shared" si="4"/>
        <v>38</v>
      </c>
      <c r="M12" s="393">
        <f t="shared" si="4"/>
        <v>16</v>
      </c>
      <c r="N12" s="393">
        <f t="shared" si="4"/>
        <v>4</v>
      </c>
      <c r="O12" s="393">
        <f t="shared" si="4"/>
        <v>39.5</v>
      </c>
      <c r="P12" s="393">
        <f t="shared" si="4"/>
        <v>0</v>
      </c>
      <c r="Q12" s="393">
        <f t="shared" si="4"/>
        <v>14</v>
      </c>
      <c r="R12" s="393">
        <f t="shared" si="4"/>
        <v>0</v>
      </c>
      <c r="S12" s="393">
        <f t="shared" si="4"/>
        <v>45</v>
      </c>
      <c r="T12" s="393">
        <f t="shared" si="4"/>
        <v>0</v>
      </c>
      <c r="U12" s="393">
        <f t="shared" si="4"/>
        <v>21</v>
      </c>
      <c r="V12" s="393">
        <f t="shared" si="4"/>
        <v>0</v>
      </c>
      <c r="W12" s="393">
        <f t="shared" si="4"/>
        <v>0</v>
      </c>
      <c r="X12" s="393">
        <f t="shared" si="4"/>
        <v>0</v>
      </c>
      <c r="Y12" s="393">
        <f t="shared" si="4"/>
        <v>0</v>
      </c>
      <c r="Z12" s="393">
        <f t="shared" si="4"/>
        <v>0</v>
      </c>
      <c r="AA12" s="393"/>
      <c r="AB12" s="391">
        <f t="shared" si="4"/>
        <v>563.5</v>
      </c>
      <c r="AC12" s="386"/>
      <c r="AD12" s="386"/>
      <c r="AE12" s="386"/>
      <c r="AF12" s="386"/>
      <c r="AG12" s="386"/>
      <c r="AH12" s="386"/>
      <c r="AI12" s="386"/>
      <c r="AJ12" s="386"/>
      <c r="AK12" s="386"/>
      <c r="AL12" s="386"/>
      <c r="AM12" s="386"/>
      <c r="AN12" s="386"/>
      <c r="AO12" s="386"/>
      <c r="AP12" s="386"/>
      <c r="AQ12" s="386"/>
      <c r="AR12" s="386"/>
      <c r="AS12" s="386"/>
      <c r="AT12" s="386"/>
      <c r="AU12" s="386"/>
      <c r="AV12" s="386"/>
      <c r="AW12" s="386"/>
      <c r="AX12" s="386"/>
      <c r="AY12" s="386"/>
      <c r="AZ12" s="386"/>
      <c r="BA12" s="386"/>
      <c r="BB12" s="386"/>
      <c r="BC12" s="386"/>
      <c r="BD12" s="386"/>
      <c r="BE12" s="386"/>
      <c r="BF12" s="386"/>
      <c r="BG12" s="386"/>
      <c r="BH12" s="386"/>
      <c r="BI12" s="386"/>
      <c r="BJ12" s="386"/>
      <c r="BK12" s="386"/>
      <c r="BL12" s="386"/>
      <c r="BM12" s="386"/>
      <c r="BN12" s="386"/>
      <c r="BO12" s="386"/>
      <c r="BP12" s="386"/>
      <c r="BQ12" s="386"/>
      <c r="BR12" s="386"/>
      <c r="BS12" s="386"/>
      <c r="BT12" s="386"/>
      <c r="BU12" s="386"/>
      <c r="BV12" s="386"/>
      <c r="BW12" s="386"/>
      <c r="BX12" s="386"/>
      <c r="BY12" s="386"/>
      <c r="BZ12" s="386"/>
      <c r="CA12" s="386"/>
      <c r="CB12" s="386"/>
      <c r="CC12" s="386"/>
      <c r="CD12" s="386"/>
      <c r="CE12" s="386"/>
      <c r="CF12" s="386"/>
      <c r="CG12" s="386"/>
      <c r="CH12" s="386"/>
      <c r="CI12" s="386"/>
      <c r="CJ12" s="386"/>
      <c r="CK12" s="386"/>
      <c r="CL12" s="386"/>
      <c r="CM12" s="386"/>
      <c r="CN12" s="386"/>
      <c r="CO12" s="386"/>
      <c r="CP12" s="386"/>
      <c r="CQ12" s="386"/>
    </row>
    <row r="13" spans="1:95" ht="12.95" customHeight="1" x14ac:dyDescent="0.25">
      <c r="A13" s="411">
        <v>2</v>
      </c>
      <c r="B13" s="413" t="s">
        <v>136</v>
      </c>
      <c r="C13" s="416" t="s">
        <v>64</v>
      </c>
      <c r="D13" s="384">
        <v>0.5</v>
      </c>
      <c r="E13" s="385" t="s">
        <v>27</v>
      </c>
      <c r="F13" s="2"/>
      <c r="G13" s="2"/>
      <c r="H13" s="2"/>
      <c r="I13" s="26">
        <f>'Форма 3 24-25 ЗРГ'!K50</f>
        <v>68</v>
      </c>
      <c r="J13" s="26">
        <f>'Форма 3 24-25 ЗРГ'!L50</f>
        <v>98</v>
      </c>
      <c r="K13" s="26">
        <f>'Форма 3 24-25 ЗРГ'!M50</f>
        <v>0</v>
      </c>
      <c r="L13" s="26">
        <f>'Форма 3 24-25 ЗРГ'!N50</f>
        <v>0</v>
      </c>
      <c r="M13" s="26">
        <f>'Форма 3 24-25 ЗРГ'!O50</f>
        <v>0</v>
      </c>
      <c r="N13" s="26">
        <f>'Форма 3 24-25 ЗРГ'!P50</f>
        <v>0</v>
      </c>
      <c r="O13" s="26">
        <f>'Форма 3 24-25 ЗРГ'!Q50</f>
        <v>21</v>
      </c>
      <c r="P13" s="26">
        <f>'Форма 3 24-25 ЗРГ'!R50</f>
        <v>0</v>
      </c>
      <c r="Q13" s="26">
        <f>'Форма 3 24-25 ЗРГ'!S50</f>
        <v>14</v>
      </c>
      <c r="R13" s="26">
        <f>'Форма 3 24-25 ЗРГ'!T50</f>
        <v>0</v>
      </c>
      <c r="S13" s="26">
        <f>'Форма 3 24-25 ЗРГ'!U50</f>
        <v>10</v>
      </c>
      <c r="T13" s="26">
        <f>'Форма 3 24-25 ЗРГ'!V50</f>
        <v>0</v>
      </c>
      <c r="U13" s="26">
        <f>'Форма 3 24-25 ЗРГ'!W50</f>
        <v>0</v>
      </c>
      <c r="V13" s="26">
        <f>'Форма 3 24-25 ЗРГ'!X50</f>
        <v>0</v>
      </c>
      <c r="W13" s="26">
        <f>'Форма 3 24-25 ЗРГ'!Y50</f>
        <v>0</v>
      </c>
      <c r="X13" s="26">
        <f>'Форма 3 24-25 ЗРГ'!Z50</f>
        <v>0</v>
      </c>
      <c r="Y13" s="26">
        <f>'Форма 3 24-25 ЗРГ'!AA50</f>
        <v>0</v>
      </c>
      <c r="Z13" s="26">
        <f>'Форма 3 24-25 ЗРГ'!AB50</f>
        <v>0</v>
      </c>
      <c r="AA13" s="26"/>
      <c r="AB13" s="391">
        <f>SUM(I13:Z13)</f>
        <v>211</v>
      </c>
    </row>
    <row r="14" spans="1:95" ht="12.95" customHeight="1" x14ac:dyDescent="0.25">
      <c r="A14" s="411"/>
      <c r="B14" s="414"/>
      <c r="C14" s="416"/>
      <c r="D14" s="384">
        <v>0.5</v>
      </c>
      <c r="E14" s="385" t="s">
        <v>33</v>
      </c>
      <c r="F14" s="2"/>
      <c r="G14" s="2"/>
      <c r="H14" s="2"/>
      <c r="I14" s="26">
        <f>'Форма 3 24-25 ЗРГ'!K57</f>
        <v>28</v>
      </c>
      <c r="J14" s="26">
        <f>'Форма 3 24-25 ЗРГ'!L57</f>
        <v>56</v>
      </c>
      <c r="K14" s="26">
        <f>'Форма 3 24-25 ЗРГ'!M57</f>
        <v>0</v>
      </c>
      <c r="L14" s="26">
        <f>'Форма 3 24-25 ЗРГ'!N57</f>
        <v>0</v>
      </c>
      <c r="M14" s="26">
        <f>'Форма 3 24-25 ЗРГ'!O57</f>
        <v>0</v>
      </c>
      <c r="N14" s="26">
        <f>'Форма 3 24-25 ЗРГ'!P57</f>
        <v>0</v>
      </c>
      <c r="O14" s="26">
        <f>'Форма 3 24-25 ЗРГ'!Q57</f>
        <v>0</v>
      </c>
      <c r="P14" s="26">
        <f>'Форма 3 24-25 ЗРГ'!R57</f>
        <v>0</v>
      </c>
      <c r="Q14" s="26">
        <f>'Форма 3 24-25 ЗРГ'!S57</f>
        <v>0</v>
      </c>
      <c r="R14" s="26">
        <f>'Форма 3 24-25 ЗРГ'!T57</f>
        <v>0</v>
      </c>
      <c r="S14" s="26">
        <f>'Форма 3 24-25 ЗРГ'!U57</f>
        <v>5</v>
      </c>
      <c r="T14" s="26">
        <f>'Форма 3 24-25 ЗРГ'!V57</f>
        <v>0</v>
      </c>
      <c r="U14" s="26">
        <f>'Форма 3 24-25 ЗРГ'!W57</f>
        <v>0</v>
      </c>
      <c r="V14" s="26">
        <f>'Форма 3 24-25 ЗРГ'!X57</f>
        <v>0</v>
      </c>
      <c r="W14" s="26">
        <f>'Форма 3 24-25 ЗРГ'!Y57</f>
        <v>0</v>
      </c>
      <c r="X14" s="26">
        <f>'Форма 3 24-25 ЗРГ'!Z57</f>
        <v>0</v>
      </c>
      <c r="Y14" s="26">
        <f>'Форма 3 24-25 ЗРГ'!AA57</f>
        <v>0</v>
      </c>
      <c r="Z14" s="26">
        <f>'Форма 3 24-25 ЗРГ'!AB57</f>
        <v>0</v>
      </c>
      <c r="AA14" s="26"/>
      <c r="AB14" s="391">
        <f>SUM(I14:Z14)</f>
        <v>89</v>
      </c>
    </row>
    <row r="15" spans="1:95" ht="12.95" customHeight="1" x14ac:dyDescent="0.25">
      <c r="A15" s="411"/>
      <c r="B15" s="415"/>
      <c r="C15" s="416"/>
      <c r="D15" s="384">
        <v>0.5</v>
      </c>
      <c r="E15" s="387" t="s">
        <v>34</v>
      </c>
      <c r="F15" s="2"/>
      <c r="G15" s="2"/>
      <c r="H15" s="2"/>
      <c r="I15" s="26">
        <f>SUM(I13:I14)</f>
        <v>96</v>
      </c>
      <c r="J15" s="26">
        <f>SUM(J13:J14)</f>
        <v>154</v>
      </c>
      <c r="K15" s="26"/>
      <c r="L15" s="26">
        <f t="shared" ref="L15:T15" si="5">SUM(L13:L14)</f>
        <v>0</v>
      </c>
      <c r="M15" s="26">
        <f t="shared" si="5"/>
        <v>0</v>
      </c>
      <c r="N15" s="26">
        <f t="shared" si="5"/>
        <v>0</v>
      </c>
      <c r="O15" s="389">
        <f t="shared" si="5"/>
        <v>21</v>
      </c>
      <c r="P15" s="389">
        <f t="shared" si="5"/>
        <v>0</v>
      </c>
      <c r="Q15" s="389">
        <f t="shared" si="5"/>
        <v>14</v>
      </c>
      <c r="R15" s="26">
        <f t="shared" si="5"/>
        <v>0</v>
      </c>
      <c r="S15" s="26">
        <f t="shared" si="5"/>
        <v>15</v>
      </c>
      <c r="T15" s="26">
        <f t="shared" si="5"/>
        <v>0</v>
      </c>
      <c r="U15" s="26">
        <f t="shared" ref="U15:Z15" si="6">SUM(U13:U14)</f>
        <v>0</v>
      </c>
      <c r="V15" s="26">
        <f t="shared" si="6"/>
        <v>0</v>
      </c>
      <c r="W15" s="26">
        <f t="shared" si="6"/>
        <v>0</v>
      </c>
      <c r="X15" s="26">
        <f t="shared" si="6"/>
        <v>0</v>
      </c>
      <c r="Y15" s="26">
        <f t="shared" si="6"/>
        <v>0</v>
      </c>
      <c r="Z15" s="26">
        <f t="shared" si="6"/>
        <v>0</v>
      </c>
      <c r="AA15" s="26"/>
      <c r="AB15" s="390">
        <f>SUM(AB13:AB14)</f>
        <v>300</v>
      </c>
    </row>
    <row r="16" spans="1:95" ht="12.95" customHeight="1" x14ac:dyDescent="0.25">
      <c r="A16" s="411">
        <v>3</v>
      </c>
      <c r="B16" s="413" t="s">
        <v>137</v>
      </c>
      <c r="C16" s="416" t="s">
        <v>85</v>
      </c>
      <c r="D16" s="394">
        <v>0.75</v>
      </c>
      <c r="E16" s="385" t="s">
        <v>27</v>
      </c>
      <c r="F16" s="3"/>
      <c r="G16" s="3"/>
      <c r="H16" s="3"/>
      <c r="I16" s="26">
        <f>'Форма 3 24-25 ЗРГ'!K75</f>
        <v>104</v>
      </c>
      <c r="J16" s="26">
        <f>'Форма 3 24-25 ЗРГ'!L75</f>
        <v>144</v>
      </c>
      <c r="K16" s="26">
        <f>'Форма 3 24-25 ЗРГ'!M75</f>
        <v>0</v>
      </c>
      <c r="L16" s="26">
        <f>'Форма 3 24-25 ЗРГ'!N75</f>
        <v>21</v>
      </c>
      <c r="M16" s="26">
        <f>'Форма 3 24-25 ЗРГ'!O75</f>
        <v>7.5</v>
      </c>
      <c r="N16" s="26">
        <f>'Форма 3 24-25 ЗРГ'!P75</f>
        <v>0</v>
      </c>
      <c r="O16" s="26">
        <f>'Форма 3 24-25 ЗРГ'!Q75</f>
        <v>10.5</v>
      </c>
      <c r="P16" s="26">
        <f>'Форма 3 24-25 ЗРГ'!R75</f>
        <v>0</v>
      </c>
      <c r="Q16" s="26">
        <f>'Форма 3 24-25 ЗРГ'!S75</f>
        <v>7</v>
      </c>
      <c r="R16" s="26">
        <f>'Форма 3 24-25 ЗРГ'!T75</f>
        <v>0</v>
      </c>
      <c r="S16" s="26">
        <f>'Форма 3 24-25 ЗРГ'!U75</f>
        <v>5</v>
      </c>
      <c r="T16" s="26">
        <f>'Форма 3 24-25 ЗРГ'!V75</f>
        <v>0</v>
      </c>
      <c r="U16" s="26">
        <f>'Форма 3 24-25 ЗРГ'!W75</f>
        <v>0</v>
      </c>
      <c r="V16" s="26">
        <f>'Форма 3 24-25 ЗРГ'!X75</f>
        <v>0</v>
      </c>
      <c r="W16" s="26">
        <f>'Форма 3 24-25 ЗРГ'!Y75</f>
        <v>0</v>
      </c>
      <c r="X16" s="26">
        <f>'Форма 3 24-25 ЗРГ'!Z75</f>
        <v>0</v>
      </c>
      <c r="Y16" s="26">
        <f>'Форма 3 24-25 ЗРГ'!AA75</f>
        <v>0</v>
      </c>
      <c r="Z16" s="26">
        <f>'Форма 3 24-25 ЗРГ'!AB75</f>
        <v>0</v>
      </c>
      <c r="AA16" s="26"/>
      <c r="AB16" s="391">
        <f>SUM(I16:Z16)</f>
        <v>299</v>
      </c>
    </row>
    <row r="17" spans="1:95" ht="12.95" customHeight="1" x14ac:dyDescent="0.25">
      <c r="A17" s="411"/>
      <c r="B17" s="414"/>
      <c r="C17" s="416"/>
      <c r="D17" s="394">
        <v>0.75</v>
      </c>
      <c r="E17" s="385" t="s">
        <v>33</v>
      </c>
      <c r="F17" s="3"/>
      <c r="G17" s="3"/>
      <c r="H17" s="3"/>
      <c r="I17" s="26">
        <f>'Форма 3 24-25 ЗРГ'!K86</f>
        <v>54</v>
      </c>
      <c r="J17" s="26">
        <f>'Форма 3 24-25 ЗРГ'!L86</f>
        <v>36</v>
      </c>
      <c r="K17" s="26">
        <f>'Форма 3 24-25 ЗРГ'!M86</f>
        <v>0</v>
      </c>
      <c r="L17" s="26">
        <f>'Форма 3 24-25 ЗРГ'!N86</f>
        <v>5</v>
      </c>
      <c r="M17" s="26">
        <f>'Форма 3 24-25 ЗРГ'!O86</f>
        <v>2.5</v>
      </c>
      <c r="N17" s="26">
        <f>'Форма 3 24-25 ЗРГ'!P86</f>
        <v>0</v>
      </c>
      <c r="O17" s="26">
        <f>'Форма 3 24-25 ЗРГ'!Q86</f>
        <v>0</v>
      </c>
      <c r="P17" s="26">
        <f>'Форма 3 24-25 ЗРГ'!R86</f>
        <v>0</v>
      </c>
      <c r="Q17" s="26">
        <f>'Форма 3 24-25 ЗРГ'!S86</f>
        <v>0</v>
      </c>
      <c r="R17" s="26">
        <f>'Форма 3 24-25 ЗРГ'!T86</f>
        <v>0</v>
      </c>
      <c r="S17" s="26">
        <f>'Форма 3 24-25 ЗРГ'!U86</f>
        <v>2</v>
      </c>
      <c r="T17" s="26">
        <f>'Форма 3 24-25 ЗРГ'!V86</f>
        <v>0</v>
      </c>
      <c r="U17" s="26">
        <f>'Форма 3 24-25 ЗРГ'!W86</f>
        <v>0</v>
      </c>
      <c r="V17" s="26">
        <f>'Форма 3 24-25 ЗРГ'!X86</f>
        <v>0</v>
      </c>
      <c r="W17" s="26">
        <f>'Форма 3 24-25 ЗРГ'!Y86</f>
        <v>0</v>
      </c>
      <c r="X17" s="26">
        <f>'Форма 3 24-25 ЗРГ'!Z86</f>
        <v>0</v>
      </c>
      <c r="Y17" s="26">
        <f>'Форма 3 24-25 ЗРГ'!AA86</f>
        <v>0</v>
      </c>
      <c r="Z17" s="26">
        <f>'Форма 3 24-25 ЗРГ'!AB86</f>
        <v>0</v>
      </c>
      <c r="AA17" s="26"/>
      <c r="AB17" s="391">
        <f>SUM(I17:Z17)</f>
        <v>99.5</v>
      </c>
    </row>
    <row r="18" spans="1:95" ht="12.95" customHeight="1" x14ac:dyDescent="0.25">
      <c r="A18" s="411"/>
      <c r="B18" s="415"/>
      <c r="C18" s="416"/>
      <c r="D18" s="394">
        <v>0.75</v>
      </c>
      <c r="E18" s="387" t="s">
        <v>34</v>
      </c>
      <c r="F18" s="2"/>
      <c r="G18" s="2"/>
      <c r="H18" s="2"/>
      <c r="I18" s="395">
        <f>SUM(I16:I17)</f>
        <v>158</v>
      </c>
      <c r="J18" s="395">
        <f t="shared" ref="J18:Z18" si="7">SUM(J16:J17)</f>
        <v>180</v>
      </c>
      <c r="K18" s="395">
        <f t="shared" si="7"/>
        <v>0</v>
      </c>
      <c r="L18" s="395">
        <f t="shared" si="7"/>
        <v>26</v>
      </c>
      <c r="M18" s="395">
        <f t="shared" si="7"/>
        <v>10</v>
      </c>
      <c r="N18" s="395">
        <f t="shared" si="7"/>
        <v>0</v>
      </c>
      <c r="O18" s="395">
        <f t="shared" si="7"/>
        <v>10.5</v>
      </c>
      <c r="P18" s="395">
        <f t="shared" si="7"/>
        <v>0</v>
      </c>
      <c r="Q18" s="395">
        <f t="shared" si="7"/>
        <v>7</v>
      </c>
      <c r="R18" s="395">
        <f t="shared" si="7"/>
        <v>0</v>
      </c>
      <c r="S18" s="395">
        <f t="shared" si="7"/>
        <v>7</v>
      </c>
      <c r="T18" s="395">
        <f t="shared" si="7"/>
        <v>0</v>
      </c>
      <c r="U18" s="395">
        <f t="shared" si="7"/>
        <v>0</v>
      </c>
      <c r="V18" s="395">
        <f t="shared" si="7"/>
        <v>0</v>
      </c>
      <c r="W18" s="395">
        <f t="shared" si="7"/>
        <v>0</v>
      </c>
      <c r="X18" s="395">
        <f t="shared" si="7"/>
        <v>0</v>
      </c>
      <c r="Y18" s="395">
        <f t="shared" si="7"/>
        <v>0</v>
      </c>
      <c r="Z18" s="395">
        <f t="shared" si="7"/>
        <v>0</v>
      </c>
      <c r="AA18" s="395"/>
      <c r="AB18" s="390">
        <f>SUM(AB16,AB17)</f>
        <v>398.5</v>
      </c>
    </row>
    <row r="19" spans="1:95" ht="12.95" customHeight="1" x14ac:dyDescent="0.25">
      <c r="A19" s="411">
        <v>4</v>
      </c>
      <c r="B19" s="413" t="s">
        <v>138</v>
      </c>
      <c r="C19" s="416" t="s">
        <v>90</v>
      </c>
      <c r="D19" s="384">
        <v>1</v>
      </c>
      <c r="E19" s="385" t="s">
        <v>27</v>
      </c>
      <c r="F19" s="3"/>
      <c r="G19" s="3"/>
      <c r="H19" s="3"/>
      <c r="I19" s="26">
        <f>'Форма 3 24-25 ЗРГ'!K103</f>
        <v>168</v>
      </c>
      <c r="J19" s="26">
        <f>'Форма 3 24-25 ЗРГ'!L103</f>
        <v>144</v>
      </c>
      <c r="K19" s="26">
        <f>'Форма 3 24-25 ЗРГ'!M103</f>
        <v>0</v>
      </c>
      <c r="L19" s="26">
        <f>'Форма 3 24-25 ЗРГ'!N103</f>
        <v>19</v>
      </c>
      <c r="M19" s="26">
        <f>'Форма 3 24-25 ЗРГ'!O103</f>
        <v>7</v>
      </c>
      <c r="N19" s="26">
        <f>'Форма 3 24-25 ЗРГ'!P103</f>
        <v>0</v>
      </c>
      <c r="O19" s="26">
        <f>'Форма 3 24-25 ЗРГ'!Q103</f>
        <v>14.5</v>
      </c>
      <c r="P19" s="26">
        <f>'Форма 3 24-25 ЗРГ'!R103</f>
        <v>0</v>
      </c>
      <c r="Q19" s="26">
        <f>'Форма 3 24-25 ЗРГ'!S103</f>
        <v>7</v>
      </c>
      <c r="R19" s="26">
        <f>'Форма 3 24-25 ЗРГ'!T103</f>
        <v>0</v>
      </c>
      <c r="S19" s="26">
        <f>'Форма 3 24-25 ЗРГ'!U103</f>
        <v>14</v>
      </c>
      <c r="T19" s="26">
        <f>'Форма 3 24-25 ЗРГ'!V103</f>
        <v>0</v>
      </c>
      <c r="U19" s="26">
        <f>'Форма 3 24-25 ЗРГ'!W103</f>
        <v>0</v>
      </c>
      <c r="V19" s="26">
        <f>'Форма 3 24-25 ЗРГ'!X103</f>
        <v>0</v>
      </c>
      <c r="W19" s="26">
        <f>'Форма 3 24-25 ЗРГ'!Y103</f>
        <v>0</v>
      </c>
      <c r="X19" s="26">
        <f>'Форма 3 24-25 ЗРГ'!Z103</f>
        <v>0</v>
      </c>
      <c r="Y19" s="26">
        <f>'Форма 3 24-25 ЗРГ'!AA103</f>
        <v>0</v>
      </c>
      <c r="Z19" s="26">
        <f>'Форма 3 24-25 ЗРГ'!AB103</f>
        <v>0</v>
      </c>
      <c r="AA19" s="26"/>
      <c r="AB19" s="391">
        <f>SUM(I19:Z19)</f>
        <v>373.5</v>
      </c>
    </row>
    <row r="20" spans="1:95" ht="12.95" customHeight="1" x14ac:dyDescent="0.25">
      <c r="A20" s="411"/>
      <c r="B20" s="414"/>
      <c r="C20" s="416"/>
      <c r="D20" s="384">
        <v>1</v>
      </c>
      <c r="E20" s="385" t="s">
        <v>33</v>
      </c>
      <c r="F20" s="3"/>
      <c r="G20" s="3"/>
      <c r="H20" s="3"/>
      <c r="I20" s="26">
        <f>'Форма 3 24-25 ЗРГ'!K114</f>
        <v>76</v>
      </c>
      <c r="J20" s="26">
        <f>'Форма 3 24-25 ЗРГ'!L114</f>
        <v>88</v>
      </c>
      <c r="K20" s="26">
        <f>'Форма 3 24-25 ЗРГ'!M114</f>
        <v>0</v>
      </c>
      <c r="L20" s="26">
        <f>'Форма 3 24-25 ЗРГ'!N114</f>
        <v>4</v>
      </c>
      <c r="M20" s="26">
        <f>'Форма 3 24-25 ЗРГ'!O114</f>
        <v>1.5</v>
      </c>
      <c r="N20" s="26">
        <f>'Форма 3 24-25 ЗРГ'!P114</f>
        <v>0</v>
      </c>
      <c r="O20" s="26">
        <f>'Форма 3 24-25 ЗРГ'!Q114</f>
        <v>14.5</v>
      </c>
      <c r="P20" s="26">
        <f>'Форма 3 24-25 ЗРГ'!R114</f>
        <v>0</v>
      </c>
      <c r="Q20" s="26">
        <f>'Форма 3 24-25 ЗРГ'!S114</f>
        <v>0</v>
      </c>
      <c r="R20" s="26">
        <f>'Форма 3 24-25 ЗРГ'!T114</f>
        <v>0</v>
      </c>
      <c r="S20" s="26">
        <f>'Форма 3 24-25 ЗРГ'!U114</f>
        <v>7</v>
      </c>
      <c r="T20" s="26">
        <f>'Форма 3 24-25 ЗРГ'!V114</f>
        <v>0</v>
      </c>
      <c r="U20" s="26">
        <f>'Форма 3 24-25 ЗРГ'!W114</f>
        <v>0</v>
      </c>
      <c r="V20" s="26">
        <f>'Форма 3 24-25 ЗРГ'!X114</f>
        <v>0</v>
      </c>
      <c r="W20" s="26">
        <f>'Форма 3 24-25 ЗРГ'!Y114</f>
        <v>0</v>
      </c>
      <c r="X20" s="26">
        <f>'Форма 3 24-25 ЗРГ'!Z114</f>
        <v>0</v>
      </c>
      <c r="Y20" s="26">
        <f>'Форма 3 24-25 ЗРГ'!AA114</f>
        <v>0</v>
      </c>
      <c r="Z20" s="26">
        <f>'Форма 3 24-25 ЗРГ'!AB114</f>
        <v>0</v>
      </c>
      <c r="AA20" s="26"/>
      <c r="AB20" s="391">
        <f>SUM(I20:Z20)</f>
        <v>191</v>
      </c>
    </row>
    <row r="21" spans="1:95" ht="12.95" customHeight="1" x14ac:dyDescent="0.25">
      <c r="A21" s="411"/>
      <c r="B21" s="415"/>
      <c r="C21" s="416"/>
      <c r="D21" s="384">
        <v>1</v>
      </c>
      <c r="E21" s="387" t="s">
        <v>34</v>
      </c>
      <c r="F21" s="2"/>
      <c r="G21" s="2"/>
      <c r="H21" s="2"/>
      <c r="I21" s="26">
        <f>SUM(I19:I20)</f>
        <v>244</v>
      </c>
      <c r="J21" s="26">
        <f t="shared" ref="J21:Z21" si="8">SUM(J19:J20)</f>
        <v>232</v>
      </c>
      <c r="K21" s="26">
        <f t="shared" si="8"/>
        <v>0</v>
      </c>
      <c r="L21" s="26">
        <f t="shared" si="8"/>
        <v>23</v>
      </c>
      <c r="M21" s="26">
        <f t="shared" si="8"/>
        <v>8.5</v>
      </c>
      <c r="N21" s="26">
        <f t="shared" si="8"/>
        <v>0</v>
      </c>
      <c r="O21" s="26">
        <f t="shared" si="8"/>
        <v>29</v>
      </c>
      <c r="P21" s="26">
        <f t="shared" si="8"/>
        <v>0</v>
      </c>
      <c r="Q21" s="26">
        <f t="shared" si="8"/>
        <v>7</v>
      </c>
      <c r="R21" s="26">
        <f t="shared" si="8"/>
        <v>0</v>
      </c>
      <c r="S21" s="26">
        <f t="shared" si="8"/>
        <v>21</v>
      </c>
      <c r="T21" s="26">
        <f t="shared" si="8"/>
        <v>0</v>
      </c>
      <c r="U21" s="26">
        <f t="shared" si="8"/>
        <v>0</v>
      </c>
      <c r="V21" s="26">
        <f t="shared" si="8"/>
        <v>0</v>
      </c>
      <c r="W21" s="26">
        <f t="shared" si="8"/>
        <v>0</v>
      </c>
      <c r="X21" s="26">
        <f t="shared" si="8"/>
        <v>0</v>
      </c>
      <c r="Y21" s="26">
        <f t="shared" si="8"/>
        <v>0</v>
      </c>
      <c r="Z21" s="26">
        <f t="shared" si="8"/>
        <v>0</v>
      </c>
      <c r="AA21" s="26"/>
      <c r="AB21" s="390">
        <f>SUM(I21:Z21)</f>
        <v>564.5</v>
      </c>
    </row>
    <row r="22" spans="1:95" ht="12.95" customHeight="1" x14ac:dyDescent="0.25">
      <c r="A22" s="411">
        <v>5</v>
      </c>
      <c r="B22" s="413" t="s">
        <v>139</v>
      </c>
      <c r="C22" s="416" t="s">
        <v>85</v>
      </c>
      <c r="D22" s="384">
        <v>1</v>
      </c>
      <c r="E22" s="385" t="s">
        <v>27</v>
      </c>
      <c r="F22" s="3"/>
      <c r="G22" s="3"/>
      <c r="H22" s="3"/>
      <c r="I22" s="26">
        <f>'Форма 3 24-25 ЗРГ'!K132</f>
        <v>120</v>
      </c>
      <c r="J22" s="26">
        <f>'Форма 3 24-25 ЗРГ'!L132</f>
        <v>94</v>
      </c>
      <c r="K22" s="26">
        <f>'Форма 3 24-25 ЗРГ'!M132</f>
        <v>0</v>
      </c>
      <c r="L22" s="26">
        <f>'Форма 3 24-25 ЗРГ'!N132</f>
        <v>6</v>
      </c>
      <c r="M22" s="26">
        <f>'Форма 3 24-25 ЗРГ'!O132</f>
        <v>2</v>
      </c>
      <c r="N22" s="26">
        <f>'Форма 3 24-25 ЗРГ'!P132</f>
        <v>0.5</v>
      </c>
      <c r="O22" s="26">
        <f>'Форма 3 24-25 ЗРГ'!Q132</f>
        <v>25</v>
      </c>
      <c r="P22" s="26">
        <f>'Форма 3 24-25 ЗРГ'!R132</f>
        <v>0</v>
      </c>
      <c r="Q22" s="26">
        <f>'Форма 3 24-25 ЗРГ'!S132</f>
        <v>14</v>
      </c>
      <c r="R22" s="26">
        <f>'Форма 3 24-25 ЗРГ'!T132</f>
        <v>0</v>
      </c>
      <c r="S22" s="26">
        <f>'Форма 3 24-25 ЗРГ'!U132</f>
        <v>12</v>
      </c>
      <c r="T22" s="26">
        <f>'Форма 3 24-25 ЗРГ'!V132</f>
        <v>0</v>
      </c>
      <c r="U22" s="26">
        <f>'Форма 3 24-25 ЗРГ'!W132</f>
        <v>0</v>
      </c>
      <c r="V22" s="26">
        <f>'Форма 3 24-25 ЗРГ'!X132</f>
        <v>0</v>
      </c>
      <c r="W22" s="26">
        <f>'Форма 3 24-25 ЗРГ'!Y132</f>
        <v>0</v>
      </c>
      <c r="X22" s="26">
        <f>'Форма 3 24-25 ЗРГ'!Z132</f>
        <v>0</v>
      </c>
      <c r="Y22" s="26">
        <f>'Форма 3 24-25 ЗРГ'!AA132</f>
        <v>0</v>
      </c>
      <c r="Z22" s="26">
        <f>'Форма 3 24-25 ЗРГ'!AB132</f>
        <v>0</v>
      </c>
      <c r="AA22" s="26"/>
      <c r="AB22" s="391">
        <f>SUM(I22:Z22)</f>
        <v>273.5</v>
      </c>
    </row>
    <row r="23" spans="1:95" ht="12.95" customHeight="1" x14ac:dyDescent="0.25">
      <c r="A23" s="411"/>
      <c r="B23" s="414"/>
      <c r="C23" s="416"/>
      <c r="D23" s="384">
        <v>1</v>
      </c>
      <c r="E23" s="385" t="s">
        <v>33</v>
      </c>
      <c r="F23" s="3"/>
      <c r="G23" s="3"/>
      <c r="H23" s="3"/>
      <c r="I23" s="26">
        <f>'Форма 3 24-25 ЗРГ'!K149</f>
        <v>88</v>
      </c>
      <c r="J23" s="26">
        <f>'Форма 3 24-25 ЗРГ'!L149</f>
        <v>56</v>
      </c>
      <c r="K23" s="26">
        <f>'Форма 3 24-25 ЗРГ'!M149</f>
        <v>0</v>
      </c>
      <c r="L23" s="26">
        <f>'Форма 3 24-25 ЗРГ'!N149</f>
        <v>11</v>
      </c>
      <c r="M23" s="26">
        <f>'Форма 3 24-25 ЗРГ'!O149</f>
        <v>4</v>
      </c>
      <c r="N23" s="26">
        <f>'Форма 3 24-25 ЗРГ'!P149</f>
        <v>0</v>
      </c>
      <c r="O23" s="26">
        <f>'Форма 3 24-25 ЗРГ'!Q149</f>
        <v>20.5</v>
      </c>
      <c r="P23" s="26">
        <f>'Форма 3 24-25 ЗРГ'!R149</f>
        <v>0</v>
      </c>
      <c r="Q23" s="26">
        <f>'Форма 3 24-25 ЗРГ'!S149</f>
        <v>22</v>
      </c>
      <c r="R23" s="26">
        <f>'Форма 3 24-25 ЗРГ'!T149</f>
        <v>24</v>
      </c>
      <c r="S23" s="26">
        <f>'Форма 3 24-25 ЗРГ'!U149</f>
        <v>6</v>
      </c>
      <c r="T23" s="26">
        <f>'Форма 3 24-25 ЗРГ'!V149</f>
        <v>0</v>
      </c>
      <c r="U23" s="26">
        <f>'Форма 3 24-25 ЗРГ'!W149</f>
        <v>31</v>
      </c>
      <c r="V23" s="26">
        <f>'Форма 3 24-25 ЗРГ'!X149</f>
        <v>0</v>
      </c>
      <c r="W23" s="26">
        <f>'Форма 3 24-25 ЗРГ'!Y149</f>
        <v>0</v>
      </c>
      <c r="X23" s="26">
        <f>'Форма 3 24-25 ЗРГ'!Z149</f>
        <v>0</v>
      </c>
      <c r="Y23" s="26">
        <f>'Форма 3 24-25 ЗРГ'!AA149</f>
        <v>0</v>
      </c>
      <c r="Z23" s="26">
        <f>'Форма 3 24-25 ЗРГ'!AB149</f>
        <v>0</v>
      </c>
      <c r="AA23" s="26"/>
      <c r="AB23" s="391">
        <f>SUM(I23:Z23)</f>
        <v>262.5</v>
      </c>
    </row>
    <row r="24" spans="1:95" ht="12.95" customHeight="1" x14ac:dyDescent="0.25">
      <c r="A24" s="411"/>
      <c r="B24" s="415"/>
      <c r="C24" s="416"/>
      <c r="D24" s="384">
        <v>1</v>
      </c>
      <c r="E24" s="387" t="s">
        <v>34</v>
      </c>
      <c r="F24" s="2"/>
      <c r="G24" s="2"/>
      <c r="H24" s="2"/>
      <c r="I24" s="26">
        <f>SUM(I22:I23)</f>
        <v>208</v>
      </c>
      <c r="J24" s="26">
        <f t="shared" ref="J24:Z24" si="9">SUM(J22:J23)</f>
        <v>150</v>
      </c>
      <c r="K24" s="26">
        <f t="shared" si="9"/>
        <v>0</v>
      </c>
      <c r="L24" s="26">
        <f t="shared" si="9"/>
        <v>17</v>
      </c>
      <c r="M24" s="26">
        <f t="shared" si="9"/>
        <v>6</v>
      </c>
      <c r="N24" s="26">
        <f t="shared" si="9"/>
        <v>0.5</v>
      </c>
      <c r="O24" s="26">
        <f t="shared" si="9"/>
        <v>45.5</v>
      </c>
      <c r="P24" s="26">
        <f t="shared" si="9"/>
        <v>0</v>
      </c>
      <c r="Q24" s="26">
        <f t="shared" si="9"/>
        <v>36</v>
      </c>
      <c r="R24" s="26">
        <f t="shared" si="9"/>
        <v>24</v>
      </c>
      <c r="S24" s="26">
        <f t="shared" si="9"/>
        <v>18</v>
      </c>
      <c r="T24" s="26">
        <f t="shared" si="9"/>
        <v>0</v>
      </c>
      <c r="U24" s="26">
        <f t="shared" si="9"/>
        <v>31</v>
      </c>
      <c r="V24" s="26">
        <f t="shared" si="9"/>
        <v>0</v>
      </c>
      <c r="W24" s="26">
        <f t="shared" si="9"/>
        <v>0</v>
      </c>
      <c r="X24" s="26">
        <f t="shared" si="9"/>
        <v>0</v>
      </c>
      <c r="Y24" s="26">
        <f t="shared" si="9"/>
        <v>0</v>
      </c>
      <c r="Z24" s="26">
        <f t="shared" si="9"/>
        <v>0</v>
      </c>
      <c r="AA24" s="26"/>
      <c r="AB24" s="390">
        <f>SUM(AB22:AB23)</f>
        <v>536</v>
      </c>
    </row>
    <row r="25" spans="1:95" ht="12.95" customHeight="1" x14ac:dyDescent="0.2">
      <c r="A25" s="411"/>
      <c r="B25" s="422" t="s">
        <v>37</v>
      </c>
      <c r="C25" s="420"/>
      <c r="D25" s="394">
        <f>D16+D19+D22</f>
        <v>2.75</v>
      </c>
      <c r="E25" s="385" t="s">
        <v>27</v>
      </c>
      <c r="F25" s="3"/>
      <c r="G25" s="3"/>
      <c r="H25" s="3"/>
      <c r="I25" s="25">
        <f>SUM(I16,I19,I22)</f>
        <v>392</v>
      </c>
      <c r="J25" s="25">
        <f t="shared" ref="J25:Z25" si="10">SUM(J16,J19,J22)</f>
        <v>382</v>
      </c>
      <c r="K25" s="25">
        <f t="shared" si="10"/>
        <v>0</v>
      </c>
      <c r="L25" s="25">
        <f t="shared" si="10"/>
        <v>46</v>
      </c>
      <c r="M25" s="25">
        <f t="shared" si="10"/>
        <v>16.5</v>
      </c>
      <c r="N25" s="25">
        <f t="shared" si="10"/>
        <v>0.5</v>
      </c>
      <c r="O25" s="396">
        <f t="shared" si="10"/>
        <v>50</v>
      </c>
      <c r="P25" s="25">
        <f t="shared" si="10"/>
        <v>0</v>
      </c>
      <c r="Q25" s="25">
        <f t="shared" si="10"/>
        <v>28</v>
      </c>
      <c r="R25" s="25">
        <f t="shared" si="10"/>
        <v>0</v>
      </c>
      <c r="S25" s="25">
        <f t="shared" si="10"/>
        <v>31</v>
      </c>
      <c r="T25" s="25">
        <f t="shared" si="10"/>
        <v>0</v>
      </c>
      <c r="U25" s="25">
        <f t="shared" si="10"/>
        <v>0</v>
      </c>
      <c r="V25" s="25">
        <f t="shared" si="10"/>
        <v>0</v>
      </c>
      <c r="W25" s="25">
        <f t="shared" si="10"/>
        <v>0</v>
      </c>
      <c r="X25" s="25">
        <f t="shared" si="10"/>
        <v>0</v>
      </c>
      <c r="Y25" s="25">
        <f t="shared" si="10"/>
        <v>0</v>
      </c>
      <c r="Z25" s="25">
        <f t="shared" si="10"/>
        <v>0</v>
      </c>
      <c r="AA25" s="25"/>
      <c r="AB25" s="25">
        <f>SUM(AB16,AB19,AB22)</f>
        <v>946</v>
      </c>
    </row>
    <row r="26" spans="1:95" ht="12.95" customHeight="1" x14ac:dyDescent="0.2">
      <c r="A26" s="411"/>
      <c r="B26" s="422"/>
      <c r="C26" s="420"/>
      <c r="D26" s="394">
        <v>2.75</v>
      </c>
      <c r="E26" s="385" t="s">
        <v>33</v>
      </c>
      <c r="F26" s="3"/>
      <c r="G26" s="3"/>
      <c r="H26" s="3"/>
      <c r="I26" s="25">
        <f>SUM(I17,I20,I23)</f>
        <v>218</v>
      </c>
      <c r="J26" s="25">
        <f t="shared" ref="J26:AB26" si="11">SUM(J17,J20,J23)</f>
        <v>180</v>
      </c>
      <c r="K26" s="25">
        <f t="shared" si="11"/>
        <v>0</v>
      </c>
      <c r="L26" s="25">
        <f t="shared" si="11"/>
        <v>20</v>
      </c>
      <c r="M26" s="25">
        <f t="shared" si="11"/>
        <v>8</v>
      </c>
      <c r="N26" s="25">
        <f t="shared" si="11"/>
        <v>0</v>
      </c>
      <c r="O26" s="396">
        <f t="shared" si="11"/>
        <v>35</v>
      </c>
      <c r="P26" s="25">
        <f t="shared" si="11"/>
        <v>0</v>
      </c>
      <c r="Q26" s="25">
        <f t="shared" si="11"/>
        <v>22</v>
      </c>
      <c r="R26" s="25">
        <f t="shared" si="11"/>
        <v>24</v>
      </c>
      <c r="S26" s="25">
        <f t="shared" si="11"/>
        <v>15</v>
      </c>
      <c r="T26" s="25">
        <f t="shared" si="11"/>
        <v>0</v>
      </c>
      <c r="U26" s="25">
        <f t="shared" si="11"/>
        <v>31</v>
      </c>
      <c r="V26" s="25">
        <f t="shared" si="11"/>
        <v>0</v>
      </c>
      <c r="W26" s="25">
        <f t="shared" si="11"/>
        <v>0</v>
      </c>
      <c r="X26" s="25">
        <f t="shared" si="11"/>
        <v>0</v>
      </c>
      <c r="Y26" s="25">
        <f t="shared" si="11"/>
        <v>0</v>
      </c>
      <c r="Z26" s="25">
        <f t="shared" si="11"/>
        <v>0</v>
      </c>
      <c r="AA26" s="25"/>
      <c r="AB26" s="25">
        <f t="shared" si="11"/>
        <v>553</v>
      </c>
    </row>
    <row r="27" spans="1:95" ht="12.95" customHeight="1" x14ac:dyDescent="0.2">
      <c r="A27" s="411"/>
      <c r="B27" s="422"/>
      <c r="C27" s="420"/>
      <c r="D27" s="394">
        <v>2.75</v>
      </c>
      <c r="E27" s="387" t="s">
        <v>34</v>
      </c>
      <c r="F27" s="2"/>
      <c r="G27" s="2"/>
      <c r="H27" s="2"/>
      <c r="I27" s="393">
        <f>SUM(I25:I26)</f>
        <v>610</v>
      </c>
      <c r="J27" s="393">
        <f t="shared" ref="J27:AB27" si="12">SUM(J25:J26)</f>
        <v>562</v>
      </c>
      <c r="K27" s="393">
        <f t="shared" si="12"/>
        <v>0</v>
      </c>
      <c r="L27" s="393">
        <f t="shared" si="12"/>
        <v>66</v>
      </c>
      <c r="M27" s="393">
        <f t="shared" si="12"/>
        <v>24.5</v>
      </c>
      <c r="N27" s="393">
        <f t="shared" si="12"/>
        <v>0.5</v>
      </c>
      <c r="O27" s="397">
        <f t="shared" si="12"/>
        <v>85</v>
      </c>
      <c r="P27" s="393">
        <f t="shared" si="12"/>
        <v>0</v>
      </c>
      <c r="Q27" s="393">
        <f t="shared" si="12"/>
        <v>50</v>
      </c>
      <c r="R27" s="393">
        <f t="shared" si="12"/>
        <v>24</v>
      </c>
      <c r="S27" s="393">
        <f t="shared" si="12"/>
        <v>46</v>
      </c>
      <c r="T27" s="393">
        <f t="shared" si="12"/>
        <v>0</v>
      </c>
      <c r="U27" s="393">
        <f t="shared" si="12"/>
        <v>31</v>
      </c>
      <c r="V27" s="393">
        <f t="shared" si="12"/>
        <v>0</v>
      </c>
      <c r="W27" s="393">
        <f t="shared" si="12"/>
        <v>0</v>
      </c>
      <c r="X27" s="393">
        <f t="shared" si="12"/>
        <v>0</v>
      </c>
      <c r="Y27" s="393">
        <f t="shared" si="12"/>
        <v>0</v>
      </c>
      <c r="Z27" s="393">
        <f t="shared" si="12"/>
        <v>0</v>
      </c>
      <c r="AA27" s="393"/>
      <c r="AB27" s="393">
        <f t="shared" si="12"/>
        <v>1499</v>
      </c>
    </row>
    <row r="28" spans="1:95" ht="12.95" customHeight="1" x14ac:dyDescent="0.25">
      <c r="A28" s="411">
        <v>6</v>
      </c>
      <c r="B28" s="413" t="s">
        <v>140</v>
      </c>
      <c r="C28" s="416" t="s">
        <v>130</v>
      </c>
      <c r="D28" s="394">
        <v>0.75</v>
      </c>
      <c r="E28" s="385" t="s">
        <v>27</v>
      </c>
      <c r="F28" s="3"/>
      <c r="G28" s="3"/>
      <c r="H28" s="3"/>
      <c r="I28" s="26">
        <f>'Форма 3 24-25 ЗРГ'!K160</f>
        <v>0</v>
      </c>
      <c r="J28" s="26">
        <f>'Форма 3 24-25 ЗРГ'!L160</f>
        <v>150</v>
      </c>
      <c r="K28" s="26">
        <f>'Форма 3 24-25 ЗРГ'!M160</f>
        <v>0</v>
      </c>
      <c r="L28" s="26">
        <f>'Форма 3 24-25 ЗРГ'!N160</f>
        <v>0</v>
      </c>
      <c r="M28" s="26">
        <f>'Форма 3 24-25 ЗРГ'!O160</f>
        <v>0</v>
      </c>
      <c r="N28" s="26">
        <f>'Форма 3 24-25 ЗРГ'!P160</f>
        <v>0</v>
      </c>
      <c r="O28" s="26">
        <f>'Форма 3 24-25 ЗРГ'!Q160</f>
        <v>0</v>
      </c>
      <c r="P28" s="26">
        <f>'Форма 3 24-25 ЗРГ'!R160</f>
        <v>0</v>
      </c>
      <c r="Q28" s="26">
        <f>'Форма 3 24-25 ЗРГ'!S160</f>
        <v>0</v>
      </c>
      <c r="R28" s="26">
        <f>'Форма 3 24-25 ЗРГ'!T160</f>
        <v>0</v>
      </c>
      <c r="S28" s="26">
        <f>'Форма 3 24-25 ЗРГ'!U160</f>
        <v>8</v>
      </c>
      <c r="T28" s="26">
        <f>'Форма 3 24-25 ЗРГ'!V160</f>
        <v>0</v>
      </c>
      <c r="U28" s="26">
        <f>'Форма 3 24-25 ЗРГ'!W160</f>
        <v>0</v>
      </c>
      <c r="V28" s="26">
        <f>'Форма 3 24-25 ЗРГ'!X160</f>
        <v>0</v>
      </c>
      <c r="W28" s="26">
        <f>'Форма 3 24-25 ЗРГ'!Y160</f>
        <v>0</v>
      </c>
      <c r="X28" s="26">
        <f>'Форма 3 24-25 ЗРГ'!Z160</f>
        <v>0</v>
      </c>
      <c r="Y28" s="26">
        <f>'Форма 3 24-25 ЗРГ'!AA160</f>
        <v>0</v>
      </c>
      <c r="Z28" s="26">
        <f>'Форма 3 24-25 ЗРГ'!AB160</f>
        <v>0</v>
      </c>
      <c r="AA28" s="26"/>
      <c r="AB28" s="25">
        <f>'Форма 3 24-25 ЗРГ'!AC160</f>
        <v>158</v>
      </c>
      <c r="AC28" s="26"/>
    </row>
    <row r="29" spans="1:95" ht="12.95" customHeight="1" x14ac:dyDescent="0.25">
      <c r="A29" s="411"/>
      <c r="B29" s="414"/>
      <c r="C29" s="416"/>
      <c r="D29" s="394">
        <v>0.75</v>
      </c>
      <c r="E29" s="385" t="s">
        <v>33</v>
      </c>
      <c r="F29" s="3"/>
      <c r="G29" s="3"/>
      <c r="H29" s="3"/>
      <c r="I29" s="26">
        <f>'Форма 3 24-25 ЗРГ'!K174</f>
        <v>32</v>
      </c>
      <c r="J29" s="26">
        <f>'Форма 3 24-25 ЗРГ'!L174</f>
        <v>134</v>
      </c>
      <c r="K29" s="26">
        <f>'Форма 3 24-25 ЗРГ'!M174</f>
        <v>0</v>
      </c>
      <c r="L29" s="26">
        <f>'Форма 3 24-25 ЗРГ'!N174</f>
        <v>4</v>
      </c>
      <c r="M29" s="26">
        <f>'Форма 3 24-25 ЗРГ'!O174</f>
        <v>2</v>
      </c>
      <c r="N29" s="26">
        <f>'Форма 3 24-25 ЗРГ'!P174</f>
        <v>0</v>
      </c>
      <c r="O29" s="26">
        <f>'Форма 3 24-25 ЗРГ'!Q174</f>
        <v>0</v>
      </c>
      <c r="P29" s="26">
        <f>'Форма 3 24-25 ЗРГ'!R174</f>
        <v>0</v>
      </c>
      <c r="Q29" s="26">
        <f>'Форма 3 24-25 ЗРГ'!S174</f>
        <v>0</v>
      </c>
      <c r="R29" s="26">
        <f>'Форма 3 24-25 ЗРГ'!T174</f>
        <v>40</v>
      </c>
      <c r="S29" s="26">
        <f>'Форма 3 24-25 ЗРГ'!U174</f>
        <v>5</v>
      </c>
      <c r="T29" s="26">
        <f>'Форма 3 24-25 ЗРГ'!V174</f>
        <v>0</v>
      </c>
      <c r="U29" s="26">
        <f>'Форма 3 24-25 ЗРГ'!W174</f>
        <v>44</v>
      </c>
      <c r="V29" s="26">
        <f>'Форма 3 24-25 ЗРГ'!X174</f>
        <v>0</v>
      </c>
      <c r="W29" s="26">
        <f>'Форма 3 24-25 ЗРГ'!Y174</f>
        <v>0</v>
      </c>
      <c r="X29" s="26">
        <f>'Форма 3 24-25 ЗРГ'!Z174</f>
        <v>0</v>
      </c>
      <c r="Y29" s="26">
        <f>'Форма 3 24-25 ЗРГ'!AA174</f>
        <v>0</v>
      </c>
      <c r="Z29" s="26">
        <f>'Форма 3 24-25 ЗРГ'!AB174</f>
        <v>0</v>
      </c>
      <c r="AA29" s="26"/>
      <c r="AB29" s="391">
        <f>SUM(I29:Z29)</f>
        <v>261</v>
      </c>
    </row>
    <row r="30" spans="1:95" ht="12.95" customHeight="1" x14ac:dyDescent="0.25">
      <c r="A30" s="411"/>
      <c r="B30" s="415"/>
      <c r="C30" s="416"/>
      <c r="D30" s="394">
        <v>0.75</v>
      </c>
      <c r="E30" s="387" t="s">
        <v>34</v>
      </c>
      <c r="F30" s="2"/>
      <c r="G30" s="2"/>
      <c r="H30" s="2"/>
      <c r="I30" s="26">
        <f>SUM(I28:I29)</f>
        <v>32</v>
      </c>
      <c r="J30" s="26">
        <f t="shared" ref="J30:Z30" si="13">SUM(J28:J29)</f>
        <v>284</v>
      </c>
      <c r="K30" s="26">
        <f t="shared" si="13"/>
        <v>0</v>
      </c>
      <c r="L30" s="26">
        <f t="shared" si="13"/>
        <v>4</v>
      </c>
      <c r="M30" s="26">
        <f t="shared" si="13"/>
        <v>2</v>
      </c>
      <c r="N30" s="26">
        <f t="shared" si="13"/>
        <v>0</v>
      </c>
      <c r="O30" s="26">
        <f t="shared" si="13"/>
        <v>0</v>
      </c>
      <c r="P30" s="26">
        <f t="shared" si="13"/>
        <v>0</v>
      </c>
      <c r="Q30" s="26">
        <f t="shared" si="13"/>
        <v>0</v>
      </c>
      <c r="R30" s="26">
        <f t="shared" si="13"/>
        <v>40</v>
      </c>
      <c r="S30" s="26">
        <f t="shared" si="13"/>
        <v>13</v>
      </c>
      <c r="T30" s="26">
        <f t="shared" si="13"/>
        <v>0</v>
      </c>
      <c r="U30" s="26">
        <f t="shared" si="13"/>
        <v>44</v>
      </c>
      <c r="V30" s="26">
        <f t="shared" si="13"/>
        <v>0</v>
      </c>
      <c r="W30" s="26">
        <f t="shared" si="13"/>
        <v>0</v>
      </c>
      <c r="X30" s="26">
        <f t="shared" si="13"/>
        <v>0</v>
      </c>
      <c r="Y30" s="26">
        <f t="shared" si="13"/>
        <v>0</v>
      </c>
      <c r="Z30" s="26">
        <f t="shared" si="13"/>
        <v>0</v>
      </c>
      <c r="AA30" s="26"/>
      <c r="AB30" s="390">
        <f>SUM(I30:Z30)</f>
        <v>419</v>
      </c>
    </row>
    <row r="31" spans="1:95" s="392" customFormat="1" ht="12.75" customHeight="1" x14ac:dyDescent="0.2">
      <c r="A31" s="421"/>
      <c r="B31" s="410" t="s">
        <v>38</v>
      </c>
      <c r="C31" s="420" t="s">
        <v>131</v>
      </c>
      <c r="D31" s="384">
        <f>D10+D13+D25+D28</f>
        <v>5</v>
      </c>
      <c r="E31" s="385" t="s">
        <v>27</v>
      </c>
      <c r="F31" s="3"/>
      <c r="G31" s="3"/>
      <c r="H31" s="3"/>
      <c r="I31" s="393">
        <f>SUM(I10,I13,I25,I28)</f>
        <v>600</v>
      </c>
      <c r="J31" s="393">
        <f t="shared" ref="J31:AB31" si="14">SUM(J10,J13,J25,J28)</f>
        <v>748</v>
      </c>
      <c r="K31" s="393">
        <f t="shared" si="14"/>
        <v>0</v>
      </c>
      <c r="L31" s="393">
        <f t="shared" si="14"/>
        <v>68</v>
      </c>
      <c r="M31" s="398">
        <f t="shared" si="14"/>
        <v>25.5</v>
      </c>
      <c r="N31" s="398">
        <f t="shared" si="14"/>
        <v>0.5</v>
      </c>
      <c r="O31" s="393">
        <f t="shared" si="14"/>
        <v>96</v>
      </c>
      <c r="P31" s="393">
        <f t="shared" si="14"/>
        <v>0</v>
      </c>
      <c r="Q31" s="393">
        <f t="shared" si="14"/>
        <v>56</v>
      </c>
      <c r="R31" s="393">
        <f t="shared" si="14"/>
        <v>0</v>
      </c>
      <c r="S31" s="393">
        <f t="shared" si="14"/>
        <v>77</v>
      </c>
      <c r="T31" s="393">
        <f t="shared" si="14"/>
        <v>0</v>
      </c>
      <c r="U31" s="393">
        <f t="shared" si="14"/>
        <v>0</v>
      </c>
      <c r="V31" s="393">
        <f t="shared" si="14"/>
        <v>0</v>
      </c>
      <c r="W31" s="393">
        <f t="shared" si="14"/>
        <v>0</v>
      </c>
      <c r="X31" s="393">
        <f t="shared" si="14"/>
        <v>0</v>
      </c>
      <c r="Y31" s="393">
        <f t="shared" si="14"/>
        <v>0</v>
      </c>
      <c r="Z31" s="393">
        <f t="shared" si="14"/>
        <v>0</v>
      </c>
      <c r="AA31" s="393"/>
      <c r="AB31" s="393">
        <f t="shared" si="14"/>
        <v>1671</v>
      </c>
      <c r="AC31" s="386"/>
      <c r="AD31" s="386"/>
      <c r="AE31" s="386"/>
      <c r="AF31" s="386"/>
      <c r="AG31" s="386"/>
      <c r="AH31" s="386"/>
      <c r="AI31" s="386"/>
      <c r="AJ31" s="386"/>
      <c r="AK31" s="386"/>
      <c r="AL31" s="386"/>
      <c r="AM31" s="386"/>
      <c r="AN31" s="386"/>
      <c r="AO31" s="386"/>
      <c r="AP31" s="386"/>
      <c r="AQ31" s="386"/>
      <c r="AR31" s="386"/>
      <c r="AS31" s="386"/>
      <c r="AT31" s="386"/>
      <c r="AU31" s="386"/>
      <c r="AV31" s="386"/>
      <c r="AW31" s="386"/>
      <c r="AX31" s="386"/>
      <c r="AY31" s="386"/>
      <c r="AZ31" s="386"/>
      <c r="BA31" s="386"/>
      <c r="BB31" s="386"/>
      <c r="BC31" s="386"/>
      <c r="BD31" s="386"/>
      <c r="BE31" s="386"/>
      <c r="BF31" s="386"/>
      <c r="BG31" s="386"/>
      <c r="BH31" s="386"/>
      <c r="BI31" s="386"/>
      <c r="BJ31" s="386"/>
      <c r="BK31" s="386"/>
      <c r="BL31" s="386"/>
      <c r="BM31" s="386"/>
      <c r="BN31" s="386"/>
      <c r="BO31" s="386"/>
      <c r="BP31" s="386"/>
      <c r="BQ31" s="386"/>
      <c r="BR31" s="386"/>
      <c r="BS31" s="386"/>
      <c r="BT31" s="386"/>
      <c r="BU31" s="386"/>
      <c r="BV31" s="386"/>
      <c r="BW31" s="386"/>
      <c r="BX31" s="386"/>
      <c r="BY31" s="386"/>
      <c r="BZ31" s="386"/>
      <c r="CA31" s="386"/>
      <c r="CB31" s="386"/>
      <c r="CC31" s="386"/>
      <c r="CD31" s="386"/>
      <c r="CE31" s="386"/>
      <c r="CF31" s="386"/>
      <c r="CG31" s="386"/>
      <c r="CH31" s="386"/>
      <c r="CI31" s="386"/>
      <c r="CJ31" s="386"/>
      <c r="CK31" s="386"/>
      <c r="CL31" s="386"/>
      <c r="CM31" s="386"/>
      <c r="CN31" s="386"/>
      <c r="CO31" s="386"/>
      <c r="CP31" s="386"/>
      <c r="CQ31" s="386"/>
    </row>
    <row r="32" spans="1:95" s="392" customFormat="1" ht="15.75" customHeight="1" x14ac:dyDescent="0.2">
      <c r="A32" s="421"/>
      <c r="B32" s="410"/>
      <c r="C32" s="420"/>
      <c r="D32" s="384">
        <v>5</v>
      </c>
      <c r="E32" s="385" t="s">
        <v>33</v>
      </c>
      <c r="F32" s="3"/>
      <c r="G32" s="3"/>
      <c r="H32" s="3"/>
      <c r="I32" s="393">
        <f>SUM(I11,I14,I26,I29)</f>
        <v>354</v>
      </c>
      <c r="J32" s="393">
        <f t="shared" ref="J32:AB32" si="15">SUM(J11,J14,J26,J29)</f>
        <v>422</v>
      </c>
      <c r="K32" s="393">
        <f t="shared" si="15"/>
        <v>0</v>
      </c>
      <c r="L32" s="393">
        <f t="shared" si="15"/>
        <v>40</v>
      </c>
      <c r="M32" s="393">
        <f t="shared" si="15"/>
        <v>17</v>
      </c>
      <c r="N32" s="393">
        <f t="shared" si="15"/>
        <v>4</v>
      </c>
      <c r="O32" s="393">
        <f t="shared" si="15"/>
        <v>49.5</v>
      </c>
      <c r="P32" s="393">
        <f t="shared" si="15"/>
        <v>0</v>
      </c>
      <c r="Q32" s="393">
        <f t="shared" si="15"/>
        <v>22</v>
      </c>
      <c r="R32" s="393">
        <f t="shared" si="15"/>
        <v>64</v>
      </c>
      <c r="S32" s="393">
        <f t="shared" si="15"/>
        <v>42</v>
      </c>
      <c r="T32" s="393">
        <f t="shared" si="15"/>
        <v>0</v>
      </c>
      <c r="U32" s="393">
        <f t="shared" si="15"/>
        <v>96</v>
      </c>
      <c r="V32" s="393">
        <f t="shared" si="15"/>
        <v>0</v>
      </c>
      <c r="W32" s="393">
        <f t="shared" si="15"/>
        <v>0</v>
      </c>
      <c r="X32" s="393">
        <f t="shared" si="15"/>
        <v>0</v>
      </c>
      <c r="Y32" s="393">
        <f t="shared" si="15"/>
        <v>0</v>
      </c>
      <c r="Z32" s="393">
        <f t="shared" si="15"/>
        <v>0</v>
      </c>
      <c r="AA32" s="393"/>
      <c r="AB32" s="398">
        <f t="shared" si="15"/>
        <v>1110.5</v>
      </c>
      <c r="AC32" s="386"/>
      <c r="AD32" s="386"/>
      <c r="AE32" s="386"/>
      <c r="AF32" s="386"/>
      <c r="AG32" s="386"/>
      <c r="AH32" s="386"/>
      <c r="AI32" s="386"/>
      <c r="AJ32" s="386"/>
      <c r="AK32" s="386"/>
      <c r="AL32" s="386"/>
      <c r="AM32" s="386"/>
      <c r="AN32" s="386"/>
      <c r="AO32" s="386"/>
      <c r="AP32" s="386"/>
      <c r="AQ32" s="386"/>
      <c r="AR32" s="386"/>
      <c r="AS32" s="386"/>
      <c r="AT32" s="386"/>
      <c r="AU32" s="386"/>
      <c r="AV32" s="386"/>
      <c r="AW32" s="386"/>
      <c r="AX32" s="386"/>
      <c r="AY32" s="386"/>
      <c r="AZ32" s="386"/>
      <c r="BA32" s="386"/>
      <c r="BB32" s="386"/>
      <c r="BC32" s="386"/>
      <c r="BD32" s="386"/>
      <c r="BE32" s="386"/>
      <c r="BF32" s="386"/>
      <c r="BG32" s="386"/>
      <c r="BH32" s="386"/>
      <c r="BI32" s="386"/>
      <c r="BJ32" s="386"/>
      <c r="BK32" s="386"/>
      <c r="BL32" s="386"/>
      <c r="BM32" s="386"/>
      <c r="BN32" s="386"/>
      <c r="BO32" s="386"/>
      <c r="BP32" s="386"/>
      <c r="BQ32" s="386"/>
      <c r="BR32" s="386"/>
      <c r="BS32" s="386"/>
      <c r="BT32" s="386"/>
      <c r="BU32" s="386"/>
      <c r="BV32" s="386"/>
      <c r="BW32" s="386"/>
      <c r="BX32" s="386"/>
      <c r="BY32" s="386"/>
      <c r="BZ32" s="386"/>
      <c r="CA32" s="386"/>
      <c r="CB32" s="386"/>
      <c r="CC32" s="386"/>
      <c r="CD32" s="386"/>
      <c r="CE32" s="386"/>
      <c r="CF32" s="386"/>
      <c r="CG32" s="386"/>
      <c r="CH32" s="386"/>
      <c r="CI32" s="386"/>
      <c r="CJ32" s="386"/>
      <c r="CK32" s="386"/>
      <c r="CL32" s="386"/>
      <c r="CM32" s="386"/>
      <c r="CN32" s="386"/>
      <c r="CO32" s="386"/>
      <c r="CP32" s="386"/>
      <c r="CQ32" s="386"/>
    </row>
    <row r="33" spans="1:31" ht="15.75" customHeight="1" x14ac:dyDescent="0.2">
      <c r="A33" s="421"/>
      <c r="B33" s="410"/>
      <c r="C33" s="420"/>
      <c r="D33" s="384">
        <v>5</v>
      </c>
      <c r="E33" s="387" t="s">
        <v>34</v>
      </c>
      <c r="F33" s="2"/>
      <c r="G33" s="2"/>
      <c r="H33" s="2"/>
      <c r="I33" s="393">
        <f>SUM(I12,I15,I27,I30)</f>
        <v>954</v>
      </c>
      <c r="J33" s="393">
        <f t="shared" ref="J33:AB33" si="16">SUM(J12,J15,J27,J30)</f>
        <v>1170</v>
      </c>
      <c r="K33" s="393">
        <f t="shared" si="16"/>
        <v>0</v>
      </c>
      <c r="L33" s="393">
        <f t="shared" si="16"/>
        <v>108</v>
      </c>
      <c r="M33" s="398">
        <f t="shared" si="16"/>
        <v>42.5</v>
      </c>
      <c r="N33" s="398">
        <f t="shared" si="16"/>
        <v>4.5</v>
      </c>
      <c r="O33" s="398">
        <f t="shared" si="16"/>
        <v>145.5</v>
      </c>
      <c r="P33" s="393">
        <f t="shared" si="16"/>
        <v>0</v>
      </c>
      <c r="Q33" s="393">
        <f t="shared" si="16"/>
        <v>78</v>
      </c>
      <c r="R33" s="393">
        <f t="shared" si="16"/>
        <v>64</v>
      </c>
      <c r="S33" s="393">
        <f t="shared" si="16"/>
        <v>119</v>
      </c>
      <c r="T33" s="393">
        <f t="shared" si="16"/>
        <v>0</v>
      </c>
      <c r="U33" s="393">
        <f t="shared" si="16"/>
        <v>96</v>
      </c>
      <c r="V33" s="393">
        <f t="shared" si="16"/>
        <v>0</v>
      </c>
      <c r="W33" s="393">
        <f t="shared" si="16"/>
        <v>0</v>
      </c>
      <c r="X33" s="393">
        <f t="shared" si="16"/>
        <v>0</v>
      </c>
      <c r="Y33" s="393">
        <f t="shared" si="16"/>
        <v>0</v>
      </c>
      <c r="Z33" s="393">
        <f t="shared" si="16"/>
        <v>0</v>
      </c>
      <c r="AA33" s="393"/>
      <c r="AB33" s="399">
        <f t="shared" si="16"/>
        <v>2781.5</v>
      </c>
    </row>
    <row r="34" spans="1:31" s="403" customFormat="1" ht="14.25" x14ac:dyDescent="0.2">
      <c r="A34" s="400"/>
      <c r="B34" s="401"/>
      <c r="C34" s="400"/>
      <c r="D34" s="400"/>
      <c r="E34" s="400"/>
      <c r="F34" s="400"/>
      <c r="G34" s="400"/>
      <c r="H34" s="400"/>
      <c r="I34" s="400"/>
      <c r="J34" s="400"/>
      <c r="K34" s="400"/>
      <c r="L34" s="400"/>
      <c r="M34" s="400"/>
      <c r="N34" s="419"/>
      <c r="O34" s="419"/>
      <c r="P34" s="419"/>
      <c r="Q34" s="419"/>
      <c r="R34" s="419"/>
      <c r="S34" s="419"/>
      <c r="T34" s="401"/>
      <c r="U34" s="401"/>
      <c r="V34" s="401"/>
      <c r="W34" s="401"/>
      <c r="X34" s="401"/>
      <c r="Y34" s="401"/>
      <c r="Z34" s="401"/>
      <c r="AA34" s="401"/>
      <c r="AB34" s="401"/>
      <c r="AC34" s="401"/>
      <c r="AD34" s="402"/>
      <c r="AE34" s="386"/>
    </row>
    <row r="35" spans="1:31" s="403" customFormat="1" ht="15" x14ac:dyDescent="0.25">
      <c r="A35" s="400"/>
      <c r="B35" s="404"/>
      <c r="C35" s="400"/>
      <c r="D35" s="400"/>
      <c r="E35" s="400"/>
      <c r="F35" s="400"/>
      <c r="G35" s="400"/>
      <c r="H35" s="400"/>
      <c r="I35" s="400"/>
      <c r="J35" s="400"/>
      <c r="K35" s="400"/>
      <c r="L35" s="400"/>
      <c r="M35" s="400"/>
      <c r="N35" s="404"/>
      <c r="O35" s="405"/>
      <c r="P35" s="404"/>
      <c r="Q35" s="404"/>
      <c r="R35" s="404"/>
      <c r="S35" s="404"/>
      <c r="T35" s="404"/>
      <c r="U35" s="404"/>
      <c r="V35" s="404"/>
      <c r="W35" s="404"/>
      <c r="X35" s="404"/>
      <c r="Y35" s="404"/>
      <c r="Z35" s="404"/>
      <c r="AA35" s="404"/>
      <c r="AB35" s="400"/>
      <c r="AC35" s="402"/>
      <c r="AD35" s="402"/>
      <c r="AE35" s="386"/>
    </row>
    <row r="36" spans="1:31" ht="14.25" x14ac:dyDescent="0.2">
      <c r="A36" s="2"/>
      <c r="B36" s="2"/>
      <c r="C36" s="2"/>
      <c r="D36" s="2"/>
      <c r="E36" s="2"/>
      <c r="F36" s="2"/>
      <c r="G36" s="2"/>
      <c r="H36" s="2"/>
      <c r="I36" s="400"/>
      <c r="J36" s="400"/>
      <c r="K36" s="400"/>
      <c r="L36" s="400"/>
      <c r="M36" s="400"/>
      <c r="N36" s="406"/>
      <c r="O36" s="407"/>
      <c r="P36" s="2"/>
      <c r="Q36" s="2"/>
      <c r="R36" s="408"/>
      <c r="S36" s="408"/>
      <c r="T36" s="408"/>
      <c r="U36" s="409"/>
      <c r="V36" s="2"/>
      <c r="W36" s="2"/>
      <c r="X36" s="2"/>
      <c r="Y36" s="2"/>
      <c r="Z36" s="2"/>
      <c r="AA36" s="2"/>
    </row>
    <row r="37" spans="1:31" x14ac:dyDescent="0.2">
      <c r="D37" s="2"/>
    </row>
    <row r="50" spans="1:8" x14ac:dyDescent="0.2">
      <c r="A50" s="2"/>
      <c r="B50" s="2"/>
      <c r="C50" s="2"/>
      <c r="E50" s="2"/>
      <c r="F50" s="2"/>
      <c r="G50" s="2"/>
      <c r="H50" s="2"/>
    </row>
    <row r="51" spans="1:8" x14ac:dyDescent="0.2">
      <c r="A51" s="2"/>
      <c r="B51" s="2"/>
      <c r="C51" s="2"/>
      <c r="D51" s="2"/>
      <c r="E51" s="2"/>
      <c r="F51" s="2"/>
      <c r="G51" s="2"/>
      <c r="H51" s="2"/>
    </row>
    <row r="52" spans="1:8" x14ac:dyDescent="0.2">
      <c r="A52" s="2"/>
      <c r="B52" s="2"/>
      <c r="C52" s="2"/>
      <c r="D52" s="2"/>
      <c r="E52" s="2"/>
      <c r="F52" s="2"/>
      <c r="G52" s="2"/>
      <c r="H52" s="2"/>
    </row>
    <row r="53" spans="1:8" x14ac:dyDescent="0.2">
      <c r="A53" s="2"/>
      <c r="B53" s="2"/>
      <c r="C53" s="2"/>
      <c r="D53" s="2"/>
      <c r="E53" s="2"/>
      <c r="F53" s="2"/>
      <c r="G53" s="2"/>
      <c r="H53" s="2"/>
    </row>
    <row r="54" spans="1:8" x14ac:dyDescent="0.2">
      <c r="A54" s="2"/>
      <c r="B54" s="2"/>
      <c r="C54" s="2"/>
      <c r="D54" s="2"/>
      <c r="E54" s="2"/>
      <c r="F54" s="2"/>
      <c r="G54" s="2"/>
      <c r="H54" s="2"/>
    </row>
    <row r="55" spans="1:8" x14ac:dyDescent="0.2">
      <c r="A55" s="2"/>
      <c r="B55" s="2"/>
      <c r="C55" s="2"/>
      <c r="D55" s="2"/>
      <c r="E55" s="2"/>
      <c r="F55" s="2"/>
      <c r="G55" s="2"/>
      <c r="H55" s="2"/>
    </row>
    <row r="56" spans="1:8" x14ac:dyDescent="0.2">
      <c r="A56" s="2"/>
      <c r="B56" s="2"/>
      <c r="C56" s="2"/>
      <c r="D56" s="2"/>
      <c r="E56" s="2"/>
      <c r="F56" s="2"/>
      <c r="G56" s="2"/>
      <c r="H56" s="2"/>
    </row>
    <row r="57" spans="1:8" x14ac:dyDescent="0.2">
      <c r="A57" s="2"/>
      <c r="B57" s="2"/>
      <c r="C57" s="2"/>
      <c r="D57" s="2"/>
      <c r="E57" s="2"/>
      <c r="F57" s="2"/>
      <c r="G57" s="2"/>
      <c r="H57" s="2"/>
    </row>
    <row r="58" spans="1:8" x14ac:dyDescent="0.2">
      <c r="A58" s="2"/>
      <c r="B58" s="2"/>
      <c r="C58" s="2"/>
      <c r="D58" s="2"/>
      <c r="E58" s="2"/>
      <c r="F58" s="2"/>
      <c r="G58" s="2"/>
      <c r="H58" s="2"/>
    </row>
    <row r="59" spans="1:8" x14ac:dyDescent="0.2">
      <c r="A59" s="2"/>
      <c r="B59" s="2"/>
      <c r="C59" s="2"/>
      <c r="D59" s="2"/>
      <c r="E59" s="2"/>
      <c r="F59" s="2"/>
      <c r="G59" s="2"/>
      <c r="H59" s="2"/>
    </row>
    <row r="60" spans="1:8" x14ac:dyDescent="0.2">
      <c r="A60" s="2"/>
      <c r="B60" s="2"/>
      <c r="C60" s="2"/>
      <c r="D60" s="2"/>
      <c r="E60" s="2"/>
      <c r="F60" s="2"/>
      <c r="G60" s="2"/>
      <c r="H60" s="2"/>
    </row>
    <row r="61" spans="1:8" x14ac:dyDescent="0.2">
      <c r="A61" s="2"/>
      <c r="B61" s="2"/>
      <c r="C61" s="2"/>
      <c r="D61" s="2"/>
      <c r="E61" s="2"/>
      <c r="F61" s="2"/>
      <c r="G61" s="2"/>
      <c r="H61" s="2"/>
    </row>
    <row r="62" spans="1:8" x14ac:dyDescent="0.2">
      <c r="A62" s="2"/>
      <c r="B62" s="2"/>
      <c r="C62" s="2"/>
      <c r="D62" s="2"/>
      <c r="E62" s="2"/>
      <c r="F62" s="2"/>
      <c r="G62" s="2"/>
      <c r="H62" s="2"/>
    </row>
    <row r="63" spans="1:8" x14ac:dyDescent="0.2">
      <c r="A63" s="2"/>
      <c r="B63" s="2"/>
      <c r="C63" s="2"/>
      <c r="D63" s="2"/>
      <c r="E63" s="2"/>
      <c r="F63" s="2"/>
      <c r="G63" s="2"/>
      <c r="H63" s="2"/>
    </row>
    <row r="64" spans="1:8" x14ac:dyDescent="0.2">
      <c r="A64" s="2"/>
      <c r="B64" s="2"/>
      <c r="C64" s="2"/>
      <c r="D64" s="2"/>
      <c r="E64" s="2"/>
      <c r="F64" s="2"/>
      <c r="G64" s="2"/>
      <c r="H64" s="2"/>
    </row>
    <row r="65" spans="1:8" x14ac:dyDescent="0.2">
      <c r="A65" s="2"/>
      <c r="B65" s="2"/>
      <c r="C65" s="2"/>
      <c r="D65" s="2"/>
      <c r="E65" s="2"/>
      <c r="F65" s="2"/>
      <c r="G65" s="2"/>
      <c r="H65" s="2"/>
    </row>
    <row r="66" spans="1:8" x14ac:dyDescent="0.2">
      <c r="A66" s="2"/>
      <c r="B66" s="2"/>
      <c r="C66" s="2"/>
      <c r="D66" s="2"/>
      <c r="E66" s="2"/>
      <c r="F66" s="2"/>
      <c r="G66" s="2"/>
      <c r="H66" s="2"/>
    </row>
    <row r="67" spans="1:8" x14ac:dyDescent="0.2">
      <c r="A67" s="2"/>
      <c r="B67" s="2"/>
      <c r="C67" s="2"/>
      <c r="D67" s="2"/>
      <c r="E67" s="2"/>
      <c r="F67" s="2"/>
      <c r="G67" s="2"/>
      <c r="H67" s="2"/>
    </row>
    <row r="68" spans="1:8" x14ac:dyDescent="0.2">
      <c r="A68" s="2"/>
      <c r="B68" s="2"/>
      <c r="C68" s="2"/>
      <c r="D68" s="2"/>
      <c r="E68" s="2"/>
      <c r="F68" s="2"/>
      <c r="G68" s="2"/>
      <c r="H68" s="2"/>
    </row>
    <row r="69" spans="1:8" x14ac:dyDescent="0.2">
      <c r="A69" s="2"/>
      <c r="B69" s="2"/>
      <c r="C69" s="2"/>
      <c r="D69" s="2"/>
      <c r="E69" s="2"/>
      <c r="F69" s="2"/>
      <c r="G69" s="2"/>
      <c r="H69" s="2"/>
    </row>
    <row r="70" spans="1:8" x14ac:dyDescent="0.2">
      <c r="A70" s="2"/>
      <c r="B70" s="2"/>
      <c r="C70" s="2"/>
      <c r="D70" s="2"/>
      <c r="E70" s="2"/>
      <c r="F70" s="2"/>
      <c r="G70" s="2"/>
      <c r="H70" s="2"/>
    </row>
    <row r="71" spans="1:8" x14ac:dyDescent="0.2">
      <c r="A71" s="2"/>
      <c r="B71" s="2"/>
      <c r="C71" s="2"/>
      <c r="D71" s="2"/>
      <c r="E71" s="2"/>
      <c r="F71" s="2"/>
      <c r="G71" s="2"/>
      <c r="H71" s="2"/>
    </row>
    <row r="72" spans="1:8" x14ac:dyDescent="0.2">
      <c r="A72" s="2"/>
      <c r="B72" s="2"/>
      <c r="C72" s="2"/>
      <c r="D72" s="2"/>
      <c r="E72" s="2"/>
      <c r="F72" s="2"/>
      <c r="G72" s="2"/>
      <c r="H72" s="2"/>
    </row>
    <row r="73" spans="1:8" x14ac:dyDescent="0.2">
      <c r="A73" s="2"/>
      <c r="B73" s="2"/>
      <c r="C73" s="2"/>
      <c r="D73" s="2"/>
      <c r="E73" s="2"/>
      <c r="F73" s="2"/>
      <c r="G73" s="2"/>
      <c r="H73" s="2"/>
    </row>
    <row r="74" spans="1:8" x14ac:dyDescent="0.2">
      <c r="A74" s="2"/>
      <c r="B74" s="2"/>
      <c r="C74" s="2"/>
      <c r="D74" s="2"/>
      <c r="E74" s="2"/>
      <c r="F74" s="2"/>
      <c r="G74" s="2"/>
      <c r="H74" s="2"/>
    </row>
    <row r="75" spans="1:8" x14ac:dyDescent="0.2">
      <c r="A75" s="2"/>
      <c r="B75" s="2"/>
      <c r="C75" s="2"/>
      <c r="D75" s="2"/>
      <c r="E75" s="2"/>
      <c r="F75" s="2"/>
      <c r="G75" s="2"/>
      <c r="H75" s="2"/>
    </row>
    <row r="76" spans="1:8" x14ac:dyDescent="0.2">
      <c r="A76" s="2"/>
      <c r="B76" s="2"/>
      <c r="C76" s="2"/>
      <c r="D76" s="2"/>
      <c r="E76" s="2"/>
      <c r="F76" s="2"/>
      <c r="G76" s="2"/>
      <c r="H76" s="2"/>
    </row>
    <row r="77" spans="1:8" x14ac:dyDescent="0.2">
      <c r="A77" s="2"/>
      <c r="B77" s="2"/>
      <c r="C77" s="2"/>
      <c r="D77" s="2"/>
      <c r="E77" s="2"/>
      <c r="F77" s="2"/>
      <c r="G77" s="2"/>
      <c r="H77" s="2"/>
    </row>
    <row r="78" spans="1:8" x14ac:dyDescent="0.2">
      <c r="A78" s="2"/>
      <c r="B78" s="2"/>
      <c r="C78" s="2"/>
      <c r="D78" s="2"/>
      <c r="E78" s="2"/>
      <c r="F78" s="2"/>
      <c r="G78" s="2"/>
      <c r="H78" s="2"/>
    </row>
    <row r="79" spans="1:8" x14ac:dyDescent="0.2">
      <c r="A79" s="2"/>
      <c r="B79" s="2"/>
      <c r="C79" s="2"/>
      <c r="D79" s="2"/>
      <c r="E79" s="2"/>
      <c r="F79" s="2"/>
      <c r="G79" s="2"/>
      <c r="H79" s="2"/>
    </row>
    <row r="80" spans="1:8" x14ac:dyDescent="0.2">
      <c r="A80" s="2"/>
      <c r="B80" s="2"/>
      <c r="C80" s="2"/>
      <c r="D80" s="2"/>
      <c r="E80" s="2"/>
      <c r="F80" s="2"/>
      <c r="G80" s="2"/>
      <c r="H80" s="2"/>
    </row>
    <row r="81" spans="1:8" x14ac:dyDescent="0.2">
      <c r="A81" s="2"/>
      <c r="B81" s="2"/>
      <c r="C81" s="2"/>
      <c r="D81" s="2"/>
      <c r="E81" s="2"/>
      <c r="F81" s="2"/>
      <c r="G81" s="2"/>
      <c r="H81" s="2"/>
    </row>
    <row r="82" spans="1:8" x14ac:dyDescent="0.2">
      <c r="A82" s="2"/>
      <c r="B82" s="2"/>
      <c r="C82" s="2"/>
      <c r="D82" s="2"/>
      <c r="E82" s="2"/>
      <c r="F82" s="2"/>
      <c r="G82" s="2"/>
      <c r="H82" s="2"/>
    </row>
    <row r="83" spans="1:8" x14ac:dyDescent="0.2">
      <c r="A83" s="2"/>
      <c r="B83" s="2"/>
      <c r="C83" s="2"/>
      <c r="D83" s="2"/>
      <c r="E83" s="2"/>
      <c r="F83" s="2"/>
      <c r="G83" s="2"/>
    </row>
    <row r="84" spans="1:8" x14ac:dyDescent="0.2">
      <c r="A84" s="2"/>
      <c r="B84" s="2"/>
      <c r="C84" s="2"/>
      <c r="D84" s="2"/>
      <c r="E84" s="2"/>
      <c r="F84" s="2"/>
      <c r="G84" s="2"/>
      <c r="H84" s="2"/>
    </row>
    <row r="85" spans="1:8" x14ac:dyDescent="0.2">
      <c r="A85" s="2"/>
      <c r="B85" s="2"/>
      <c r="C85" s="2"/>
      <c r="D85" s="2"/>
      <c r="E85" s="2"/>
      <c r="F85" s="2"/>
      <c r="G85" s="2"/>
      <c r="H85" s="2"/>
    </row>
    <row r="86" spans="1:8" x14ac:dyDescent="0.2">
      <c r="A86" s="2"/>
      <c r="B86" s="2"/>
      <c r="C86" s="2"/>
      <c r="D86" s="2"/>
      <c r="E86" s="2"/>
      <c r="F86" s="2"/>
      <c r="G86" s="2"/>
      <c r="H86" s="2"/>
    </row>
    <row r="87" spans="1:8" x14ac:dyDescent="0.2">
      <c r="A87" s="2"/>
      <c r="B87" s="2"/>
      <c r="C87" s="2"/>
      <c r="D87" s="2"/>
      <c r="E87" s="2"/>
      <c r="F87" s="2"/>
      <c r="G87" s="2"/>
      <c r="H87" s="2"/>
    </row>
    <row r="88" spans="1:8" x14ac:dyDescent="0.2">
      <c r="A88" s="2"/>
      <c r="B88" s="2"/>
      <c r="C88" s="2"/>
      <c r="D88" s="2"/>
      <c r="E88" s="2"/>
      <c r="F88" s="2"/>
      <c r="G88" s="2"/>
      <c r="H88" s="2"/>
    </row>
    <row r="89" spans="1:8" x14ac:dyDescent="0.2">
      <c r="A89" s="2"/>
      <c r="B89" s="2"/>
      <c r="C89" s="2"/>
      <c r="D89" s="2"/>
      <c r="E89" s="2"/>
      <c r="F89" s="2"/>
      <c r="G89" s="2"/>
      <c r="H89" s="2"/>
    </row>
    <row r="90" spans="1:8" x14ac:dyDescent="0.2">
      <c r="A90" s="2"/>
      <c r="B90" s="2"/>
      <c r="C90" s="2"/>
      <c r="D90" s="2"/>
      <c r="E90" s="2"/>
      <c r="F90" s="2"/>
      <c r="G90" s="2"/>
      <c r="H90" s="2"/>
    </row>
    <row r="91" spans="1:8" x14ac:dyDescent="0.2">
      <c r="A91" s="2"/>
      <c r="B91" s="2"/>
      <c r="C91" s="2"/>
      <c r="D91" s="2"/>
      <c r="E91" s="2"/>
      <c r="F91" s="2"/>
      <c r="G91" s="2"/>
      <c r="H91" s="2"/>
    </row>
    <row r="92" spans="1:8" x14ac:dyDescent="0.2">
      <c r="A92" s="2"/>
      <c r="B92" s="2"/>
      <c r="C92" s="2"/>
      <c r="D92" s="2"/>
      <c r="E92" s="2"/>
      <c r="F92" s="2"/>
      <c r="G92" s="2"/>
      <c r="H92" s="2"/>
    </row>
    <row r="93" spans="1:8" x14ac:dyDescent="0.2">
      <c r="A93" s="2"/>
      <c r="B93" s="2"/>
      <c r="C93" s="2"/>
      <c r="D93" s="2"/>
      <c r="E93" s="2"/>
      <c r="F93" s="2"/>
      <c r="G93" s="2"/>
      <c r="H93" s="2"/>
    </row>
    <row r="94" spans="1:8" x14ac:dyDescent="0.2">
      <c r="A94" s="2"/>
      <c r="B94" s="2"/>
      <c r="C94" s="2"/>
      <c r="D94" s="2"/>
      <c r="E94" s="2"/>
      <c r="F94" s="2"/>
      <c r="G94" s="2"/>
      <c r="H94" s="2"/>
    </row>
    <row r="95" spans="1:8" x14ac:dyDescent="0.2">
      <c r="A95" s="2"/>
      <c r="B95" s="2"/>
      <c r="C95" s="2"/>
      <c r="D95" s="2"/>
      <c r="E95" s="2"/>
      <c r="F95" s="2"/>
      <c r="G95" s="2"/>
      <c r="H95" s="2"/>
    </row>
    <row r="96" spans="1:8" x14ac:dyDescent="0.2">
      <c r="A96" s="2"/>
      <c r="B96" s="2"/>
      <c r="C96" s="2"/>
      <c r="D96" s="2"/>
      <c r="E96" s="2"/>
      <c r="F96" s="2"/>
      <c r="G96" s="2"/>
      <c r="H96" s="2"/>
    </row>
    <row r="97" spans="1:8" x14ac:dyDescent="0.2">
      <c r="A97" s="2"/>
      <c r="B97" s="2"/>
      <c r="C97" s="2"/>
      <c r="D97" s="2"/>
      <c r="E97" s="2"/>
      <c r="F97" s="2"/>
      <c r="G97" s="2"/>
      <c r="H97" s="2"/>
    </row>
    <row r="98" spans="1:8" x14ac:dyDescent="0.2">
      <c r="A98" s="2"/>
      <c r="B98" s="2"/>
      <c r="C98" s="2"/>
      <c r="D98" s="2"/>
      <c r="E98" s="2"/>
      <c r="F98" s="2"/>
      <c r="G98" s="2"/>
      <c r="H98" s="2"/>
    </row>
    <row r="99" spans="1:8" x14ac:dyDescent="0.2">
      <c r="A99" s="2"/>
      <c r="B99" s="2"/>
      <c r="C99" s="2"/>
      <c r="D99" s="2"/>
      <c r="E99" s="2"/>
      <c r="F99" s="2"/>
      <c r="G99" s="2"/>
      <c r="H99" s="2"/>
    </row>
    <row r="100" spans="1:8" x14ac:dyDescent="0.2">
      <c r="A100" s="2"/>
      <c r="B100" s="2"/>
      <c r="C100" s="2"/>
      <c r="D100" s="2"/>
      <c r="E100" s="2"/>
      <c r="F100" s="2"/>
      <c r="G100" s="2"/>
      <c r="H100" s="2"/>
    </row>
    <row r="101" spans="1:8" x14ac:dyDescent="0.2">
      <c r="A101" s="2"/>
      <c r="B101" s="2"/>
      <c r="C101" s="2"/>
      <c r="D101" s="2"/>
      <c r="E101" s="2"/>
      <c r="F101" s="2"/>
      <c r="G101" s="2"/>
      <c r="H101" s="2"/>
    </row>
    <row r="102" spans="1:8" x14ac:dyDescent="0.2">
      <c r="A102" s="2"/>
      <c r="B102" s="2"/>
      <c r="C102" s="2"/>
      <c r="D102" s="2"/>
      <c r="E102" s="2"/>
      <c r="F102" s="2"/>
      <c r="G102" s="2"/>
      <c r="H102" s="2"/>
    </row>
    <row r="103" spans="1:8" x14ac:dyDescent="0.2">
      <c r="A103" s="2"/>
      <c r="B103" s="2"/>
      <c r="C103" s="2"/>
      <c r="D103" s="2"/>
      <c r="E103" s="2"/>
      <c r="F103" s="2"/>
      <c r="G103" s="2"/>
      <c r="H103" s="2"/>
    </row>
    <row r="104" spans="1:8" x14ac:dyDescent="0.2">
      <c r="A104" s="2"/>
      <c r="B104" s="2"/>
      <c r="C104" s="2"/>
      <c r="D104" s="2"/>
      <c r="E104" s="2"/>
      <c r="F104" s="2"/>
      <c r="G104" s="2"/>
      <c r="H104" s="2"/>
    </row>
    <row r="105" spans="1:8" x14ac:dyDescent="0.2">
      <c r="A105" s="2"/>
      <c r="B105" s="2"/>
      <c r="C105" s="2"/>
      <c r="D105" s="2"/>
      <c r="E105" s="2"/>
      <c r="F105" s="2"/>
      <c r="G105" s="2"/>
      <c r="H105" s="2"/>
    </row>
    <row r="106" spans="1:8" x14ac:dyDescent="0.2">
      <c r="A106" s="2"/>
      <c r="B106" s="2"/>
      <c r="C106" s="2"/>
      <c r="D106" s="2"/>
      <c r="E106" s="2"/>
      <c r="F106" s="2"/>
      <c r="G106" s="2"/>
      <c r="H106" s="2"/>
    </row>
    <row r="107" spans="1:8" x14ac:dyDescent="0.2">
      <c r="A107" s="2"/>
      <c r="B107" s="2"/>
      <c r="C107" s="2"/>
      <c r="D107" s="2"/>
      <c r="E107" s="2"/>
      <c r="F107" s="2"/>
      <c r="G107" s="2"/>
      <c r="H107" s="2"/>
    </row>
    <row r="108" spans="1:8" x14ac:dyDescent="0.2">
      <c r="A108" s="2"/>
      <c r="B108" s="2"/>
      <c r="C108" s="2"/>
      <c r="D108" s="2"/>
      <c r="E108" s="2"/>
      <c r="F108" s="2"/>
      <c r="G108" s="2"/>
      <c r="H108" s="2"/>
    </row>
    <row r="109" spans="1:8" x14ac:dyDescent="0.2">
      <c r="A109" s="2"/>
      <c r="B109" s="2"/>
      <c r="C109" s="2"/>
      <c r="D109" s="2"/>
      <c r="E109" s="2"/>
      <c r="F109" s="2"/>
      <c r="G109" s="2"/>
      <c r="H109" s="2"/>
    </row>
    <row r="110" spans="1:8" x14ac:dyDescent="0.2">
      <c r="A110" s="2"/>
      <c r="B110" s="2"/>
      <c r="C110" s="2"/>
      <c r="D110" s="2"/>
      <c r="E110" s="2"/>
      <c r="F110" s="2"/>
      <c r="G110" s="2"/>
      <c r="H110" s="2"/>
    </row>
    <row r="111" spans="1:8" x14ac:dyDescent="0.2">
      <c r="A111" s="2"/>
      <c r="B111" s="2"/>
      <c r="C111" s="2"/>
      <c r="D111" s="2"/>
      <c r="E111" s="2"/>
      <c r="F111" s="2"/>
      <c r="G111" s="2"/>
      <c r="H111" s="2"/>
    </row>
    <row r="112" spans="1:8" x14ac:dyDescent="0.2">
      <c r="A112" s="2"/>
      <c r="B112" s="2"/>
      <c r="C112" s="2"/>
      <c r="D112" s="2"/>
      <c r="E112" s="2"/>
      <c r="F112" s="2"/>
      <c r="G112" s="2"/>
      <c r="H112" s="2"/>
    </row>
    <row r="113" spans="1:8" x14ac:dyDescent="0.2">
      <c r="A113" s="2"/>
      <c r="B113" s="2"/>
      <c r="C113" s="2"/>
      <c r="D113" s="2"/>
      <c r="E113" s="2"/>
      <c r="F113" s="2"/>
      <c r="G113" s="2"/>
      <c r="H113" s="2"/>
    </row>
    <row r="114" spans="1:8" x14ac:dyDescent="0.2">
      <c r="A114" s="2"/>
      <c r="B114" s="2"/>
      <c r="C114" s="2"/>
      <c r="D114" s="2"/>
      <c r="E114" s="2"/>
      <c r="F114" s="2"/>
      <c r="G114" s="2"/>
      <c r="H114" s="2"/>
    </row>
    <row r="115" spans="1:8" x14ac:dyDescent="0.2">
      <c r="A115" s="2"/>
      <c r="B115" s="2"/>
      <c r="C115" s="2"/>
      <c r="D115" s="2"/>
      <c r="E115" s="2"/>
      <c r="F115" s="2"/>
      <c r="G115" s="2"/>
      <c r="H115" s="2"/>
    </row>
    <row r="116" spans="1:8" x14ac:dyDescent="0.2">
      <c r="A116" s="2"/>
      <c r="B116" s="2"/>
      <c r="C116" s="2"/>
      <c r="D116" s="2"/>
      <c r="E116" s="2"/>
      <c r="F116" s="2"/>
      <c r="G116" s="2"/>
      <c r="H116" s="2"/>
    </row>
    <row r="117" spans="1:8" x14ac:dyDescent="0.2">
      <c r="A117" s="2"/>
      <c r="B117" s="2"/>
      <c r="C117" s="2"/>
      <c r="D117" s="2"/>
      <c r="E117" s="2"/>
      <c r="F117" s="2"/>
      <c r="G117" s="2"/>
      <c r="H117" s="2"/>
    </row>
    <row r="118" spans="1:8" x14ac:dyDescent="0.2">
      <c r="A118" s="2"/>
      <c r="B118" s="2"/>
      <c r="C118" s="2"/>
      <c r="D118" s="2"/>
      <c r="E118" s="2"/>
      <c r="F118" s="2"/>
      <c r="G118" s="2"/>
      <c r="H118" s="2"/>
    </row>
    <row r="119" spans="1:8" x14ac:dyDescent="0.2">
      <c r="A119" s="2"/>
      <c r="B119" s="2"/>
      <c r="C119" s="2"/>
      <c r="D119" s="2"/>
      <c r="E119" s="2"/>
      <c r="F119" s="2"/>
      <c r="G119" s="2"/>
      <c r="H119" s="2"/>
    </row>
    <row r="120" spans="1:8" x14ac:dyDescent="0.2">
      <c r="A120" s="2"/>
      <c r="B120" s="2"/>
      <c r="C120" s="2"/>
      <c r="D120" s="2"/>
      <c r="E120" s="2"/>
      <c r="F120" s="2"/>
      <c r="G120" s="2"/>
      <c r="H120" s="2"/>
    </row>
    <row r="121" spans="1:8" x14ac:dyDescent="0.2">
      <c r="A121" s="2"/>
      <c r="B121" s="2"/>
      <c r="C121" s="2"/>
      <c r="D121" s="2"/>
      <c r="E121" s="2"/>
      <c r="F121" s="2"/>
      <c r="G121" s="2"/>
      <c r="H121" s="2"/>
    </row>
    <row r="122" spans="1:8" x14ac:dyDescent="0.2">
      <c r="A122" s="2"/>
      <c r="B122" s="2"/>
      <c r="C122" s="2"/>
      <c r="D122" s="2"/>
      <c r="E122" s="2"/>
      <c r="F122" s="2"/>
      <c r="G122" s="2"/>
      <c r="H122" s="2"/>
    </row>
    <row r="123" spans="1:8" x14ac:dyDescent="0.2">
      <c r="A123" s="2"/>
      <c r="B123" s="2"/>
      <c r="C123" s="2"/>
      <c r="D123" s="2"/>
      <c r="E123" s="2"/>
      <c r="F123" s="2"/>
      <c r="G123" s="2"/>
      <c r="H123" s="2"/>
    </row>
    <row r="124" spans="1:8" x14ac:dyDescent="0.2">
      <c r="A124" s="2"/>
      <c r="B124" s="2"/>
      <c r="C124" s="2"/>
      <c r="D124" s="2"/>
      <c r="E124" s="2"/>
      <c r="F124" s="2"/>
      <c r="G124" s="2"/>
      <c r="H124" s="2"/>
    </row>
    <row r="125" spans="1:8" x14ac:dyDescent="0.2">
      <c r="A125" s="2"/>
      <c r="B125" s="2"/>
      <c r="C125" s="2"/>
      <c r="D125" s="2"/>
      <c r="E125" s="2"/>
      <c r="F125" s="2"/>
      <c r="G125" s="2"/>
      <c r="H125" s="2"/>
    </row>
    <row r="126" spans="1:8" x14ac:dyDescent="0.2">
      <c r="A126" s="2"/>
      <c r="B126" s="2"/>
      <c r="C126" s="2"/>
      <c r="D126" s="2"/>
      <c r="E126" s="2"/>
      <c r="F126" s="2"/>
      <c r="G126" s="2"/>
      <c r="H126" s="2"/>
    </row>
    <row r="127" spans="1:8" x14ac:dyDescent="0.2">
      <c r="A127" s="2"/>
      <c r="B127" s="2"/>
      <c r="C127" s="2"/>
      <c r="D127" s="2"/>
      <c r="E127" s="2"/>
      <c r="F127" s="2"/>
      <c r="G127" s="2"/>
      <c r="H127" s="2"/>
    </row>
    <row r="128" spans="1:8" x14ac:dyDescent="0.2">
      <c r="A128" s="2"/>
      <c r="B128" s="2"/>
      <c r="C128" s="2"/>
      <c r="D128" s="2"/>
      <c r="E128" s="2"/>
      <c r="F128" s="2"/>
      <c r="G128" s="2"/>
      <c r="H128" s="2"/>
    </row>
    <row r="129" spans="1:8" x14ac:dyDescent="0.2">
      <c r="A129" s="2"/>
      <c r="B129" s="2"/>
      <c r="C129" s="2"/>
      <c r="D129" s="2"/>
      <c r="E129" s="2"/>
      <c r="F129" s="2"/>
      <c r="G129" s="2"/>
      <c r="H129" s="2"/>
    </row>
    <row r="130" spans="1:8" x14ac:dyDescent="0.2">
      <c r="A130" s="2"/>
      <c r="B130" s="2"/>
      <c r="C130" s="2"/>
      <c r="D130" s="2"/>
      <c r="E130" s="2"/>
      <c r="F130" s="2"/>
      <c r="G130" s="2"/>
      <c r="H130" s="2"/>
    </row>
    <row r="131" spans="1:8" x14ac:dyDescent="0.2">
      <c r="A131" s="2"/>
      <c r="B131" s="2"/>
      <c r="C131" s="2"/>
      <c r="D131" s="2"/>
      <c r="E131" s="2"/>
      <c r="F131" s="2"/>
      <c r="G131" s="2"/>
      <c r="H131" s="2"/>
    </row>
    <row r="132" spans="1:8" x14ac:dyDescent="0.2">
      <c r="A132" s="2"/>
      <c r="B132" s="2"/>
      <c r="C132" s="2"/>
      <c r="D132" s="2"/>
      <c r="E132" s="2"/>
      <c r="F132" s="2"/>
      <c r="G132" s="2"/>
      <c r="H132" s="2"/>
    </row>
    <row r="133" spans="1:8" x14ac:dyDescent="0.2">
      <c r="A133" s="2"/>
      <c r="B133" s="2"/>
      <c r="C133" s="2"/>
      <c r="D133" s="2"/>
      <c r="E133" s="2"/>
      <c r="F133" s="2"/>
      <c r="G133" s="2"/>
      <c r="H133" s="2"/>
    </row>
    <row r="134" spans="1:8" x14ac:dyDescent="0.2">
      <c r="A134" s="2"/>
      <c r="B134" s="2"/>
      <c r="C134" s="2"/>
      <c r="D134" s="2"/>
      <c r="E134" s="2"/>
      <c r="F134" s="2"/>
      <c r="G134" s="2"/>
      <c r="H134" s="2"/>
    </row>
    <row r="135" spans="1:8" x14ac:dyDescent="0.2">
      <c r="A135" s="2"/>
      <c r="B135" s="2"/>
      <c r="C135" s="2"/>
      <c r="D135" s="2"/>
      <c r="E135" s="2"/>
      <c r="F135" s="2"/>
      <c r="G135" s="2"/>
      <c r="H135" s="2"/>
    </row>
    <row r="136" spans="1:8" x14ac:dyDescent="0.2">
      <c r="A136" s="2"/>
      <c r="B136" s="2"/>
      <c r="C136" s="2"/>
      <c r="D136" s="2"/>
      <c r="E136" s="2"/>
      <c r="F136" s="2"/>
      <c r="G136" s="2"/>
      <c r="H136" s="2"/>
    </row>
    <row r="137" spans="1:8" x14ac:dyDescent="0.2">
      <c r="A137" s="2"/>
      <c r="B137" s="2"/>
      <c r="C137" s="2"/>
      <c r="D137" s="2"/>
      <c r="E137" s="2"/>
      <c r="F137" s="2"/>
      <c r="G137" s="2"/>
      <c r="H137" s="2"/>
    </row>
    <row r="138" spans="1:8" x14ac:dyDescent="0.2">
      <c r="A138" s="2"/>
      <c r="B138" s="2"/>
      <c r="C138" s="2"/>
      <c r="D138" s="2"/>
      <c r="E138" s="2"/>
      <c r="F138" s="2"/>
      <c r="G138" s="2"/>
      <c r="H138" s="2"/>
    </row>
    <row r="139" spans="1:8" x14ac:dyDescent="0.2">
      <c r="A139" s="2"/>
      <c r="B139" s="2"/>
      <c r="C139" s="2"/>
      <c r="D139" s="2"/>
      <c r="E139" s="2"/>
      <c r="F139" s="2"/>
      <c r="G139" s="2"/>
      <c r="H139" s="2"/>
    </row>
    <row r="140" spans="1:8" x14ac:dyDescent="0.2">
      <c r="A140" s="2"/>
      <c r="B140" s="2"/>
      <c r="C140" s="2"/>
      <c r="D140" s="2"/>
      <c r="E140" s="2"/>
      <c r="F140" s="2"/>
      <c r="G140" s="2"/>
      <c r="H140" s="2"/>
    </row>
    <row r="141" spans="1:8" x14ac:dyDescent="0.2">
      <c r="A141" s="2"/>
      <c r="B141" s="2"/>
      <c r="C141" s="2"/>
      <c r="D141" s="2"/>
      <c r="E141" s="2"/>
      <c r="F141" s="2"/>
      <c r="G141" s="2"/>
      <c r="H141" s="2"/>
    </row>
    <row r="142" spans="1:8" x14ac:dyDescent="0.2">
      <c r="A142" s="2"/>
      <c r="B142" s="2"/>
      <c r="C142" s="2"/>
      <c r="D142" s="2"/>
      <c r="E142" s="2"/>
      <c r="F142" s="2"/>
      <c r="G142" s="2"/>
      <c r="H142" s="2"/>
    </row>
    <row r="143" spans="1:8" x14ac:dyDescent="0.2">
      <c r="A143" s="2"/>
      <c r="B143" s="2"/>
      <c r="C143" s="2"/>
      <c r="D143" s="2"/>
      <c r="E143" s="2"/>
      <c r="F143" s="2"/>
      <c r="G143" s="2"/>
      <c r="H143" s="2"/>
    </row>
    <row r="144" spans="1:8" x14ac:dyDescent="0.2">
      <c r="A144" s="2"/>
      <c r="B144" s="2"/>
      <c r="C144" s="2"/>
      <c r="D144" s="2"/>
      <c r="E144" s="2"/>
      <c r="F144" s="2"/>
      <c r="G144" s="2"/>
      <c r="H144" s="2"/>
    </row>
    <row r="145" spans="1:8" x14ac:dyDescent="0.2">
      <c r="A145" s="2"/>
      <c r="B145" s="2"/>
      <c r="C145" s="2"/>
      <c r="D145" s="2"/>
      <c r="E145" s="2"/>
      <c r="F145" s="2"/>
      <c r="G145" s="2"/>
      <c r="H145" s="2"/>
    </row>
    <row r="146" spans="1:8" x14ac:dyDescent="0.2">
      <c r="A146" s="2"/>
      <c r="B146" s="2"/>
      <c r="C146" s="2"/>
      <c r="D146" s="2"/>
      <c r="E146" s="2"/>
      <c r="F146" s="2"/>
      <c r="G146" s="2"/>
      <c r="H146" s="2"/>
    </row>
    <row r="147" spans="1:8" x14ac:dyDescent="0.2">
      <c r="A147" s="2"/>
      <c r="B147" s="2"/>
      <c r="C147" s="2"/>
      <c r="D147" s="2"/>
      <c r="E147" s="2"/>
      <c r="F147" s="2"/>
      <c r="G147" s="2"/>
      <c r="H147" s="2"/>
    </row>
    <row r="148" spans="1:8" x14ac:dyDescent="0.2">
      <c r="A148" s="2"/>
      <c r="B148" s="2"/>
      <c r="C148" s="2"/>
      <c r="D148" s="2"/>
      <c r="E148" s="2"/>
      <c r="F148" s="2"/>
      <c r="G148" s="2"/>
      <c r="H148" s="2"/>
    </row>
    <row r="149" spans="1:8" x14ac:dyDescent="0.2">
      <c r="A149" s="2"/>
      <c r="B149" s="2"/>
      <c r="C149" s="2"/>
      <c r="D149" s="2"/>
      <c r="E149" s="2"/>
      <c r="F149" s="2"/>
      <c r="G149" s="2"/>
      <c r="H149" s="2"/>
    </row>
    <row r="150" spans="1:8" x14ac:dyDescent="0.2">
      <c r="A150" s="2"/>
      <c r="B150" s="2"/>
      <c r="C150" s="2"/>
      <c r="D150" s="2"/>
      <c r="E150" s="2"/>
      <c r="F150" s="2"/>
      <c r="G150" s="2"/>
      <c r="H150" s="2"/>
    </row>
    <row r="151" spans="1:8" x14ac:dyDescent="0.2">
      <c r="A151" s="2"/>
      <c r="B151" s="2"/>
      <c r="C151" s="2"/>
      <c r="D151" s="2"/>
      <c r="E151" s="2"/>
      <c r="F151" s="2"/>
      <c r="G151" s="2"/>
      <c r="H151" s="2"/>
    </row>
    <row r="152" spans="1:8" x14ac:dyDescent="0.2">
      <c r="A152" s="2"/>
      <c r="B152" s="2"/>
      <c r="C152" s="2"/>
      <c r="D152" s="2"/>
      <c r="E152" s="2"/>
      <c r="F152" s="2"/>
      <c r="G152" s="2"/>
      <c r="H152" s="2"/>
    </row>
    <row r="153" spans="1:8" x14ac:dyDescent="0.2">
      <c r="A153" s="2"/>
      <c r="B153" s="2"/>
      <c r="C153" s="2"/>
      <c r="D153" s="2"/>
      <c r="E153" s="2"/>
      <c r="F153" s="2"/>
      <c r="G153" s="2"/>
      <c r="H153" s="2"/>
    </row>
    <row r="154" spans="1:8" x14ac:dyDescent="0.2">
      <c r="A154" s="2"/>
      <c r="B154" s="2"/>
      <c r="C154" s="2"/>
      <c r="D154" s="2"/>
      <c r="E154" s="2"/>
      <c r="F154" s="2"/>
      <c r="G154" s="2"/>
      <c r="H154" s="2"/>
    </row>
    <row r="155" spans="1:8" x14ac:dyDescent="0.2">
      <c r="A155" s="2"/>
      <c r="B155" s="2"/>
      <c r="C155" s="2"/>
      <c r="D155" s="2"/>
      <c r="E155" s="2"/>
      <c r="F155" s="2"/>
      <c r="G155" s="2"/>
      <c r="H155" s="2"/>
    </row>
    <row r="156" spans="1:8" x14ac:dyDescent="0.2">
      <c r="A156" s="2"/>
      <c r="B156" s="2"/>
      <c r="C156" s="2"/>
      <c r="D156" s="2"/>
      <c r="E156" s="2"/>
      <c r="F156" s="2"/>
      <c r="G156" s="2"/>
      <c r="H156" s="2"/>
    </row>
    <row r="157" spans="1:8" x14ac:dyDescent="0.2">
      <c r="A157" s="2"/>
      <c r="B157" s="2"/>
      <c r="C157" s="2"/>
      <c r="D157" s="2"/>
      <c r="E157" s="2"/>
      <c r="F157" s="2"/>
      <c r="G157" s="2"/>
      <c r="H157" s="2"/>
    </row>
    <row r="158" spans="1:8" x14ac:dyDescent="0.2">
      <c r="A158" s="2"/>
      <c r="B158" s="2"/>
      <c r="C158" s="2"/>
      <c r="D158" s="2"/>
      <c r="E158" s="2"/>
      <c r="F158" s="2"/>
      <c r="G158" s="2"/>
      <c r="H158" s="2"/>
    </row>
    <row r="159" spans="1:8" x14ac:dyDescent="0.2">
      <c r="A159" s="2"/>
      <c r="B159" s="2"/>
      <c r="C159" s="2"/>
      <c r="D159" s="2"/>
      <c r="E159" s="2"/>
      <c r="F159" s="2"/>
      <c r="G159" s="2"/>
      <c r="H159" s="2"/>
    </row>
    <row r="160" spans="1:8" x14ac:dyDescent="0.2">
      <c r="A160" s="2"/>
      <c r="B160" s="2"/>
      <c r="C160" s="2"/>
      <c r="D160" s="2"/>
      <c r="E160" s="2"/>
      <c r="F160" s="2"/>
      <c r="G160" s="2"/>
      <c r="H160" s="2"/>
    </row>
    <row r="161" spans="1:8" x14ac:dyDescent="0.2">
      <c r="A161" s="2"/>
      <c r="B161" s="2"/>
      <c r="C161" s="2"/>
      <c r="D161" s="2"/>
      <c r="E161" s="2"/>
      <c r="F161" s="2"/>
      <c r="G161" s="2"/>
      <c r="H161" s="2"/>
    </row>
    <row r="162" spans="1:8" x14ac:dyDescent="0.2">
      <c r="A162" s="2"/>
      <c r="B162" s="2"/>
      <c r="C162" s="2"/>
      <c r="D162" s="2"/>
      <c r="E162" s="2"/>
      <c r="F162" s="2"/>
      <c r="G162" s="2"/>
      <c r="H162" s="2"/>
    </row>
    <row r="163" spans="1:8" x14ac:dyDescent="0.2">
      <c r="A163" s="2"/>
      <c r="B163" s="2"/>
      <c r="C163" s="2"/>
      <c r="D163" s="2"/>
      <c r="E163" s="2"/>
      <c r="F163" s="2"/>
      <c r="G163" s="2"/>
      <c r="H163" s="2"/>
    </row>
    <row r="164" spans="1:8" x14ac:dyDescent="0.2">
      <c r="A164" s="2"/>
      <c r="B164" s="2"/>
      <c r="C164" s="2"/>
      <c r="D164" s="2"/>
      <c r="E164" s="2"/>
      <c r="F164" s="2"/>
      <c r="G164" s="2"/>
      <c r="H164" s="2"/>
    </row>
    <row r="165" spans="1:8" x14ac:dyDescent="0.2">
      <c r="A165" s="2"/>
      <c r="B165" s="2"/>
      <c r="C165" s="2"/>
      <c r="D165" s="2"/>
      <c r="E165" s="2"/>
      <c r="F165" s="2"/>
      <c r="G165" s="2"/>
      <c r="H165" s="2"/>
    </row>
    <row r="166" spans="1:8" x14ac:dyDescent="0.2">
      <c r="A166" s="2"/>
      <c r="B166" s="2"/>
      <c r="C166" s="2"/>
      <c r="D166" s="2"/>
      <c r="E166" s="2"/>
      <c r="F166" s="2"/>
      <c r="G166" s="2"/>
      <c r="H166" s="2"/>
    </row>
    <row r="167" spans="1:8" x14ac:dyDescent="0.2">
      <c r="A167" s="2"/>
      <c r="B167" s="2"/>
      <c r="C167" s="2"/>
      <c r="D167" s="2"/>
      <c r="E167" s="2"/>
      <c r="F167" s="2"/>
      <c r="G167" s="2"/>
      <c r="H167" s="2"/>
    </row>
    <row r="168" spans="1:8" x14ac:dyDescent="0.2">
      <c r="A168" s="2"/>
      <c r="B168" s="2"/>
      <c r="C168" s="2"/>
      <c r="D168" s="2"/>
      <c r="E168" s="2"/>
      <c r="F168" s="2"/>
      <c r="G168" s="2"/>
      <c r="H168" s="2"/>
    </row>
    <row r="169" spans="1:8" x14ac:dyDescent="0.2">
      <c r="A169" s="2"/>
      <c r="B169" s="2"/>
      <c r="C169" s="2"/>
      <c r="D169" s="2"/>
      <c r="E169" s="2"/>
      <c r="F169" s="2"/>
      <c r="G169" s="2"/>
      <c r="H169" s="2"/>
    </row>
    <row r="170" spans="1:8" x14ac:dyDescent="0.2">
      <c r="A170" s="2"/>
      <c r="B170" s="2"/>
      <c r="C170" s="2"/>
      <c r="D170" s="2"/>
      <c r="E170" s="2"/>
      <c r="F170" s="2"/>
      <c r="G170" s="2"/>
      <c r="H170" s="2"/>
    </row>
    <row r="171" spans="1:8" x14ac:dyDescent="0.2">
      <c r="A171" s="2"/>
      <c r="B171" s="2"/>
      <c r="C171" s="2"/>
      <c r="D171" s="2"/>
      <c r="E171" s="2"/>
      <c r="F171" s="2"/>
      <c r="G171" s="2"/>
      <c r="H171" s="2"/>
    </row>
    <row r="172" spans="1:8" x14ac:dyDescent="0.2">
      <c r="A172" s="2"/>
      <c r="B172" s="2"/>
      <c r="C172" s="2"/>
      <c r="D172" s="2"/>
      <c r="E172" s="2"/>
      <c r="F172" s="2"/>
      <c r="G172" s="2"/>
      <c r="H172" s="2"/>
    </row>
    <row r="173" spans="1:8" x14ac:dyDescent="0.2">
      <c r="A173" s="2"/>
      <c r="B173" s="2"/>
      <c r="C173" s="2"/>
      <c r="D173" s="2"/>
      <c r="E173" s="2"/>
      <c r="F173" s="2"/>
      <c r="G173" s="2"/>
      <c r="H173" s="2"/>
    </row>
    <row r="174" spans="1:8" x14ac:dyDescent="0.2">
      <c r="A174" s="2"/>
      <c r="B174" s="2"/>
      <c r="C174" s="2"/>
      <c r="D174" s="2"/>
      <c r="E174" s="2"/>
      <c r="F174" s="2"/>
      <c r="G174" s="2"/>
      <c r="H174" s="2"/>
    </row>
    <row r="175" spans="1:8" x14ac:dyDescent="0.2">
      <c r="A175" s="2"/>
      <c r="B175" s="2"/>
      <c r="C175" s="2"/>
      <c r="D175" s="2"/>
      <c r="E175" s="2"/>
      <c r="F175" s="2"/>
      <c r="G175" s="2"/>
      <c r="H175" s="2"/>
    </row>
    <row r="176" spans="1:8" x14ac:dyDescent="0.2">
      <c r="A176" s="2"/>
      <c r="B176" s="2"/>
      <c r="C176" s="2"/>
      <c r="D176" s="2"/>
      <c r="E176" s="2"/>
      <c r="F176" s="2"/>
      <c r="G176" s="2"/>
      <c r="H176" s="2"/>
    </row>
    <row r="177" spans="1:8" x14ac:dyDescent="0.2">
      <c r="A177" s="2"/>
      <c r="B177" s="2"/>
      <c r="C177" s="2"/>
      <c r="D177" s="2"/>
      <c r="E177" s="2"/>
      <c r="F177" s="2"/>
      <c r="G177" s="2"/>
      <c r="H177" s="2"/>
    </row>
    <row r="178" spans="1:8" x14ac:dyDescent="0.2">
      <c r="A178" s="2"/>
      <c r="B178" s="2"/>
      <c r="C178" s="2"/>
      <c r="D178" s="2"/>
      <c r="E178" s="2"/>
      <c r="F178" s="2"/>
      <c r="G178" s="2"/>
      <c r="H178" s="2"/>
    </row>
    <row r="179" spans="1:8" x14ac:dyDescent="0.2">
      <c r="A179" s="2"/>
      <c r="B179" s="2"/>
      <c r="C179" s="2"/>
      <c r="D179" s="2"/>
      <c r="E179" s="2"/>
      <c r="F179" s="2"/>
      <c r="G179" s="2"/>
      <c r="H179" s="2"/>
    </row>
    <row r="180" spans="1:8" x14ac:dyDescent="0.2">
      <c r="D180" s="2"/>
    </row>
  </sheetData>
  <mergeCells count="59">
    <mergeCell ref="E4:E5"/>
    <mergeCell ref="L4:L5"/>
    <mergeCell ref="I4:I5"/>
    <mergeCell ref="J4:J5"/>
    <mergeCell ref="B2:Z2"/>
    <mergeCell ref="M4:M5"/>
    <mergeCell ref="T4:T5"/>
    <mergeCell ref="W4:W5"/>
    <mergeCell ref="Y4:Y5"/>
    <mergeCell ref="B4:B5"/>
    <mergeCell ref="X4:X5"/>
    <mergeCell ref="A3:AB3"/>
    <mergeCell ref="Q4:Q5"/>
    <mergeCell ref="R4:R5"/>
    <mergeCell ref="Z4:Z5"/>
    <mergeCell ref="AB4:AB5"/>
    <mergeCell ref="A4:A5"/>
    <mergeCell ref="S4:S5"/>
    <mergeCell ref="P4:P5"/>
    <mergeCell ref="H4:H5"/>
    <mergeCell ref="C19:C21"/>
    <mergeCell ref="C22:C24"/>
    <mergeCell ref="B10:B12"/>
    <mergeCell ref="C10:C12"/>
    <mergeCell ref="A10:A12"/>
    <mergeCell ref="N34:S34"/>
    <mergeCell ref="C31:C33"/>
    <mergeCell ref="A31:A33"/>
    <mergeCell ref="C25:C27"/>
    <mergeCell ref="B25:B27"/>
    <mergeCell ref="C28:C30"/>
    <mergeCell ref="A28:A30"/>
    <mergeCell ref="A25:A27"/>
    <mergeCell ref="C13:C15"/>
    <mergeCell ref="A13:A15"/>
    <mergeCell ref="AA4:AA5"/>
    <mergeCell ref="AC4:AC5"/>
    <mergeCell ref="A16:A18"/>
    <mergeCell ref="K4:K5"/>
    <mergeCell ref="C4:C5"/>
    <mergeCell ref="C7:C9"/>
    <mergeCell ref="C16:C18"/>
    <mergeCell ref="G4:G5"/>
    <mergeCell ref="V4:V5"/>
    <mergeCell ref="U4:U5"/>
    <mergeCell ref="D4:D5"/>
    <mergeCell ref="N4:N5"/>
    <mergeCell ref="O4:O5"/>
    <mergeCell ref="F4:F5"/>
    <mergeCell ref="B31:B33"/>
    <mergeCell ref="A19:A21"/>
    <mergeCell ref="B7:B9"/>
    <mergeCell ref="A7:A9"/>
    <mergeCell ref="B13:B15"/>
    <mergeCell ref="B16:B18"/>
    <mergeCell ref="B19:B21"/>
    <mergeCell ref="B22:B24"/>
    <mergeCell ref="B28:B30"/>
    <mergeCell ref="A22:A24"/>
  </mergeCells>
  <pageMargins left="0.19685039370078741" right="0.19685039370078741" top="0.78740157480314965" bottom="0.39370078740157483" header="0.31496062992125984" footer="0.31496062992125984"/>
  <pageSetup paperSize="9" scale="87" orientation="landscape" verticalDpi="4294967293" r:id="rId1"/>
  <headerFooter>
    <oddFooter xml:space="preserve">&amp;L&amp;12
Затверджено на засіданні кафедри ЗРГ 
(протокол №3  від "23" вересня 2024 р )&amp;C
&amp;R&amp;12
Завідувач кафедри ЗРГ ______В. МИРОНЕНКО </oddFooter>
  </headerFooter>
  <rowBreaks count="1" manualBreakCount="1">
    <brk id="34" max="2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B180"/>
  <sheetViews>
    <sheetView view="pageBreakPreview" topLeftCell="C76" zoomScaleNormal="100" zoomScaleSheetLayoutView="100" workbookViewId="0">
      <selection activeCell="Q71" sqref="Q71"/>
    </sheetView>
  </sheetViews>
  <sheetFormatPr defaultColWidth="11.42578125" defaultRowHeight="15" x14ac:dyDescent="0.25"/>
  <cols>
    <col min="1" max="1" width="3" style="16" customWidth="1"/>
    <col min="2" max="2" width="15.85546875" style="16" customWidth="1"/>
    <col min="3" max="3" width="8.28515625" style="16" customWidth="1"/>
    <col min="4" max="4" width="4.7109375" style="16" customWidth="1"/>
    <col min="5" max="5" width="47.7109375" style="16" customWidth="1"/>
    <col min="6" max="6" width="4.42578125" style="16" customWidth="1"/>
    <col min="7" max="7" width="3.7109375" style="16" customWidth="1"/>
    <col min="8" max="8" width="3.140625" style="16" customWidth="1"/>
    <col min="9" max="9" width="3.42578125" style="16" customWidth="1"/>
    <col min="10" max="10" width="3.7109375" style="16" customWidth="1"/>
    <col min="11" max="11" width="5" style="16" customWidth="1"/>
    <col min="12" max="12" width="5.5703125" style="16" customWidth="1"/>
    <col min="13" max="13" width="2.28515625" style="16" customWidth="1"/>
    <col min="14" max="14" width="4.140625" style="16" customWidth="1"/>
    <col min="15" max="15" width="5" style="16" customWidth="1"/>
    <col min="16" max="16" width="4.28515625" style="16" customWidth="1"/>
    <col min="17" max="17" width="6.28515625" style="16" customWidth="1"/>
    <col min="18" max="18" width="4.28515625" style="16" customWidth="1"/>
    <col min="19" max="19" width="4.42578125" style="16" customWidth="1"/>
    <col min="20" max="20" width="5.28515625" style="16" customWidth="1"/>
    <col min="21" max="22" width="4.42578125" style="16" customWidth="1"/>
    <col min="23" max="23" width="5.42578125" style="16" customWidth="1"/>
    <col min="24" max="24" width="3.42578125" style="16" customWidth="1"/>
    <col min="25" max="25" width="4" style="16" customWidth="1"/>
    <col min="26" max="26" width="3.85546875" style="16" customWidth="1"/>
    <col min="27" max="27" width="3.140625" style="16" customWidth="1"/>
    <col min="28" max="28" width="2.42578125" style="16" customWidth="1"/>
    <col min="29" max="29" width="7.42578125" style="10" customWidth="1"/>
    <col min="30" max="16384" width="11.42578125" style="10"/>
  </cols>
  <sheetData>
    <row r="1" spans="1:62" s="7" customFormat="1" ht="22.5" customHeight="1" x14ac:dyDescent="0.3">
      <c r="A1" s="4"/>
      <c r="B1" s="4"/>
      <c r="C1" s="505" t="s">
        <v>52</v>
      </c>
      <c r="D1" s="505"/>
      <c r="E1" s="505"/>
      <c r="F1" s="505"/>
      <c r="G1" s="505"/>
      <c r="H1" s="505"/>
      <c r="I1" s="505"/>
      <c r="J1" s="505"/>
      <c r="K1" s="505"/>
      <c r="L1" s="505"/>
      <c r="M1" s="505"/>
      <c r="N1" s="505"/>
      <c r="O1" s="505"/>
      <c r="P1" s="505"/>
      <c r="Q1" s="505"/>
      <c r="R1" s="505"/>
      <c r="S1" s="505"/>
      <c r="T1" s="505"/>
      <c r="U1" s="505"/>
      <c r="V1" s="505"/>
      <c r="W1" s="505"/>
      <c r="X1" s="505"/>
      <c r="Y1" s="4"/>
      <c r="Z1" s="4"/>
      <c r="AA1" s="4"/>
      <c r="AB1" s="4"/>
      <c r="AC1" s="5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</row>
    <row r="2" spans="1:62" ht="12.75" customHeight="1" x14ac:dyDescent="0.25">
      <c r="A2" s="24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517"/>
      <c r="Z2" s="517"/>
      <c r="AA2" s="517"/>
      <c r="AB2" s="517"/>
      <c r="AC2" s="9"/>
    </row>
    <row r="3" spans="1:62" s="6" customFormat="1" ht="18.75" x14ac:dyDescent="0.3">
      <c r="A3" s="4"/>
      <c r="B3" s="505" t="s">
        <v>35</v>
      </c>
      <c r="C3" s="505"/>
      <c r="D3" s="505"/>
      <c r="E3" s="505"/>
      <c r="F3" s="505"/>
      <c r="G3" s="505"/>
      <c r="H3" s="505"/>
      <c r="I3" s="505"/>
      <c r="J3" s="505"/>
      <c r="K3" s="505"/>
      <c r="L3" s="505"/>
      <c r="M3" s="505"/>
      <c r="N3" s="505"/>
      <c r="O3" s="505"/>
      <c r="P3" s="505"/>
      <c r="Q3" s="505"/>
      <c r="R3" s="505"/>
      <c r="S3" s="505"/>
      <c r="T3" s="505"/>
      <c r="U3" s="505"/>
      <c r="V3" s="505"/>
      <c r="W3" s="505"/>
      <c r="X3" s="505"/>
      <c r="Y3" s="11"/>
      <c r="Z3" s="11"/>
      <c r="AA3" s="11"/>
      <c r="AB3" s="11"/>
      <c r="AC3" s="5"/>
    </row>
    <row r="4" spans="1:62" s="6" customFormat="1" ht="19.5" thickBot="1" x14ac:dyDescent="0.35">
      <c r="A4" s="4"/>
      <c r="B4" s="518" t="s">
        <v>91</v>
      </c>
      <c r="C4" s="518"/>
      <c r="D4" s="518"/>
      <c r="E4" s="518"/>
      <c r="F4" s="518"/>
      <c r="G4" s="518"/>
      <c r="H4" s="518"/>
      <c r="I4" s="518"/>
      <c r="J4" s="518"/>
      <c r="K4" s="518"/>
      <c r="L4" s="518"/>
      <c r="M4" s="518"/>
      <c r="N4" s="518"/>
      <c r="O4" s="518"/>
      <c r="P4" s="518"/>
      <c r="Q4" s="518"/>
      <c r="R4" s="518"/>
      <c r="S4" s="518"/>
      <c r="T4" s="12"/>
      <c r="U4" s="12"/>
      <c r="V4" s="12"/>
      <c r="W4" s="12"/>
      <c r="X4" s="12"/>
      <c r="Y4" s="12"/>
      <c r="Z4" s="12"/>
      <c r="AA4" s="12"/>
      <c r="AB4" s="12"/>
    </row>
    <row r="5" spans="1:62" s="13" customFormat="1" ht="15" customHeight="1" thickBot="1" x14ac:dyDescent="0.25">
      <c r="A5" s="513" t="s">
        <v>0</v>
      </c>
      <c r="B5" s="495" t="s">
        <v>1</v>
      </c>
      <c r="C5" s="495" t="s">
        <v>2</v>
      </c>
      <c r="D5" s="501" t="s">
        <v>3</v>
      </c>
      <c r="E5" s="509" t="s">
        <v>42</v>
      </c>
      <c r="F5" s="503" t="s">
        <v>4</v>
      </c>
      <c r="G5" s="497" t="s">
        <v>5</v>
      </c>
      <c r="H5" s="515" t="s">
        <v>39</v>
      </c>
      <c r="I5" s="497" t="s">
        <v>6</v>
      </c>
      <c r="J5" s="499" t="s">
        <v>7</v>
      </c>
      <c r="K5" s="511" t="s">
        <v>36</v>
      </c>
      <c r="L5" s="512"/>
      <c r="M5" s="512"/>
      <c r="N5" s="512"/>
      <c r="O5" s="512"/>
      <c r="P5" s="512"/>
      <c r="Q5" s="512"/>
      <c r="R5" s="512"/>
      <c r="S5" s="512"/>
      <c r="T5" s="512"/>
      <c r="U5" s="512"/>
      <c r="V5" s="512"/>
      <c r="W5" s="512"/>
      <c r="X5" s="512"/>
      <c r="Y5" s="512"/>
      <c r="Z5" s="512"/>
      <c r="AA5" s="512"/>
      <c r="AB5" s="512"/>
      <c r="AC5" s="523" t="s">
        <v>24</v>
      </c>
    </row>
    <row r="6" spans="1:62" s="13" customFormat="1" ht="85.5" customHeight="1" thickBot="1" x14ac:dyDescent="0.3">
      <c r="A6" s="514"/>
      <c r="B6" s="496"/>
      <c r="C6" s="496"/>
      <c r="D6" s="502"/>
      <c r="E6" s="510"/>
      <c r="F6" s="504"/>
      <c r="G6" s="498"/>
      <c r="H6" s="516"/>
      <c r="I6" s="498"/>
      <c r="J6" s="500"/>
      <c r="K6" s="98" t="s">
        <v>8</v>
      </c>
      <c r="L6" s="99" t="s">
        <v>9</v>
      </c>
      <c r="M6" s="98" t="s">
        <v>10</v>
      </c>
      <c r="N6" s="99" t="s">
        <v>11</v>
      </c>
      <c r="O6" s="99" t="s">
        <v>12</v>
      </c>
      <c r="P6" s="99" t="s">
        <v>13</v>
      </c>
      <c r="Q6" s="100" t="s">
        <v>54</v>
      </c>
      <c r="R6" s="99" t="s">
        <v>49</v>
      </c>
      <c r="S6" s="99" t="s">
        <v>14</v>
      </c>
      <c r="T6" s="99" t="s">
        <v>15</v>
      </c>
      <c r="U6" s="99" t="s">
        <v>16</v>
      </c>
      <c r="V6" s="101" t="s">
        <v>17</v>
      </c>
      <c r="W6" s="101" t="s">
        <v>18</v>
      </c>
      <c r="X6" s="102" t="s">
        <v>40</v>
      </c>
      <c r="Y6" s="103" t="s">
        <v>20</v>
      </c>
      <c r="Z6" s="99" t="s">
        <v>41</v>
      </c>
      <c r="AA6" s="101" t="s">
        <v>22</v>
      </c>
      <c r="AB6" s="101" t="s">
        <v>23</v>
      </c>
      <c r="AC6" s="524"/>
      <c r="AE6" s="16"/>
    </row>
    <row r="7" spans="1:62" s="15" customFormat="1" ht="9.75" customHeight="1" thickBot="1" x14ac:dyDescent="0.25">
      <c r="A7" s="104">
        <v>1</v>
      </c>
      <c r="B7" s="105">
        <v>2</v>
      </c>
      <c r="C7" s="105">
        <v>3</v>
      </c>
      <c r="D7" s="106">
        <v>4</v>
      </c>
      <c r="E7" s="107">
        <v>5</v>
      </c>
      <c r="F7" s="108">
        <v>6</v>
      </c>
      <c r="G7" s="105">
        <v>7</v>
      </c>
      <c r="H7" s="105"/>
      <c r="I7" s="105">
        <v>8</v>
      </c>
      <c r="J7" s="106">
        <v>9</v>
      </c>
      <c r="K7" s="108">
        <v>10</v>
      </c>
      <c r="L7" s="105">
        <v>11</v>
      </c>
      <c r="M7" s="108">
        <v>12</v>
      </c>
      <c r="N7" s="105">
        <v>13</v>
      </c>
      <c r="O7" s="105">
        <v>14</v>
      </c>
      <c r="P7" s="105">
        <v>15</v>
      </c>
      <c r="Q7" s="105">
        <v>16</v>
      </c>
      <c r="R7" s="105">
        <v>17</v>
      </c>
      <c r="S7" s="105">
        <v>18</v>
      </c>
      <c r="T7" s="105">
        <v>19</v>
      </c>
      <c r="U7" s="105">
        <v>20</v>
      </c>
      <c r="V7" s="105">
        <v>21</v>
      </c>
      <c r="W7" s="105">
        <v>22</v>
      </c>
      <c r="X7" s="105">
        <v>23</v>
      </c>
      <c r="Y7" s="105">
        <v>24</v>
      </c>
      <c r="Z7" s="105">
        <v>25</v>
      </c>
      <c r="AA7" s="105">
        <v>26</v>
      </c>
      <c r="AB7" s="105">
        <v>27</v>
      </c>
      <c r="AC7" s="14">
        <v>29</v>
      </c>
    </row>
    <row r="8" spans="1:62" s="15" customFormat="1" ht="15" customHeight="1" thickBot="1" x14ac:dyDescent="0.25">
      <c r="A8" s="462" t="s">
        <v>26</v>
      </c>
      <c r="B8" s="435"/>
      <c r="C8" s="435"/>
      <c r="D8" s="435"/>
      <c r="E8" s="435"/>
      <c r="F8" s="435"/>
      <c r="G8" s="435"/>
      <c r="H8" s="435"/>
      <c r="I8" s="435"/>
      <c r="J8" s="435"/>
      <c r="K8" s="435"/>
      <c r="L8" s="435"/>
      <c r="M8" s="435"/>
      <c r="N8" s="435"/>
      <c r="O8" s="435"/>
      <c r="P8" s="435"/>
      <c r="Q8" s="435"/>
      <c r="R8" s="435"/>
      <c r="S8" s="435"/>
      <c r="T8" s="435"/>
      <c r="U8" s="435"/>
      <c r="V8" s="435"/>
      <c r="W8" s="435"/>
      <c r="X8" s="435"/>
      <c r="Y8" s="435"/>
      <c r="Z8" s="435"/>
      <c r="AA8" s="435"/>
      <c r="AB8" s="435"/>
      <c r="AC8" s="436"/>
    </row>
    <row r="9" spans="1:62" s="16" customFormat="1" ht="15.75" customHeight="1" x14ac:dyDescent="0.25">
      <c r="A9" s="444">
        <v>1</v>
      </c>
      <c r="B9" s="437" t="s">
        <v>47</v>
      </c>
      <c r="C9" s="440" t="s">
        <v>63</v>
      </c>
      <c r="D9" s="443" t="s">
        <v>25</v>
      </c>
      <c r="E9" s="274" t="s">
        <v>95</v>
      </c>
      <c r="F9" s="287" t="s">
        <v>128</v>
      </c>
      <c r="G9" s="72" t="s">
        <v>101</v>
      </c>
      <c r="H9" s="288"/>
      <c r="I9" s="242">
        <v>1</v>
      </c>
      <c r="J9" s="72">
        <v>9</v>
      </c>
      <c r="K9" s="75">
        <v>10</v>
      </c>
      <c r="L9" s="76"/>
      <c r="M9" s="288"/>
      <c r="N9" s="77">
        <v>3</v>
      </c>
      <c r="O9" s="78">
        <v>1</v>
      </c>
      <c r="P9" s="289"/>
      <c r="Q9" s="80"/>
      <c r="R9" s="289"/>
      <c r="S9" s="80"/>
      <c r="T9" s="289"/>
      <c r="U9" s="81">
        <v>2</v>
      </c>
      <c r="V9" s="290"/>
      <c r="W9" s="290"/>
      <c r="X9" s="290"/>
      <c r="Y9" s="290"/>
      <c r="Z9" s="290"/>
      <c r="AA9" s="290"/>
      <c r="AB9" s="291"/>
      <c r="AC9" s="37">
        <f t="shared" ref="AC9:AC18" si="0">SUM(K9:AB9)</f>
        <v>16</v>
      </c>
      <c r="AD9" s="28"/>
    </row>
    <row r="10" spans="1:62" s="16" customFormat="1" ht="15.75" customHeight="1" x14ac:dyDescent="0.25">
      <c r="A10" s="445"/>
      <c r="B10" s="447"/>
      <c r="C10" s="440"/>
      <c r="D10" s="491"/>
      <c r="E10" s="275" t="s">
        <v>95</v>
      </c>
      <c r="F10" s="287" t="s">
        <v>128</v>
      </c>
      <c r="G10" s="72" t="s">
        <v>55</v>
      </c>
      <c r="H10" s="289"/>
      <c r="I10" s="242">
        <v>1</v>
      </c>
      <c r="J10" s="72">
        <v>9</v>
      </c>
      <c r="K10" s="72">
        <v>10</v>
      </c>
      <c r="L10" s="78"/>
      <c r="M10" s="288"/>
      <c r="N10" s="77">
        <v>3</v>
      </c>
      <c r="O10" s="83">
        <v>1</v>
      </c>
      <c r="P10" s="289"/>
      <c r="Q10" s="292"/>
      <c r="R10" s="289"/>
      <c r="S10" s="292"/>
      <c r="T10" s="293"/>
      <c r="U10" s="81">
        <v>2</v>
      </c>
      <c r="V10" s="289"/>
      <c r="W10" s="289"/>
      <c r="X10" s="289"/>
      <c r="Y10" s="289"/>
      <c r="Z10" s="289"/>
      <c r="AA10" s="289"/>
      <c r="AB10" s="294"/>
      <c r="AC10" s="39">
        <f t="shared" si="0"/>
        <v>16</v>
      </c>
      <c r="AD10" s="28"/>
    </row>
    <row r="11" spans="1:62" s="16" customFormat="1" ht="15.75" customHeight="1" x14ac:dyDescent="0.25">
      <c r="A11" s="445"/>
      <c r="B11" s="447"/>
      <c r="C11" s="440"/>
      <c r="D11" s="491"/>
      <c r="E11" s="275" t="s">
        <v>95</v>
      </c>
      <c r="F11" s="287" t="s">
        <v>128</v>
      </c>
      <c r="G11" s="72" t="s">
        <v>56</v>
      </c>
      <c r="H11" s="288"/>
      <c r="I11" s="242">
        <v>1</v>
      </c>
      <c r="J11" s="72">
        <v>26</v>
      </c>
      <c r="K11" s="75">
        <v>12</v>
      </c>
      <c r="L11" s="76"/>
      <c r="M11" s="288"/>
      <c r="N11" s="86">
        <v>6</v>
      </c>
      <c r="O11" s="87">
        <v>2</v>
      </c>
      <c r="P11" s="289"/>
      <c r="Q11" s="80"/>
      <c r="R11" s="288"/>
      <c r="S11" s="80"/>
      <c r="T11" s="293"/>
      <c r="U11" s="81">
        <v>6</v>
      </c>
      <c r="V11" s="289"/>
      <c r="W11" s="289"/>
      <c r="X11" s="289"/>
      <c r="Y11" s="289"/>
      <c r="Z11" s="289"/>
      <c r="AA11" s="289"/>
      <c r="AB11" s="294"/>
      <c r="AC11" s="39">
        <f t="shared" si="0"/>
        <v>26</v>
      </c>
    </row>
    <row r="12" spans="1:62" s="16" customFormat="1" ht="14.25" customHeight="1" x14ac:dyDescent="0.25">
      <c r="A12" s="445"/>
      <c r="B12" s="447"/>
      <c r="C12" s="440"/>
      <c r="D12" s="491"/>
      <c r="E12" s="275" t="s">
        <v>96</v>
      </c>
      <c r="F12" s="287" t="s">
        <v>128</v>
      </c>
      <c r="G12" s="72" t="s">
        <v>55</v>
      </c>
      <c r="H12" s="289"/>
      <c r="I12" s="242">
        <v>3</v>
      </c>
      <c r="J12" s="72">
        <v>15</v>
      </c>
      <c r="K12" s="88">
        <v>16</v>
      </c>
      <c r="L12" s="83">
        <v>32</v>
      </c>
      <c r="M12" s="288"/>
      <c r="N12" s="89">
        <v>4</v>
      </c>
      <c r="O12" s="90">
        <v>2</v>
      </c>
      <c r="P12" s="289"/>
      <c r="Q12" s="292"/>
      <c r="R12" s="288"/>
      <c r="S12" s="292"/>
      <c r="T12" s="293"/>
      <c r="U12" s="81">
        <v>1</v>
      </c>
      <c r="V12" s="289"/>
      <c r="W12" s="289"/>
      <c r="X12" s="289"/>
      <c r="Y12" s="289"/>
      <c r="Z12" s="289"/>
      <c r="AA12" s="289"/>
      <c r="AB12" s="294"/>
      <c r="AC12" s="39">
        <f t="shared" si="0"/>
        <v>55</v>
      </c>
    </row>
    <row r="13" spans="1:62" s="16" customFormat="1" ht="15.75" customHeight="1" x14ac:dyDescent="0.25">
      <c r="A13" s="445"/>
      <c r="B13" s="447"/>
      <c r="C13" s="440"/>
      <c r="D13" s="491"/>
      <c r="E13" s="275" t="s">
        <v>97</v>
      </c>
      <c r="F13" s="287" t="s">
        <v>128</v>
      </c>
      <c r="G13" s="72" t="s">
        <v>55</v>
      </c>
      <c r="H13" s="288"/>
      <c r="I13" s="242">
        <v>3</v>
      </c>
      <c r="J13" s="72">
        <v>15</v>
      </c>
      <c r="K13" s="87">
        <v>16</v>
      </c>
      <c r="L13" s="87">
        <v>16</v>
      </c>
      <c r="M13" s="288"/>
      <c r="N13" s="87">
        <v>4</v>
      </c>
      <c r="O13" s="87">
        <v>2</v>
      </c>
      <c r="P13" s="289"/>
      <c r="Q13" s="292"/>
      <c r="R13" s="288"/>
      <c r="S13" s="292"/>
      <c r="T13" s="293"/>
      <c r="U13" s="86">
        <v>3</v>
      </c>
      <c r="V13" s="289"/>
      <c r="W13" s="289"/>
      <c r="X13" s="289"/>
      <c r="Y13" s="289"/>
      <c r="Z13" s="289"/>
      <c r="AA13" s="289"/>
      <c r="AB13" s="294"/>
      <c r="AC13" s="39">
        <f t="shared" si="0"/>
        <v>41</v>
      </c>
    </row>
    <row r="14" spans="1:62" s="16" customFormat="1" ht="16.5" customHeight="1" x14ac:dyDescent="0.25">
      <c r="A14" s="445"/>
      <c r="B14" s="447"/>
      <c r="C14" s="440"/>
      <c r="D14" s="491"/>
      <c r="E14" s="275" t="s">
        <v>98</v>
      </c>
      <c r="F14" s="287" t="s">
        <v>128</v>
      </c>
      <c r="G14" s="72" t="s">
        <v>55</v>
      </c>
      <c r="H14" s="289"/>
      <c r="I14" s="242">
        <v>4</v>
      </c>
      <c r="J14" s="72">
        <v>11</v>
      </c>
      <c r="K14" s="72">
        <v>32</v>
      </c>
      <c r="L14" s="78">
        <v>24</v>
      </c>
      <c r="M14" s="288"/>
      <c r="N14" s="292"/>
      <c r="O14" s="295"/>
      <c r="P14" s="289"/>
      <c r="Q14" s="292"/>
      <c r="R14" s="288"/>
      <c r="S14" s="292"/>
      <c r="T14" s="293"/>
      <c r="U14" s="81">
        <v>1</v>
      </c>
      <c r="V14" s="289"/>
      <c r="W14" s="289"/>
      <c r="X14" s="289"/>
      <c r="Y14" s="289"/>
      <c r="Z14" s="289"/>
      <c r="AA14" s="289"/>
      <c r="AB14" s="294"/>
      <c r="AC14" s="39">
        <f t="shared" si="0"/>
        <v>57</v>
      </c>
    </row>
    <row r="15" spans="1:62" s="16" customFormat="1" ht="15.75" customHeight="1" x14ac:dyDescent="0.25">
      <c r="A15" s="445"/>
      <c r="B15" s="447"/>
      <c r="C15" s="440"/>
      <c r="D15" s="491"/>
      <c r="E15" s="275" t="s">
        <v>99</v>
      </c>
      <c r="F15" s="287" t="s">
        <v>128</v>
      </c>
      <c r="G15" s="72" t="s">
        <v>55</v>
      </c>
      <c r="H15" s="290"/>
      <c r="I15" s="74" t="s">
        <v>106</v>
      </c>
      <c r="J15" s="81">
        <v>2</v>
      </c>
      <c r="K15" s="296"/>
      <c r="L15" s="296"/>
      <c r="M15" s="289"/>
      <c r="N15" s="292"/>
      <c r="O15" s="292"/>
      <c r="P15" s="289"/>
      <c r="Q15" s="297"/>
      <c r="R15" s="298"/>
      <c r="S15" s="91">
        <v>14</v>
      </c>
      <c r="T15" s="298"/>
      <c r="U15" s="292"/>
      <c r="V15" s="289"/>
      <c r="W15" s="289"/>
      <c r="X15" s="289"/>
      <c r="Y15" s="289"/>
      <c r="Z15" s="289"/>
      <c r="AA15" s="289"/>
      <c r="AB15" s="294"/>
      <c r="AC15" s="39">
        <f t="shared" si="0"/>
        <v>14</v>
      </c>
    </row>
    <row r="16" spans="1:62" s="16" customFormat="1" ht="15.75" customHeight="1" x14ac:dyDescent="0.25">
      <c r="A16" s="445"/>
      <c r="B16" s="447"/>
      <c r="C16" s="440"/>
      <c r="D16" s="491"/>
      <c r="E16" s="275" t="s">
        <v>57</v>
      </c>
      <c r="F16" s="287" t="s">
        <v>128</v>
      </c>
      <c r="G16" s="72" t="s">
        <v>55</v>
      </c>
      <c r="H16" s="290"/>
      <c r="I16" s="74" t="s">
        <v>106</v>
      </c>
      <c r="J16" s="78">
        <v>8</v>
      </c>
      <c r="K16" s="296"/>
      <c r="L16" s="296"/>
      <c r="M16" s="288"/>
      <c r="N16" s="292"/>
      <c r="O16" s="292"/>
      <c r="P16" s="288"/>
      <c r="Q16" s="92">
        <v>4</v>
      </c>
      <c r="R16" s="298"/>
      <c r="S16" s="292"/>
      <c r="T16" s="298"/>
      <c r="U16" s="292"/>
      <c r="V16" s="288"/>
      <c r="W16" s="288"/>
      <c r="X16" s="288"/>
      <c r="Y16" s="288"/>
      <c r="Z16" s="288"/>
      <c r="AA16" s="288"/>
      <c r="AB16" s="299"/>
      <c r="AC16" s="39">
        <f t="shared" si="0"/>
        <v>4</v>
      </c>
    </row>
    <row r="17" spans="1:29" s="16" customFormat="1" ht="15.75" customHeight="1" x14ac:dyDescent="0.25">
      <c r="A17" s="445"/>
      <c r="B17" s="447"/>
      <c r="C17" s="440"/>
      <c r="D17" s="491"/>
      <c r="E17" s="275" t="s">
        <v>58</v>
      </c>
      <c r="F17" s="287" t="s">
        <v>128</v>
      </c>
      <c r="G17" s="72" t="s">
        <v>55</v>
      </c>
      <c r="H17" s="288"/>
      <c r="I17" s="93" t="s">
        <v>106</v>
      </c>
      <c r="J17" s="83">
        <v>2</v>
      </c>
      <c r="K17" s="300"/>
      <c r="L17" s="300"/>
      <c r="M17" s="288"/>
      <c r="N17" s="293"/>
      <c r="O17" s="293"/>
      <c r="P17" s="288"/>
      <c r="Q17" s="94">
        <v>21</v>
      </c>
      <c r="R17" s="298"/>
      <c r="S17" s="293"/>
      <c r="T17" s="298"/>
      <c r="U17" s="293"/>
      <c r="V17" s="288"/>
      <c r="W17" s="288"/>
      <c r="X17" s="288"/>
      <c r="Y17" s="288"/>
      <c r="Z17" s="288"/>
      <c r="AA17" s="288"/>
      <c r="AB17" s="299"/>
      <c r="AC17" s="62">
        <f t="shared" si="0"/>
        <v>21</v>
      </c>
    </row>
    <row r="18" spans="1:29" s="16" customFormat="1" ht="15.75" customHeight="1" thickBot="1" x14ac:dyDescent="0.3">
      <c r="A18" s="445"/>
      <c r="B18" s="447"/>
      <c r="C18" s="440"/>
      <c r="D18" s="491"/>
      <c r="E18" s="275" t="s">
        <v>100</v>
      </c>
      <c r="F18" s="287" t="s">
        <v>128</v>
      </c>
      <c r="G18" s="88" t="s">
        <v>102</v>
      </c>
      <c r="H18" s="301"/>
      <c r="I18" s="95"/>
      <c r="J18" s="96">
        <v>19</v>
      </c>
      <c r="K18" s="96">
        <v>28</v>
      </c>
      <c r="L18" s="97">
        <v>28</v>
      </c>
      <c r="M18" s="95"/>
      <c r="N18" s="302"/>
      <c r="O18" s="302"/>
      <c r="P18" s="95"/>
      <c r="Q18" s="302"/>
      <c r="R18" s="95"/>
      <c r="S18" s="302"/>
      <c r="T18" s="95"/>
      <c r="U18" s="303">
        <v>2</v>
      </c>
      <c r="V18" s="95"/>
      <c r="W18" s="95"/>
      <c r="X18" s="95"/>
      <c r="Y18" s="95"/>
      <c r="Z18" s="95"/>
      <c r="AA18" s="95"/>
      <c r="AB18" s="304"/>
      <c r="AC18" s="63">
        <f t="shared" si="0"/>
        <v>58</v>
      </c>
    </row>
    <row r="19" spans="1:29" s="16" customFormat="1" ht="15.75" customHeight="1" thickBot="1" x14ac:dyDescent="0.3">
      <c r="A19" s="445"/>
      <c r="B19" s="447"/>
      <c r="C19" s="440"/>
      <c r="D19" s="491"/>
      <c r="E19" s="44" t="s">
        <v>43</v>
      </c>
      <c r="F19" s="45"/>
      <c r="G19" s="64"/>
      <c r="H19" s="42"/>
      <c r="I19" s="43"/>
      <c r="J19" s="46"/>
      <c r="K19" s="47">
        <f>SUM(K9:K18)</f>
        <v>124</v>
      </c>
      <c r="L19" s="47">
        <f t="shared" ref="L19:AB19" si="1">SUM(L9:L18)</f>
        <v>100</v>
      </c>
      <c r="M19" s="47">
        <f t="shared" si="1"/>
        <v>0</v>
      </c>
      <c r="N19" s="47">
        <f t="shared" si="1"/>
        <v>20</v>
      </c>
      <c r="O19" s="47">
        <f t="shared" si="1"/>
        <v>8</v>
      </c>
      <c r="P19" s="47">
        <f t="shared" si="1"/>
        <v>0</v>
      </c>
      <c r="Q19" s="47">
        <f t="shared" si="1"/>
        <v>25</v>
      </c>
      <c r="R19" s="47">
        <f t="shared" si="1"/>
        <v>0</v>
      </c>
      <c r="S19" s="47">
        <f t="shared" si="1"/>
        <v>14</v>
      </c>
      <c r="T19" s="47">
        <f t="shared" si="1"/>
        <v>0</v>
      </c>
      <c r="U19" s="47">
        <f t="shared" si="1"/>
        <v>17</v>
      </c>
      <c r="V19" s="47">
        <f t="shared" si="1"/>
        <v>0</v>
      </c>
      <c r="W19" s="47">
        <f t="shared" si="1"/>
        <v>0</v>
      </c>
      <c r="X19" s="47">
        <f t="shared" si="1"/>
        <v>0</v>
      </c>
      <c r="Y19" s="47">
        <f t="shared" si="1"/>
        <v>0</v>
      </c>
      <c r="Z19" s="47">
        <f t="shared" si="1"/>
        <v>0</v>
      </c>
      <c r="AA19" s="47">
        <f t="shared" si="1"/>
        <v>0</v>
      </c>
      <c r="AB19" s="47">
        <f t="shared" si="1"/>
        <v>0</v>
      </c>
      <c r="AC19" s="48">
        <f>SUM(AC9:AC18)</f>
        <v>308</v>
      </c>
    </row>
    <row r="20" spans="1:29" s="16" customFormat="1" ht="15.75" customHeight="1" x14ac:dyDescent="0.25">
      <c r="A20" s="445"/>
      <c r="B20" s="447"/>
      <c r="C20" s="440"/>
      <c r="D20" s="491"/>
      <c r="E20" s="282" t="s">
        <v>95</v>
      </c>
      <c r="F20" s="287" t="s">
        <v>129</v>
      </c>
      <c r="G20" s="88" t="s">
        <v>56</v>
      </c>
      <c r="H20" s="305"/>
      <c r="I20" s="225">
        <v>1</v>
      </c>
      <c r="J20" s="88">
        <v>9</v>
      </c>
      <c r="K20" s="88">
        <v>10</v>
      </c>
      <c r="L20" s="83">
        <v>10</v>
      </c>
      <c r="M20" s="225"/>
      <c r="N20" s="306">
        <v>2</v>
      </c>
      <c r="O20" s="306">
        <v>1</v>
      </c>
      <c r="P20" s="225"/>
      <c r="Q20" s="306"/>
      <c r="R20" s="225"/>
      <c r="S20" s="306"/>
      <c r="T20" s="225"/>
      <c r="U20" s="307">
        <v>3</v>
      </c>
      <c r="V20" s="225"/>
      <c r="W20" s="225"/>
      <c r="X20" s="225"/>
      <c r="Y20" s="225"/>
      <c r="Z20" s="226"/>
      <c r="AA20" s="226"/>
      <c r="AB20" s="227"/>
      <c r="AC20" s="37">
        <f>SUM(K20:AB20)</f>
        <v>26</v>
      </c>
    </row>
    <row r="21" spans="1:29" s="16" customFormat="1" ht="15.75" customHeight="1" thickBot="1" x14ac:dyDescent="0.3">
      <c r="A21" s="445"/>
      <c r="B21" s="447"/>
      <c r="C21" s="440"/>
      <c r="D21" s="491"/>
      <c r="E21" s="283" t="s">
        <v>100</v>
      </c>
      <c r="F21" s="308" t="s">
        <v>129</v>
      </c>
      <c r="G21" s="228" t="s">
        <v>102</v>
      </c>
      <c r="H21" s="309">
        <v>2</v>
      </c>
      <c r="I21" s="229"/>
      <c r="J21" s="228">
        <v>41</v>
      </c>
      <c r="K21" s="228">
        <v>6</v>
      </c>
      <c r="L21" s="230">
        <v>8</v>
      </c>
      <c r="M21" s="229"/>
      <c r="N21" s="310"/>
      <c r="O21" s="310"/>
      <c r="P21" s="229"/>
      <c r="Q21" s="310"/>
      <c r="R21" s="229"/>
      <c r="S21" s="310"/>
      <c r="T21" s="229"/>
      <c r="U21" s="311">
        <v>8</v>
      </c>
      <c r="V21" s="229"/>
      <c r="W21" s="229"/>
      <c r="X21" s="229"/>
      <c r="Y21" s="229"/>
      <c r="Z21" s="204"/>
      <c r="AA21" s="204"/>
      <c r="AB21" s="205"/>
      <c r="AC21" s="37">
        <f>SUM(K21:AB21)</f>
        <v>22</v>
      </c>
    </row>
    <row r="22" spans="1:29" s="16" customFormat="1" ht="13.5" customHeight="1" thickBot="1" x14ac:dyDescent="0.3">
      <c r="A22" s="445"/>
      <c r="B22" s="447"/>
      <c r="C22" s="440"/>
      <c r="D22" s="491"/>
      <c r="E22" s="56" t="s">
        <v>44</v>
      </c>
      <c r="F22" s="57"/>
      <c r="G22" s="58"/>
      <c r="H22" s="58"/>
      <c r="I22" s="59"/>
      <c r="J22" s="60"/>
      <c r="K22" s="57">
        <f>SUM(K20:K21)</f>
        <v>16</v>
      </c>
      <c r="L22" s="57">
        <f t="shared" ref="L22:AB22" si="2">SUM(L20:L21)</f>
        <v>18</v>
      </c>
      <c r="M22" s="57">
        <f t="shared" si="2"/>
        <v>0</v>
      </c>
      <c r="N22" s="57">
        <f t="shared" si="2"/>
        <v>2</v>
      </c>
      <c r="O22" s="57">
        <f t="shared" si="2"/>
        <v>1</v>
      </c>
      <c r="P22" s="57">
        <f t="shared" si="2"/>
        <v>0</v>
      </c>
      <c r="Q22" s="57">
        <f t="shared" si="2"/>
        <v>0</v>
      </c>
      <c r="R22" s="57">
        <f t="shared" si="2"/>
        <v>0</v>
      </c>
      <c r="S22" s="57">
        <f t="shared" si="2"/>
        <v>0</v>
      </c>
      <c r="T22" s="57">
        <f t="shared" si="2"/>
        <v>0</v>
      </c>
      <c r="U22" s="57">
        <f t="shared" si="2"/>
        <v>11</v>
      </c>
      <c r="V22" s="57">
        <f t="shared" si="2"/>
        <v>0</v>
      </c>
      <c r="W22" s="57">
        <f t="shared" si="2"/>
        <v>0</v>
      </c>
      <c r="X22" s="57">
        <f t="shared" si="2"/>
        <v>0</v>
      </c>
      <c r="Y22" s="57">
        <f t="shared" si="2"/>
        <v>0</v>
      </c>
      <c r="Z22" s="57">
        <f t="shared" si="2"/>
        <v>0</v>
      </c>
      <c r="AA22" s="57">
        <f t="shared" si="2"/>
        <v>0</v>
      </c>
      <c r="AB22" s="57">
        <f t="shared" si="2"/>
        <v>0</v>
      </c>
      <c r="AC22" s="61">
        <f>SUM(AC20:AC21)</f>
        <v>48</v>
      </c>
    </row>
    <row r="23" spans="1:29" s="16" customFormat="1" ht="18" customHeight="1" thickBot="1" x14ac:dyDescent="0.3">
      <c r="A23" s="446"/>
      <c r="B23" s="448"/>
      <c r="C23" s="109"/>
      <c r="D23" s="110"/>
      <c r="E23" s="111"/>
      <c r="F23" s="506" t="s">
        <v>27</v>
      </c>
      <c r="G23" s="507"/>
      <c r="H23" s="507"/>
      <c r="I23" s="507"/>
      <c r="J23" s="508"/>
      <c r="K23" s="112">
        <f>SUM(K19,K22)</f>
        <v>140</v>
      </c>
      <c r="L23" s="112">
        <f t="shared" ref="L23:AB23" si="3">SUM(L19,L22)</f>
        <v>118</v>
      </c>
      <c r="M23" s="112">
        <f t="shared" si="3"/>
        <v>0</v>
      </c>
      <c r="N23" s="112">
        <f t="shared" si="3"/>
        <v>22</v>
      </c>
      <c r="O23" s="112">
        <f t="shared" si="3"/>
        <v>9</v>
      </c>
      <c r="P23" s="112">
        <f t="shared" si="3"/>
        <v>0</v>
      </c>
      <c r="Q23" s="112">
        <f t="shared" si="3"/>
        <v>25</v>
      </c>
      <c r="R23" s="112">
        <f t="shared" si="3"/>
        <v>0</v>
      </c>
      <c r="S23" s="112">
        <f t="shared" si="3"/>
        <v>14</v>
      </c>
      <c r="T23" s="112">
        <f t="shared" si="3"/>
        <v>0</v>
      </c>
      <c r="U23" s="112">
        <f t="shared" si="3"/>
        <v>28</v>
      </c>
      <c r="V23" s="112">
        <f t="shared" si="3"/>
        <v>0</v>
      </c>
      <c r="W23" s="112">
        <f t="shared" si="3"/>
        <v>0</v>
      </c>
      <c r="X23" s="112">
        <f t="shared" si="3"/>
        <v>0</v>
      </c>
      <c r="Y23" s="112">
        <f t="shared" si="3"/>
        <v>0</v>
      </c>
      <c r="Z23" s="112">
        <f t="shared" si="3"/>
        <v>0</v>
      </c>
      <c r="AA23" s="112">
        <f t="shared" si="3"/>
        <v>0</v>
      </c>
      <c r="AB23" s="112">
        <f t="shared" si="3"/>
        <v>0</v>
      </c>
      <c r="AC23" s="112">
        <f>SUM(AC19,AC22)</f>
        <v>356</v>
      </c>
    </row>
    <row r="24" spans="1:29" s="17" customFormat="1" ht="14.25" customHeight="1" thickBot="1" x14ac:dyDescent="0.25">
      <c r="A24" s="462" t="s">
        <v>28</v>
      </c>
      <c r="B24" s="435"/>
      <c r="C24" s="435"/>
      <c r="D24" s="435"/>
      <c r="E24" s="435"/>
      <c r="F24" s="435"/>
      <c r="G24" s="435"/>
      <c r="H24" s="435"/>
      <c r="I24" s="435"/>
      <c r="J24" s="435"/>
      <c r="K24" s="435"/>
      <c r="L24" s="435"/>
      <c r="M24" s="435"/>
      <c r="N24" s="435"/>
      <c r="O24" s="435"/>
      <c r="P24" s="435"/>
      <c r="Q24" s="435"/>
      <c r="R24" s="435"/>
      <c r="S24" s="435"/>
      <c r="T24" s="435"/>
      <c r="U24" s="435"/>
      <c r="V24" s="435"/>
      <c r="W24" s="435"/>
      <c r="X24" s="435"/>
      <c r="Y24" s="435"/>
      <c r="Z24" s="435"/>
      <c r="AA24" s="435"/>
      <c r="AB24" s="435"/>
      <c r="AC24" s="436"/>
    </row>
    <row r="25" spans="1:29" s="16" customFormat="1" ht="16.5" customHeight="1" x14ac:dyDescent="0.25">
      <c r="A25" s="474">
        <v>1</v>
      </c>
      <c r="B25" s="438" t="s">
        <v>48</v>
      </c>
      <c r="C25" s="440" t="s">
        <v>63</v>
      </c>
      <c r="D25" s="441" t="s">
        <v>25</v>
      </c>
      <c r="E25" s="274" t="s">
        <v>95</v>
      </c>
      <c r="F25" s="312" t="s">
        <v>128</v>
      </c>
      <c r="G25" s="313" t="s">
        <v>101</v>
      </c>
      <c r="H25" s="313"/>
      <c r="I25" s="314">
        <v>1</v>
      </c>
      <c r="J25" s="315">
        <v>9</v>
      </c>
      <c r="K25" s="316">
        <v>5</v>
      </c>
      <c r="L25" s="317"/>
      <c r="M25" s="317"/>
      <c r="N25" s="317">
        <v>2</v>
      </c>
      <c r="O25" s="317">
        <v>1</v>
      </c>
      <c r="P25" s="317"/>
      <c r="Q25" s="317"/>
      <c r="R25" s="317"/>
      <c r="S25" s="317"/>
      <c r="T25" s="317"/>
      <c r="U25" s="317">
        <v>2</v>
      </c>
      <c r="V25" s="317"/>
      <c r="W25" s="317"/>
      <c r="X25" s="317"/>
      <c r="Y25" s="317"/>
      <c r="Z25" s="317"/>
      <c r="AA25" s="317"/>
      <c r="AB25" s="238"/>
      <c r="AC25" s="37">
        <f t="shared" ref="AC25:AC34" si="4">SUM(K25:AB25)</f>
        <v>10</v>
      </c>
    </row>
    <row r="26" spans="1:29" s="16" customFormat="1" ht="16.5" customHeight="1" x14ac:dyDescent="0.25">
      <c r="A26" s="474"/>
      <c r="B26" s="438"/>
      <c r="C26" s="440"/>
      <c r="D26" s="442"/>
      <c r="E26" s="275" t="s">
        <v>95</v>
      </c>
      <c r="F26" s="318" t="s">
        <v>128</v>
      </c>
      <c r="G26" s="319" t="s">
        <v>55</v>
      </c>
      <c r="H26" s="319"/>
      <c r="I26" s="320">
        <v>1</v>
      </c>
      <c r="J26" s="321">
        <v>9</v>
      </c>
      <c r="K26" s="322">
        <v>5</v>
      </c>
      <c r="L26" s="323"/>
      <c r="M26" s="323"/>
      <c r="N26" s="323">
        <v>2</v>
      </c>
      <c r="O26" s="323">
        <v>1</v>
      </c>
      <c r="P26" s="323"/>
      <c r="Q26" s="323"/>
      <c r="R26" s="323"/>
      <c r="S26" s="323"/>
      <c r="T26" s="323"/>
      <c r="U26" s="323">
        <v>2</v>
      </c>
      <c r="V26" s="323"/>
      <c r="W26" s="323"/>
      <c r="X26" s="323"/>
      <c r="Y26" s="323"/>
      <c r="Z26" s="323"/>
      <c r="AA26" s="323"/>
      <c r="AB26" s="239"/>
      <c r="AC26" s="37">
        <f t="shared" si="4"/>
        <v>10</v>
      </c>
    </row>
    <row r="27" spans="1:29" s="16" customFormat="1" ht="15.75" customHeight="1" x14ac:dyDescent="0.25">
      <c r="A27" s="474"/>
      <c r="B27" s="438"/>
      <c r="C27" s="440"/>
      <c r="D27" s="442"/>
      <c r="E27" s="275" t="s">
        <v>95</v>
      </c>
      <c r="F27" s="318" t="s">
        <v>128</v>
      </c>
      <c r="G27" s="319" t="s">
        <v>56</v>
      </c>
      <c r="H27" s="319"/>
      <c r="I27" s="320">
        <v>1</v>
      </c>
      <c r="J27" s="321">
        <v>26</v>
      </c>
      <c r="K27" s="322">
        <v>6</v>
      </c>
      <c r="L27" s="323"/>
      <c r="M27" s="323"/>
      <c r="N27" s="323">
        <v>6</v>
      </c>
      <c r="O27" s="323">
        <v>2</v>
      </c>
      <c r="P27" s="323"/>
      <c r="Q27" s="323"/>
      <c r="R27" s="323"/>
      <c r="S27" s="323"/>
      <c r="T27" s="323"/>
      <c r="U27" s="323">
        <v>6</v>
      </c>
      <c r="V27" s="323"/>
      <c r="W27" s="323"/>
      <c r="X27" s="323"/>
      <c r="Y27" s="323"/>
      <c r="Z27" s="323"/>
      <c r="AA27" s="323"/>
      <c r="AB27" s="239"/>
      <c r="AC27" s="39">
        <f t="shared" si="4"/>
        <v>20</v>
      </c>
    </row>
    <row r="28" spans="1:29" s="16" customFormat="1" ht="26.25" x14ac:dyDescent="0.25">
      <c r="A28" s="474"/>
      <c r="B28" s="447"/>
      <c r="C28" s="486"/>
      <c r="D28" s="490"/>
      <c r="E28" s="275" t="s">
        <v>107</v>
      </c>
      <c r="F28" s="318" t="s">
        <v>128</v>
      </c>
      <c r="G28" s="319" t="s">
        <v>55</v>
      </c>
      <c r="H28" s="319"/>
      <c r="I28" s="320">
        <v>2</v>
      </c>
      <c r="J28" s="321">
        <v>12</v>
      </c>
      <c r="K28" s="322"/>
      <c r="L28" s="323"/>
      <c r="M28" s="323"/>
      <c r="N28" s="323"/>
      <c r="O28" s="323"/>
      <c r="P28" s="323"/>
      <c r="Q28" s="323"/>
      <c r="R28" s="323"/>
      <c r="S28" s="323"/>
      <c r="T28" s="323"/>
      <c r="U28" s="323"/>
      <c r="V28" s="323"/>
      <c r="W28" s="323">
        <v>4</v>
      </c>
      <c r="X28" s="323"/>
      <c r="Y28" s="323"/>
      <c r="Z28" s="323"/>
      <c r="AA28" s="323"/>
      <c r="AB28" s="239"/>
      <c r="AC28" s="37">
        <f t="shared" si="4"/>
        <v>4</v>
      </c>
    </row>
    <row r="29" spans="1:29" s="16" customFormat="1" ht="14.25" customHeight="1" x14ac:dyDescent="0.25">
      <c r="A29" s="474"/>
      <c r="B29" s="447"/>
      <c r="C29" s="486"/>
      <c r="D29" s="490"/>
      <c r="E29" s="275" t="s">
        <v>82</v>
      </c>
      <c r="F29" s="318" t="s">
        <v>128</v>
      </c>
      <c r="G29" s="319" t="s">
        <v>55</v>
      </c>
      <c r="H29" s="319"/>
      <c r="I29" s="320">
        <v>3</v>
      </c>
      <c r="J29" s="321">
        <v>4</v>
      </c>
      <c r="K29" s="322"/>
      <c r="L29" s="323"/>
      <c r="M29" s="323"/>
      <c r="N29" s="323"/>
      <c r="O29" s="323"/>
      <c r="P29" s="323"/>
      <c r="Q29" s="323"/>
      <c r="R29" s="323"/>
      <c r="S29" s="323"/>
      <c r="T29" s="323"/>
      <c r="U29" s="323"/>
      <c r="V29" s="323"/>
      <c r="W29" s="323">
        <v>12</v>
      </c>
      <c r="X29" s="323"/>
      <c r="Y29" s="323"/>
      <c r="Z29" s="323"/>
      <c r="AA29" s="323"/>
      <c r="AB29" s="239"/>
      <c r="AC29" s="37">
        <f t="shared" si="4"/>
        <v>12</v>
      </c>
    </row>
    <row r="30" spans="1:29" s="16" customFormat="1" ht="17.25" customHeight="1" x14ac:dyDescent="0.25">
      <c r="A30" s="474"/>
      <c r="B30" s="447"/>
      <c r="C30" s="486"/>
      <c r="D30" s="490"/>
      <c r="E30" s="275" t="s">
        <v>108</v>
      </c>
      <c r="F30" s="318" t="s">
        <v>128</v>
      </c>
      <c r="G30" s="319" t="s">
        <v>55</v>
      </c>
      <c r="H30" s="319"/>
      <c r="I30" s="320">
        <v>3</v>
      </c>
      <c r="J30" s="321">
        <v>15</v>
      </c>
      <c r="K30" s="322"/>
      <c r="L30" s="323"/>
      <c r="M30" s="323"/>
      <c r="N30" s="323"/>
      <c r="O30" s="323"/>
      <c r="P30" s="323"/>
      <c r="Q30" s="323"/>
      <c r="R30" s="323"/>
      <c r="S30" s="323"/>
      <c r="T30" s="323"/>
      <c r="U30" s="323"/>
      <c r="V30" s="323"/>
      <c r="W30" s="323">
        <v>5</v>
      </c>
      <c r="X30" s="323"/>
      <c r="Y30" s="323"/>
      <c r="Z30" s="323"/>
      <c r="AA30" s="323"/>
      <c r="AB30" s="239"/>
      <c r="AC30" s="37">
        <f t="shared" si="4"/>
        <v>5</v>
      </c>
    </row>
    <row r="31" spans="1:29" s="16" customFormat="1" ht="15" customHeight="1" x14ac:dyDescent="0.25">
      <c r="A31" s="474"/>
      <c r="B31" s="447"/>
      <c r="C31" s="486"/>
      <c r="D31" s="490"/>
      <c r="E31" s="275" t="s">
        <v>97</v>
      </c>
      <c r="F31" s="318" t="s">
        <v>128</v>
      </c>
      <c r="G31" s="319" t="s">
        <v>55</v>
      </c>
      <c r="H31" s="319"/>
      <c r="I31" s="320">
        <v>3</v>
      </c>
      <c r="J31" s="321">
        <v>15</v>
      </c>
      <c r="K31" s="322">
        <v>32</v>
      </c>
      <c r="L31" s="323">
        <v>24</v>
      </c>
      <c r="M31" s="323"/>
      <c r="N31" s="323">
        <v>4</v>
      </c>
      <c r="O31" s="323">
        <v>2</v>
      </c>
      <c r="P31" s="323"/>
      <c r="Q31" s="323"/>
      <c r="R31" s="323"/>
      <c r="S31" s="323"/>
      <c r="T31" s="323"/>
      <c r="U31" s="323">
        <v>2</v>
      </c>
      <c r="V31" s="323"/>
      <c r="W31" s="323"/>
      <c r="X31" s="323"/>
      <c r="Y31" s="323"/>
      <c r="Z31" s="323"/>
      <c r="AA31" s="323"/>
      <c r="AB31" s="239"/>
      <c r="AC31" s="37">
        <f t="shared" si="4"/>
        <v>64</v>
      </c>
    </row>
    <row r="32" spans="1:29" s="16" customFormat="1" ht="15" customHeight="1" x14ac:dyDescent="0.25">
      <c r="A32" s="474"/>
      <c r="B32" s="447"/>
      <c r="C32" s="486"/>
      <c r="D32" s="490"/>
      <c r="E32" s="275" t="s">
        <v>57</v>
      </c>
      <c r="F32" s="318" t="s">
        <v>128</v>
      </c>
      <c r="G32" s="319" t="s">
        <v>55</v>
      </c>
      <c r="H32" s="319"/>
      <c r="I32" s="320">
        <v>4</v>
      </c>
      <c r="J32" s="321">
        <v>11</v>
      </c>
      <c r="K32" s="322"/>
      <c r="L32" s="323"/>
      <c r="M32" s="323"/>
      <c r="N32" s="323"/>
      <c r="O32" s="323"/>
      <c r="P32" s="323"/>
      <c r="Q32" s="323">
        <v>5.5</v>
      </c>
      <c r="R32" s="323"/>
      <c r="S32" s="323"/>
      <c r="T32" s="323"/>
      <c r="U32" s="323"/>
      <c r="V32" s="323"/>
      <c r="W32" s="323"/>
      <c r="X32" s="323"/>
      <c r="Y32" s="323"/>
      <c r="Z32" s="323"/>
      <c r="AA32" s="323"/>
      <c r="AB32" s="239"/>
      <c r="AC32" s="37">
        <f t="shared" si="4"/>
        <v>5.5</v>
      </c>
    </row>
    <row r="33" spans="1:62" s="16" customFormat="1" ht="14.25" customHeight="1" x14ac:dyDescent="0.25">
      <c r="A33" s="474"/>
      <c r="B33" s="447"/>
      <c r="C33" s="486"/>
      <c r="D33" s="490"/>
      <c r="E33" s="275" t="s">
        <v>58</v>
      </c>
      <c r="F33" s="318" t="s">
        <v>128</v>
      </c>
      <c r="G33" s="319" t="s">
        <v>55</v>
      </c>
      <c r="H33" s="319"/>
      <c r="I33" s="320">
        <v>4</v>
      </c>
      <c r="J33" s="321">
        <v>3</v>
      </c>
      <c r="K33" s="322"/>
      <c r="L33" s="323"/>
      <c r="M33" s="323"/>
      <c r="N33" s="323"/>
      <c r="O33" s="323"/>
      <c r="P33" s="323"/>
      <c r="Q33" s="323">
        <v>9</v>
      </c>
      <c r="R33" s="323"/>
      <c r="S33" s="323"/>
      <c r="T33" s="323"/>
      <c r="U33" s="323"/>
      <c r="V33" s="323"/>
      <c r="W33" s="323"/>
      <c r="X33" s="323"/>
      <c r="Y33" s="323"/>
      <c r="Z33" s="323"/>
      <c r="AA33" s="323"/>
      <c r="AB33" s="239"/>
      <c r="AC33" s="39">
        <f t="shared" si="4"/>
        <v>9</v>
      </c>
    </row>
    <row r="34" spans="1:62" s="16" customFormat="1" ht="14.25" customHeight="1" thickBot="1" x14ac:dyDescent="0.3">
      <c r="A34" s="474"/>
      <c r="B34" s="447"/>
      <c r="C34" s="486"/>
      <c r="D34" s="490"/>
      <c r="E34" s="275" t="s">
        <v>100</v>
      </c>
      <c r="F34" s="324" t="s">
        <v>128</v>
      </c>
      <c r="G34" s="96" t="s">
        <v>102</v>
      </c>
      <c r="H34" s="325"/>
      <c r="I34" s="325"/>
      <c r="J34" s="326">
        <v>17</v>
      </c>
      <c r="K34" s="327">
        <v>28</v>
      </c>
      <c r="L34" s="328">
        <v>28</v>
      </c>
      <c r="M34" s="328"/>
      <c r="N34" s="328"/>
      <c r="O34" s="328"/>
      <c r="P34" s="328"/>
      <c r="Q34" s="328"/>
      <c r="R34" s="328"/>
      <c r="S34" s="328"/>
      <c r="T34" s="328"/>
      <c r="U34" s="328">
        <v>2</v>
      </c>
      <c r="V34" s="328"/>
      <c r="W34" s="240"/>
      <c r="X34" s="240"/>
      <c r="Y34" s="240"/>
      <c r="Z34" s="240"/>
      <c r="AA34" s="240"/>
      <c r="AB34" s="241"/>
      <c r="AC34" s="39">
        <f t="shared" si="4"/>
        <v>58</v>
      </c>
    </row>
    <row r="35" spans="1:62" s="16" customFormat="1" ht="15.75" customHeight="1" thickBot="1" x14ac:dyDescent="0.3">
      <c r="A35" s="474"/>
      <c r="B35" s="447"/>
      <c r="C35" s="486"/>
      <c r="D35" s="490"/>
      <c r="E35" s="44" t="s">
        <v>43</v>
      </c>
      <c r="F35" s="45"/>
      <c r="G35" s="42"/>
      <c r="H35" s="42"/>
      <c r="I35" s="43"/>
      <c r="J35" s="46"/>
      <c r="K35" s="122">
        <f>SUM(K25:K34)</f>
        <v>76</v>
      </c>
      <c r="L35" s="42">
        <f>SUM(L25:L34)</f>
        <v>52</v>
      </c>
      <c r="M35" s="42">
        <f>SUM(M26:M34)</f>
        <v>0</v>
      </c>
      <c r="N35" s="42">
        <f t="shared" ref="N35:AC35" si="5">SUM(N25:N34)</f>
        <v>14</v>
      </c>
      <c r="O35" s="42">
        <f t="shared" si="5"/>
        <v>6</v>
      </c>
      <c r="P35" s="42">
        <f t="shared" si="5"/>
        <v>0</v>
      </c>
      <c r="Q35" s="123">
        <f t="shared" si="5"/>
        <v>14.5</v>
      </c>
      <c r="R35" s="42">
        <f t="shared" si="5"/>
        <v>0</v>
      </c>
      <c r="S35" s="42">
        <f t="shared" si="5"/>
        <v>0</v>
      </c>
      <c r="T35" s="42">
        <f t="shared" si="5"/>
        <v>0</v>
      </c>
      <c r="U35" s="42">
        <f t="shared" si="5"/>
        <v>14</v>
      </c>
      <c r="V35" s="42">
        <f t="shared" si="5"/>
        <v>0</v>
      </c>
      <c r="W35" s="42">
        <f t="shared" si="5"/>
        <v>21</v>
      </c>
      <c r="X35" s="42">
        <f t="shared" si="5"/>
        <v>0</v>
      </c>
      <c r="Y35" s="42">
        <f t="shared" si="5"/>
        <v>0</v>
      </c>
      <c r="Z35" s="42">
        <f t="shared" si="5"/>
        <v>0</v>
      </c>
      <c r="AA35" s="42">
        <f t="shared" si="5"/>
        <v>0</v>
      </c>
      <c r="AB35" s="124">
        <f t="shared" si="5"/>
        <v>0</v>
      </c>
      <c r="AC35" s="48">
        <f t="shared" si="5"/>
        <v>197.5</v>
      </c>
    </row>
    <row r="36" spans="1:62" s="16" customFormat="1" ht="15.75" customHeight="1" x14ac:dyDescent="0.25">
      <c r="A36" s="474"/>
      <c r="B36" s="447"/>
      <c r="C36" s="486"/>
      <c r="D36" s="490"/>
      <c r="E36" s="275" t="s">
        <v>95</v>
      </c>
      <c r="F36" s="312" t="s">
        <v>129</v>
      </c>
      <c r="G36" s="313" t="s">
        <v>56</v>
      </c>
      <c r="H36" s="313"/>
      <c r="I36" s="314">
        <v>1</v>
      </c>
      <c r="J36" s="315">
        <v>9</v>
      </c>
      <c r="K36" s="329"/>
      <c r="L36" s="330"/>
      <c r="M36" s="330"/>
      <c r="N36" s="330">
        <v>2</v>
      </c>
      <c r="O36" s="330">
        <v>1</v>
      </c>
      <c r="P36" s="330"/>
      <c r="Q36" s="330"/>
      <c r="R36" s="330"/>
      <c r="S36" s="330"/>
      <c r="T36" s="330"/>
      <c r="U36" s="330">
        <v>3</v>
      </c>
      <c r="V36" s="330"/>
      <c r="W36" s="330"/>
      <c r="X36" s="330"/>
      <c r="Y36" s="330"/>
      <c r="Z36" s="132"/>
      <c r="AA36" s="132"/>
      <c r="AB36" s="148"/>
      <c r="AC36" s="125">
        <f>SUM(K36:AB36)</f>
        <v>6</v>
      </c>
    </row>
    <row r="37" spans="1:62" s="16" customFormat="1" ht="15.75" customHeight="1" thickBot="1" x14ac:dyDescent="0.3">
      <c r="A37" s="474"/>
      <c r="B37" s="447"/>
      <c r="C37" s="486"/>
      <c r="D37" s="490"/>
      <c r="E37" s="284" t="s">
        <v>100</v>
      </c>
      <c r="F37" s="324" t="s">
        <v>129</v>
      </c>
      <c r="G37" s="96" t="s">
        <v>102</v>
      </c>
      <c r="H37" s="325">
        <v>2</v>
      </c>
      <c r="I37" s="325"/>
      <c r="J37" s="326">
        <v>41</v>
      </c>
      <c r="K37" s="331"/>
      <c r="L37" s="332"/>
      <c r="M37" s="332"/>
      <c r="N37" s="332"/>
      <c r="O37" s="332"/>
      <c r="P37" s="332">
        <v>4</v>
      </c>
      <c r="Q37" s="332"/>
      <c r="R37" s="332"/>
      <c r="S37" s="332"/>
      <c r="T37" s="332"/>
      <c r="U37" s="332"/>
      <c r="V37" s="332"/>
      <c r="W37" s="332"/>
      <c r="X37" s="332"/>
      <c r="Y37" s="332"/>
      <c r="Z37" s="332"/>
      <c r="AA37" s="333"/>
      <c r="AB37" s="176"/>
      <c r="AC37" s="163">
        <f>SUM(K37:AB37)</f>
        <v>4</v>
      </c>
    </row>
    <row r="38" spans="1:62" s="16" customFormat="1" ht="13.5" customHeight="1" thickBot="1" x14ac:dyDescent="0.3">
      <c r="A38" s="474"/>
      <c r="B38" s="447"/>
      <c r="C38" s="486"/>
      <c r="D38" s="490"/>
      <c r="E38" s="44" t="s">
        <v>44</v>
      </c>
      <c r="F38" s="122"/>
      <c r="G38" s="42"/>
      <c r="H38" s="42"/>
      <c r="I38" s="43"/>
      <c r="J38" s="46"/>
      <c r="K38" s="122">
        <f>SUM(K36:K37)</f>
        <v>0</v>
      </c>
      <c r="L38" s="122">
        <f t="shared" ref="L38:AB38" si="6">SUM(L36:L37)</f>
        <v>0</v>
      </c>
      <c r="M38" s="122">
        <f t="shared" si="6"/>
        <v>0</v>
      </c>
      <c r="N38" s="122">
        <f t="shared" si="6"/>
        <v>2</v>
      </c>
      <c r="O38" s="122">
        <f t="shared" si="6"/>
        <v>1</v>
      </c>
      <c r="P38" s="122">
        <f t="shared" si="6"/>
        <v>4</v>
      </c>
      <c r="Q38" s="122">
        <f t="shared" si="6"/>
        <v>0</v>
      </c>
      <c r="R38" s="122">
        <f t="shared" si="6"/>
        <v>0</v>
      </c>
      <c r="S38" s="122">
        <f t="shared" si="6"/>
        <v>0</v>
      </c>
      <c r="T38" s="122">
        <f t="shared" si="6"/>
        <v>0</v>
      </c>
      <c r="U38" s="122">
        <f t="shared" si="6"/>
        <v>3</v>
      </c>
      <c r="V38" s="122">
        <f t="shared" si="6"/>
        <v>0</v>
      </c>
      <c r="W38" s="122">
        <f t="shared" si="6"/>
        <v>0</v>
      </c>
      <c r="X38" s="122">
        <f t="shared" si="6"/>
        <v>0</v>
      </c>
      <c r="Y38" s="122">
        <f t="shared" si="6"/>
        <v>0</v>
      </c>
      <c r="Z38" s="122">
        <f t="shared" si="6"/>
        <v>0</v>
      </c>
      <c r="AA38" s="122">
        <f t="shared" si="6"/>
        <v>0</v>
      </c>
      <c r="AB38" s="122">
        <f t="shared" si="6"/>
        <v>0</v>
      </c>
      <c r="AC38" s="127">
        <f>SUM(AC36:AC37)</f>
        <v>10</v>
      </c>
    </row>
    <row r="39" spans="1:62" s="16" customFormat="1" ht="15" customHeight="1" x14ac:dyDescent="0.25">
      <c r="A39" s="128"/>
      <c r="B39" s="129"/>
      <c r="C39" s="129"/>
      <c r="D39" s="130"/>
      <c r="E39" s="131"/>
      <c r="F39" s="520" t="s">
        <v>29</v>
      </c>
      <c r="G39" s="521"/>
      <c r="H39" s="521"/>
      <c r="I39" s="521"/>
      <c r="J39" s="522"/>
      <c r="K39" s="125">
        <f>SUM(K35,K38)</f>
        <v>76</v>
      </c>
      <c r="L39" s="125">
        <f t="shared" ref="L39:AC39" si="7">SUM(L35,L38)</f>
        <v>52</v>
      </c>
      <c r="M39" s="125">
        <f t="shared" si="7"/>
        <v>0</v>
      </c>
      <c r="N39" s="125">
        <f t="shared" si="7"/>
        <v>16</v>
      </c>
      <c r="O39" s="125">
        <f t="shared" si="7"/>
        <v>7</v>
      </c>
      <c r="P39" s="125">
        <f t="shared" si="7"/>
        <v>4</v>
      </c>
      <c r="Q39" s="371">
        <f t="shared" si="7"/>
        <v>14.5</v>
      </c>
      <c r="R39" s="125">
        <f t="shared" si="7"/>
        <v>0</v>
      </c>
      <c r="S39" s="125">
        <f t="shared" si="7"/>
        <v>0</v>
      </c>
      <c r="T39" s="125">
        <f t="shared" si="7"/>
        <v>0</v>
      </c>
      <c r="U39" s="125">
        <f t="shared" si="7"/>
        <v>17</v>
      </c>
      <c r="V39" s="125">
        <f t="shared" si="7"/>
        <v>0</v>
      </c>
      <c r="W39" s="125">
        <f t="shared" si="7"/>
        <v>21</v>
      </c>
      <c r="X39" s="125">
        <f t="shared" si="7"/>
        <v>0</v>
      </c>
      <c r="Y39" s="125">
        <f t="shared" si="7"/>
        <v>0</v>
      </c>
      <c r="Z39" s="125">
        <f t="shared" si="7"/>
        <v>0</v>
      </c>
      <c r="AA39" s="125">
        <f t="shared" si="7"/>
        <v>0</v>
      </c>
      <c r="AB39" s="125">
        <f t="shared" si="7"/>
        <v>0</v>
      </c>
      <c r="AC39" s="125">
        <f t="shared" si="7"/>
        <v>207.5</v>
      </c>
    </row>
    <row r="40" spans="1:62" s="19" customFormat="1" ht="15" customHeight="1" thickBot="1" x14ac:dyDescent="0.3">
      <c r="A40" s="133"/>
      <c r="B40" s="134"/>
      <c r="C40" s="134"/>
      <c r="D40" s="135"/>
      <c r="E40" s="136"/>
      <c r="F40" s="531" t="s">
        <v>69</v>
      </c>
      <c r="G40" s="464"/>
      <c r="H40" s="464"/>
      <c r="I40" s="464"/>
      <c r="J40" s="532"/>
      <c r="K40" s="137">
        <f t="shared" ref="K40:AC40" si="8">SUM(K23+K39)</f>
        <v>216</v>
      </c>
      <c r="L40" s="138">
        <f t="shared" si="8"/>
        <v>170</v>
      </c>
      <c r="M40" s="138">
        <f t="shared" si="8"/>
        <v>0</v>
      </c>
      <c r="N40" s="138">
        <f t="shared" si="8"/>
        <v>38</v>
      </c>
      <c r="O40" s="138">
        <f t="shared" si="8"/>
        <v>16</v>
      </c>
      <c r="P40" s="138">
        <f t="shared" si="8"/>
        <v>4</v>
      </c>
      <c r="Q40" s="372">
        <f t="shared" si="8"/>
        <v>39.5</v>
      </c>
      <c r="R40" s="138">
        <f t="shared" si="8"/>
        <v>0</v>
      </c>
      <c r="S40" s="138">
        <f t="shared" si="8"/>
        <v>14</v>
      </c>
      <c r="T40" s="138">
        <f t="shared" si="8"/>
        <v>0</v>
      </c>
      <c r="U40" s="138">
        <f t="shared" si="8"/>
        <v>45</v>
      </c>
      <c r="V40" s="138">
        <f t="shared" si="8"/>
        <v>0</v>
      </c>
      <c r="W40" s="138">
        <f t="shared" si="8"/>
        <v>21</v>
      </c>
      <c r="X40" s="138">
        <f t="shared" si="8"/>
        <v>0</v>
      </c>
      <c r="Y40" s="138">
        <f t="shared" si="8"/>
        <v>0</v>
      </c>
      <c r="Z40" s="138">
        <f t="shared" si="8"/>
        <v>0</v>
      </c>
      <c r="AA40" s="138">
        <f t="shared" si="8"/>
        <v>0</v>
      </c>
      <c r="AB40" s="139">
        <f t="shared" si="8"/>
        <v>0</v>
      </c>
      <c r="AC40" s="140">
        <f t="shared" si="8"/>
        <v>563.5</v>
      </c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</row>
    <row r="41" spans="1:62" s="15" customFormat="1" ht="15.75" customHeight="1" thickBot="1" x14ac:dyDescent="0.25">
      <c r="A41" s="462" t="s">
        <v>26</v>
      </c>
      <c r="B41" s="435"/>
      <c r="C41" s="435"/>
      <c r="D41" s="435"/>
      <c r="E41" s="435"/>
      <c r="F41" s="435"/>
      <c r="G41" s="435"/>
      <c r="H41" s="435"/>
      <c r="I41" s="435"/>
      <c r="J41" s="435"/>
      <c r="K41" s="435"/>
      <c r="L41" s="435"/>
      <c r="M41" s="435"/>
      <c r="N41" s="435"/>
      <c r="O41" s="435"/>
      <c r="P41" s="435"/>
      <c r="Q41" s="435"/>
      <c r="R41" s="435"/>
      <c r="S41" s="435"/>
      <c r="T41" s="435"/>
      <c r="U41" s="435"/>
      <c r="V41" s="435"/>
      <c r="W41" s="435"/>
      <c r="X41" s="435"/>
      <c r="Y41" s="435"/>
      <c r="Z41" s="435"/>
      <c r="AA41" s="435"/>
      <c r="AB41" s="435"/>
      <c r="AC41" s="436"/>
    </row>
    <row r="42" spans="1:62" s="16" customFormat="1" ht="27" customHeight="1" x14ac:dyDescent="0.25">
      <c r="A42" s="525">
        <v>2</v>
      </c>
      <c r="B42" s="475" t="s">
        <v>61</v>
      </c>
      <c r="C42" s="439" t="s">
        <v>64</v>
      </c>
      <c r="D42" s="528" t="s">
        <v>53</v>
      </c>
      <c r="E42" s="274" t="s">
        <v>110</v>
      </c>
      <c r="F42" s="71" t="s">
        <v>128</v>
      </c>
      <c r="G42" s="72" t="s">
        <v>55</v>
      </c>
      <c r="H42" s="73"/>
      <c r="I42" s="74" t="s">
        <v>104</v>
      </c>
      <c r="J42" s="235">
        <v>15</v>
      </c>
      <c r="K42" s="233">
        <v>16</v>
      </c>
      <c r="L42" s="76">
        <v>26</v>
      </c>
      <c r="M42" s="73"/>
      <c r="N42" s="77"/>
      <c r="O42" s="78"/>
      <c r="P42" s="79"/>
      <c r="Q42" s="80"/>
      <c r="R42" s="79"/>
      <c r="S42" s="80"/>
      <c r="T42" s="79"/>
      <c r="U42" s="81">
        <v>3</v>
      </c>
      <c r="V42" s="82"/>
      <c r="W42" s="82"/>
      <c r="X42" s="82"/>
      <c r="Y42" s="82"/>
      <c r="Z42" s="82"/>
      <c r="AA42" s="82"/>
      <c r="AB42" s="36"/>
      <c r="AC42" s="37">
        <f>SUM(K42:AB42)</f>
        <v>45</v>
      </c>
    </row>
    <row r="43" spans="1:62" s="16" customFormat="1" ht="16.5" customHeight="1" x14ac:dyDescent="0.25">
      <c r="A43" s="526"/>
      <c r="B43" s="476"/>
      <c r="C43" s="440"/>
      <c r="D43" s="529"/>
      <c r="E43" s="275" t="s">
        <v>111</v>
      </c>
      <c r="F43" s="71" t="s">
        <v>128</v>
      </c>
      <c r="G43" s="72" t="s">
        <v>55</v>
      </c>
      <c r="H43" s="79"/>
      <c r="I43" s="74" t="s">
        <v>113</v>
      </c>
      <c r="J43" s="236">
        <v>5</v>
      </c>
      <c r="K43" s="77">
        <v>24</v>
      </c>
      <c r="L43" s="78">
        <v>16</v>
      </c>
      <c r="M43" s="73"/>
      <c r="N43" s="77"/>
      <c r="O43" s="83"/>
      <c r="P43" s="79"/>
      <c r="Q43" s="84"/>
      <c r="R43" s="79"/>
      <c r="S43" s="84"/>
      <c r="T43" s="85"/>
      <c r="U43" s="81">
        <v>1</v>
      </c>
      <c r="V43" s="79"/>
      <c r="W43" s="79"/>
      <c r="X43" s="79"/>
      <c r="Y43" s="79"/>
      <c r="Z43" s="79"/>
      <c r="AA43" s="79"/>
      <c r="AB43" s="38"/>
      <c r="AC43" s="37">
        <f>SUM(K43:AB43)</f>
        <v>41</v>
      </c>
    </row>
    <row r="44" spans="1:62" s="16" customFormat="1" ht="15" customHeight="1" x14ac:dyDescent="0.25">
      <c r="A44" s="526"/>
      <c r="B44" s="476"/>
      <c r="C44" s="440"/>
      <c r="D44" s="529"/>
      <c r="E44" s="275" t="s">
        <v>112</v>
      </c>
      <c r="F44" s="231" t="s">
        <v>128</v>
      </c>
      <c r="G44" s="72" t="s">
        <v>102</v>
      </c>
      <c r="H44" s="71">
        <v>2</v>
      </c>
      <c r="I44" s="74"/>
      <c r="J44" s="236">
        <v>58</v>
      </c>
      <c r="K44" s="233">
        <v>28</v>
      </c>
      <c r="L44" s="76">
        <v>56</v>
      </c>
      <c r="M44" s="73"/>
      <c r="N44" s="86"/>
      <c r="O44" s="87"/>
      <c r="P44" s="79"/>
      <c r="Q44" s="80"/>
      <c r="R44" s="73"/>
      <c r="S44" s="80"/>
      <c r="T44" s="85"/>
      <c r="U44" s="81">
        <v>6</v>
      </c>
      <c r="V44" s="79"/>
      <c r="W44" s="79"/>
      <c r="X44" s="79"/>
      <c r="Y44" s="79"/>
      <c r="Z44" s="79"/>
      <c r="AA44" s="79"/>
      <c r="AB44" s="38"/>
      <c r="AC44" s="62">
        <f>SUM(K44:AB44)</f>
        <v>90</v>
      </c>
    </row>
    <row r="45" spans="1:62" s="16" customFormat="1" ht="15.75" customHeight="1" x14ac:dyDescent="0.25">
      <c r="A45" s="526"/>
      <c r="B45" s="476"/>
      <c r="C45" s="440"/>
      <c r="D45" s="529"/>
      <c r="E45" s="275" t="s">
        <v>99</v>
      </c>
      <c r="F45" s="71" t="s">
        <v>128</v>
      </c>
      <c r="G45" s="232" t="s">
        <v>55</v>
      </c>
      <c r="H45" s="79"/>
      <c r="I45" s="74" t="s">
        <v>106</v>
      </c>
      <c r="J45" s="236">
        <v>2</v>
      </c>
      <c r="K45" s="89"/>
      <c r="L45" s="83"/>
      <c r="M45" s="73"/>
      <c r="N45" s="89"/>
      <c r="O45" s="90"/>
      <c r="P45" s="79"/>
      <c r="Q45" s="84"/>
      <c r="R45" s="73"/>
      <c r="S45" s="84">
        <v>14</v>
      </c>
      <c r="T45" s="85"/>
      <c r="U45" s="81"/>
      <c r="V45" s="79"/>
      <c r="W45" s="79"/>
      <c r="X45" s="79"/>
      <c r="Y45" s="79"/>
      <c r="Z45" s="79"/>
      <c r="AA45" s="79"/>
      <c r="AB45" s="38"/>
      <c r="AC45" s="67">
        <f>SUM(K45:AB45)</f>
        <v>14</v>
      </c>
    </row>
    <row r="46" spans="1:62" s="16" customFormat="1" ht="15.75" customHeight="1" thickBot="1" x14ac:dyDescent="0.3">
      <c r="A46" s="526"/>
      <c r="B46" s="476"/>
      <c r="C46" s="440"/>
      <c r="D46" s="529"/>
      <c r="E46" s="284" t="s">
        <v>58</v>
      </c>
      <c r="F46" s="71" t="s">
        <v>128</v>
      </c>
      <c r="G46" s="72" t="s">
        <v>55</v>
      </c>
      <c r="H46" s="73"/>
      <c r="I46" s="74" t="s">
        <v>106</v>
      </c>
      <c r="J46" s="237">
        <v>2</v>
      </c>
      <c r="K46" s="234"/>
      <c r="L46" s="220"/>
      <c r="M46" s="221"/>
      <c r="N46" s="220"/>
      <c r="O46" s="220"/>
      <c r="P46" s="221"/>
      <c r="Q46" s="222">
        <v>21</v>
      </c>
      <c r="R46" s="221"/>
      <c r="S46" s="222"/>
      <c r="T46" s="222"/>
      <c r="U46" s="223"/>
      <c r="V46" s="221"/>
      <c r="W46" s="221"/>
      <c r="X46" s="221"/>
      <c r="Y46" s="224"/>
      <c r="Z46" s="224"/>
      <c r="AA46" s="224"/>
      <c r="AB46" s="205"/>
      <c r="AC46" s="67">
        <f>SUM(K46:AB46)</f>
        <v>21</v>
      </c>
    </row>
    <row r="47" spans="1:62" s="16" customFormat="1" ht="15.75" customHeight="1" thickBot="1" x14ac:dyDescent="0.3">
      <c r="A47" s="526"/>
      <c r="B47" s="476"/>
      <c r="C47" s="440"/>
      <c r="D47" s="529"/>
      <c r="E47" s="44" t="s">
        <v>43</v>
      </c>
      <c r="F47" s="45"/>
      <c r="G47" s="42"/>
      <c r="H47" s="42"/>
      <c r="I47" s="43"/>
      <c r="J47" s="141"/>
      <c r="K47" s="127">
        <f>SUM(K42:K46)</f>
        <v>68</v>
      </c>
      <c r="L47" s="127">
        <f t="shared" ref="L47:Y47" si="9">SUM(L42:L46)</f>
        <v>98</v>
      </c>
      <c r="M47" s="127">
        <f t="shared" si="9"/>
        <v>0</v>
      </c>
      <c r="N47" s="127">
        <f t="shared" si="9"/>
        <v>0</v>
      </c>
      <c r="O47" s="127">
        <f t="shared" si="9"/>
        <v>0</v>
      </c>
      <c r="P47" s="127">
        <f t="shared" si="9"/>
        <v>0</v>
      </c>
      <c r="Q47" s="127">
        <f t="shared" si="9"/>
        <v>21</v>
      </c>
      <c r="R47" s="127">
        <f t="shared" si="9"/>
        <v>0</v>
      </c>
      <c r="S47" s="127">
        <f t="shared" si="9"/>
        <v>14</v>
      </c>
      <c r="T47" s="127">
        <f t="shared" si="9"/>
        <v>0</v>
      </c>
      <c r="U47" s="127">
        <f t="shared" si="9"/>
        <v>10</v>
      </c>
      <c r="V47" s="127">
        <f t="shared" si="9"/>
        <v>0</v>
      </c>
      <c r="W47" s="127">
        <f t="shared" si="9"/>
        <v>0</v>
      </c>
      <c r="X47" s="127">
        <f t="shared" si="9"/>
        <v>0</v>
      </c>
      <c r="Y47" s="127">
        <f t="shared" si="9"/>
        <v>0</v>
      </c>
      <c r="Z47" s="58">
        <f>SUM(Z42:Z45)</f>
        <v>0</v>
      </c>
      <c r="AA47" s="58">
        <f>SUM(AA42:AA45)</f>
        <v>0</v>
      </c>
      <c r="AB47" s="60">
        <f>SUM(AB42:AB45)</f>
        <v>0</v>
      </c>
      <c r="AC47" s="142">
        <f>SUM(AC42:AC46)</f>
        <v>211</v>
      </c>
    </row>
    <row r="48" spans="1:62" s="16" customFormat="1" ht="15.75" customHeight="1" thickBot="1" x14ac:dyDescent="0.3">
      <c r="A48" s="526"/>
      <c r="B48" s="476"/>
      <c r="C48" s="440"/>
      <c r="D48" s="529"/>
      <c r="E48" s="143"/>
      <c r="F48" s="65"/>
      <c r="G48" s="35"/>
      <c r="H48" s="35"/>
      <c r="I48" s="113"/>
      <c r="J48" s="144"/>
      <c r="K48" s="145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7"/>
      <c r="W48" s="147"/>
      <c r="X48" s="147"/>
      <c r="Y48" s="147"/>
      <c r="Z48" s="147"/>
      <c r="AA48" s="147"/>
      <c r="AB48" s="148"/>
      <c r="AC48" s="149">
        <f>SUM(K48:AB48)</f>
        <v>0</v>
      </c>
    </row>
    <row r="49" spans="1:80" s="16" customFormat="1" ht="17.25" customHeight="1" thickBot="1" x14ac:dyDescent="0.3">
      <c r="A49" s="526"/>
      <c r="B49" s="476"/>
      <c r="C49" s="440"/>
      <c r="D49" s="529"/>
      <c r="E49" s="44" t="s">
        <v>44</v>
      </c>
      <c r="F49" s="45"/>
      <c r="G49" s="42"/>
      <c r="H49" s="42"/>
      <c r="I49" s="43"/>
      <c r="J49" s="46"/>
      <c r="K49" s="150">
        <f t="shared" ref="K49:AC49" si="10">SUM(K48:K48)</f>
        <v>0</v>
      </c>
      <c r="L49" s="46">
        <f t="shared" si="10"/>
        <v>0</v>
      </c>
      <c r="M49" s="46">
        <f t="shared" si="10"/>
        <v>0</v>
      </c>
      <c r="N49" s="46">
        <f t="shared" si="10"/>
        <v>0</v>
      </c>
      <c r="O49" s="42">
        <f t="shared" si="10"/>
        <v>0</v>
      </c>
      <c r="P49" s="151">
        <f t="shared" si="10"/>
        <v>0</v>
      </c>
      <c r="Q49" s="46">
        <f t="shared" si="10"/>
        <v>0</v>
      </c>
      <c r="R49" s="46">
        <f t="shared" si="10"/>
        <v>0</v>
      </c>
      <c r="S49" s="42">
        <f t="shared" si="10"/>
        <v>0</v>
      </c>
      <c r="T49" s="42">
        <f t="shared" si="10"/>
        <v>0</v>
      </c>
      <c r="U49" s="42">
        <f t="shared" si="10"/>
        <v>0</v>
      </c>
      <c r="V49" s="151">
        <f t="shared" si="10"/>
        <v>0</v>
      </c>
      <c r="W49" s="42">
        <f t="shared" si="10"/>
        <v>0</v>
      </c>
      <c r="X49" s="151">
        <f t="shared" si="10"/>
        <v>0</v>
      </c>
      <c r="Y49" s="46">
        <f t="shared" si="10"/>
        <v>0</v>
      </c>
      <c r="Z49" s="46">
        <f t="shared" si="10"/>
        <v>0</v>
      </c>
      <c r="AA49" s="42">
        <f t="shared" si="10"/>
        <v>0</v>
      </c>
      <c r="AB49" s="61">
        <f t="shared" si="10"/>
        <v>0</v>
      </c>
      <c r="AC49" s="61">
        <f t="shared" si="10"/>
        <v>0</v>
      </c>
    </row>
    <row r="50" spans="1:80" s="16" customFormat="1" ht="16.5" customHeight="1" thickBot="1" x14ac:dyDescent="0.3">
      <c r="A50" s="527"/>
      <c r="B50" s="477"/>
      <c r="C50" s="478"/>
      <c r="D50" s="530"/>
      <c r="E50" s="152"/>
      <c r="F50" s="479" t="s">
        <v>27</v>
      </c>
      <c r="G50" s="480"/>
      <c r="H50" s="480"/>
      <c r="I50" s="480"/>
      <c r="J50" s="481"/>
      <c r="K50" s="127">
        <f>SUM(K47,K49)</f>
        <v>68</v>
      </c>
      <c r="L50" s="127">
        <f t="shared" ref="L50:AB50" si="11">SUM(L47,L49)</f>
        <v>98</v>
      </c>
      <c r="M50" s="127">
        <f t="shared" si="11"/>
        <v>0</v>
      </c>
      <c r="N50" s="127">
        <f t="shared" si="11"/>
        <v>0</v>
      </c>
      <c r="O50" s="127">
        <f t="shared" si="11"/>
        <v>0</v>
      </c>
      <c r="P50" s="127">
        <f t="shared" si="11"/>
        <v>0</v>
      </c>
      <c r="Q50" s="127">
        <f t="shared" si="11"/>
        <v>21</v>
      </c>
      <c r="R50" s="127">
        <f t="shared" si="11"/>
        <v>0</v>
      </c>
      <c r="S50" s="127">
        <f t="shared" si="11"/>
        <v>14</v>
      </c>
      <c r="T50" s="127">
        <f t="shared" si="11"/>
        <v>0</v>
      </c>
      <c r="U50" s="127">
        <f t="shared" si="11"/>
        <v>10</v>
      </c>
      <c r="V50" s="127">
        <f t="shared" si="11"/>
        <v>0</v>
      </c>
      <c r="W50" s="127">
        <f t="shared" si="11"/>
        <v>0</v>
      </c>
      <c r="X50" s="127">
        <f t="shared" si="11"/>
        <v>0</v>
      </c>
      <c r="Y50" s="127">
        <f t="shared" si="11"/>
        <v>0</v>
      </c>
      <c r="Z50" s="127">
        <f t="shared" si="11"/>
        <v>0</v>
      </c>
      <c r="AA50" s="127">
        <f t="shared" si="11"/>
        <v>0</v>
      </c>
      <c r="AB50" s="127">
        <f t="shared" si="11"/>
        <v>0</v>
      </c>
      <c r="AC50" s="127">
        <f>SUM(AC47,AC49)</f>
        <v>211</v>
      </c>
    </row>
    <row r="51" spans="1:80" s="17" customFormat="1" ht="15.75" customHeight="1" thickBot="1" x14ac:dyDescent="0.25">
      <c r="A51" s="462" t="s">
        <v>28</v>
      </c>
      <c r="B51" s="435"/>
      <c r="C51" s="435"/>
      <c r="D51" s="435"/>
      <c r="E51" s="435"/>
      <c r="F51" s="435"/>
      <c r="G51" s="519"/>
      <c r="H51" s="435"/>
      <c r="I51" s="435"/>
      <c r="J51" s="435"/>
      <c r="K51" s="435"/>
      <c r="L51" s="435"/>
      <c r="M51" s="435"/>
      <c r="N51" s="435"/>
      <c r="O51" s="435"/>
      <c r="P51" s="435"/>
      <c r="Q51" s="435"/>
      <c r="R51" s="435"/>
      <c r="S51" s="435"/>
      <c r="T51" s="435"/>
      <c r="U51" s="435"/>
      <c r="V51" s="435"/>
      <c r="W51" s="435"/>
      <c r="X51" s="435"/>
      <c r="Y51" s="435"/>
      <c r="Z51" s="435"/>
      <c r="AA51" s="435"/>
      <c r="AB51" s="435"/>
      <c r="AC51" s="436"/>
    </row>
    <row r="52" spans="1:80" s="16" customFormat="1" ht="27" customHeight="1" x14ac:dyDescent="0.25">
      <c r="A52" s="474">
        <v>2</v>
      </c>
      <c r="B52" s="438" t="s">
        <v>59</v>
      </c>
      <c r="C52" s="440" t="s">
        <v>64</v>
      </c>
      <c r="D52" s="472">
        <v>0.5</v>
      </c>
      <c r="E52" s="274" t="s">
        <v>112</v>
      </c>
      <c r="F52" s="335" t="s">
        <v>128</v>
      </c>
      <c r="G52" s="370" t="s">
        <v>102</v>
      </c>
      <c r="H52" s="336">
        <v>2</v>
      </c>
      <c r="I52" s="74"/>
      <c r="J52" s="72">
        <v>45</v>
      </c>
      <c r="K52" s="75">
        <v>28</v>
      </c>
      <c r="L52" s="76">
        <v>56</v>
      </c>
      <c r="M52" s="337"/>
      <c r="N52" s="77"/>
      <c r="O52" s="78"/>
      <c r="P52" s="338"/>
      <c r="Q52" s="339"/>
      <c r="R52" s="338"/>
      <c r="S52" s="339"/>
      <c r="T52" s="338"/>
      <c r="U52" s="81">
        <v>5</v>
      </c>
      <c r="V52" s="340"/>
      <c r="W52" s="340"/>
      <c r="X52" s="340"/>
      <c r="Y52" s="340"/>
      <c r="Z52" s="82"/>
      <c r="AA52" s="35"/>
      <c r="AB52" s="36"/>
      <c r="AC52" s="37">
        <f>SUM(K52:AB52)</f>
        <v>89</v>
      </c>
    </row>
    <row r="53" spans="1:80" ht="18" customHeight="1" thickBot="1" x14ac:dyDescent="0.3">
      <c r="A53" s="474"/>
      <c r="B53" s="447"/>
      <c r="C53" s="440"/>
      <c r="D53" s="472"/>
      <c r="E53" s="285"/>
      <c r="F53" s="153"/>
      <c r="G53" s="243"/>
      <c r="H53" s="154"/>
      <c r="I53" s="154"/>
      <c r="J53" s="155"/>
      <c r="K53" s="156"/>
      <c r="L53" s="34"/>
      <c r="M53" s="157"/>
      <c r="N53" s="157"/>
      <c r="O53" s="157"/>
      <c r="P53" s="157"/>
      <c r="Q53" s="157"/>
      <c r="R53" s="40"/>
      <c r="S53" s="40"/>
      <c r="T53" s="40"/>
      <c r="U53" s="40"/>
      <c r="V53" s="40"/>
      <c r="W53" s="40"/>
      <c r="X53" s="34"/>
      <c r="Y53" s="34"/>
      <c r="Z53" s="34"/>
      <c r="AA53" s="34"/>
      <c r="AB53" s="41"/>
      <c r="AC53" s="62">
        <f>SUM(K53:AB53)</f>
        <v>0</v>
      </c>
    </row>
    <row r="54" spans="1:80" s="16" customFormat="1" ht="15.75" customHeight="1" thickBot="1" x14ac:dyDescent="0.3">
      <c r="A54" s="474"/>
      <c r="B54" s="447"/>
      <c r="C54" s="440"/>
      <c r="D54" s="472"/>
      <c r="E54" s="44" t="s">
        <v>43</v>
      </c>
      <c r="F54" s="57"/>
      <c r="G54" s="58"/>
      <c r="H54" s="58"/>
      <c r="I54" s="59"/>
      <c r="J54" s="141"/>
      <c r="K54" s="122">
        <f t="shared" ref="K54:AC54" si="12">SUM(K52:K53)</f>
        <v>28</v>
      </c>
      <c r="L54" s="42">
        <f t="shared" si="12"/>
        <v>56</v>
      </c>
      <c r="M54" s="42">
        <f t="shared" si="12"/>
        <v>0</v>
      </c>
      <c r="N54" s="42">
        <f t="shared" si="12"/>
        <v>0</v>
      </c>
      <c r="O54" s="42">
        <f t="shared" si="12"/>
        <v>0</v>
      </c>
      <c r="P54" s="42">
        <f t="shared" si="12"/>
        <v>0</v>
      </c>
      <c r="Q54" s="42">
        <f t="shared" si="12"/>
        <v>0</v>
      </c>
      <c r="R54" s="42">
        <f t="shared" si="12"/>
        <v>0</v>
      </c>
      <c r="S54" s="42">
        <f t="shared" si="12"/>
        <v>0</v>
      </c>
      <c r="T54" s="42">
        <f t="shared" si="12"/>
        <v>0</v>
      </c>
      <c r="U54" s="42">
        <f t="shared" si="12"/>
        <v>5</v>
      </c>
      <c r="V54" s="42">
        <f t="shared" si="12"/>
        <v>0</v>
      </c>
      <c r="W54" s="42">
        <f t="shared" si="12"/>
        <v>0</v>
      </c>
      <c r="X54" s="42">
        <f t="shared" si="12"/>
        <v>0</v>
      </c>
      <c r="Y54" s="42">
        <f t="shared" si="12"/>
        <v>0</v>
      </c>
      <c r="Z54" s="42">
        <f t="shared" si="12"/>
        <v>0</v>
      </c>
      <c r="AA54" s="42">
        <f t="shared" si="12"/>
        <v>0</v>
      </c>
      <c r="AB54" s="124">
        <f t="shared" si="12"/>
        <v>0</v>
      </c>
      <c r="AC54" s="158">
        <f t="shared" si="12"/>
        <v>89</v>
      </c>
    </row>
    <row r="55" spans="1:80" s="16" customFormat="1" ht="17.25" customHeight="1" thickBot="1" x14ac:dyDescent="0.3">
      <c r="A55" s="474"/>
      <c r="B55" s="447"/>
      <c r="C55" s="440"/>
      <c r="D55" s="472"/>
      <c r="E55" s="159"/>
      <c r="F55" s="49"/>
      <c r="G55" s="160"/>
      <c r="H55" s="50"/>
      <c r="I55" s="51"/>
      <c r="J55" s="161"/>
      <c r="K55" s="162"/>
      <c r="L55" s="50"/>
      <c r="M55" s="42"/>
      <c r="N55" s="42"/>
      <c r="O55" s="42"/>
      <c r="P55" s="42"/>
      <c r="Q55" s="42"/>
      <c r="R55" s="42"/>
      <c r="S55" s="42"/>
      <c r="T55" s="42"/>
      <c r="U55" s="50"/>
      <c r="V55" s="50"/>
      <c r="W55" s="50"/>
      <c r="X55" s="50"/>
      <c r="Y55" s="50"/>
      <c r="Z55" s="50"/>
      <c r="AA55" s="50"/>
      <c r="AB55" s="52"/>
      <c r="AC55" s="163">
        <f>SUM(K55:AB55)</f>
        <v>0</v>
      </c>
    </row>
    <row r="56" spans="1:80" s="16" customFormat="1" ht="17.25" customHeight="1" thickBot="1" x14ac:dyDescent="0.3">
      <c r="A56" s="449"/>
      <c r="B56" s="482"/>
      <c r="C56" s="454"/>
      <c r="D56" s="487"/>
      <c r="E56" s="56" t="s">
        <v>44</v>
      </c>
      <c r="F56" s="57"/>
      <c r="G56" s="58"/>
      <c r="H56" s="58"/>
      <c r="I56" s="59"/>
      <c r="J56" s="141"/>
      <c r="K56" s="122">
        <f t="shared" ref="K56:AC56" si="13">SUM(K55:K55)</f>
        <v>0</v>
      </c>
      <c r="L56" s="42">
        <f t="shared" si="13"/>
        <v>0</v>
      </c>
      <c r="M56" s="42">
        <f t="shared" si="13"/>
        <v>0</v>
      </c>
      <c r="N56" s="42">
        <f t="shared" si="13"/>
        <v>0</v>
      </c>
      <c r="O56" s="33">
        <f t="shared" si="13"/>
        <v>0</v>
      </c>
      <c r="P56" s="46">
        <f t="shared" si="13"/>
        <v>0</v>
      </c>
      <c r="Q56" s="46">
        <f t="shared" si="13"/>
        <v>0</v>
      </c>
      <c r="R56" s="46">
        <f t="shared" si="13"/>
        <v>0</v>
      </c>
      <c r="S56" s="42">
        <f t="shared" si="13"/>
        <v>0</v>
      </c>
      <c r="T56" s="33">
        <f t="shared" si="13"/>
        <v>0</v>
      </c>
      <c r="U56" s="46">
        <f t="shared" si="13"/>
        <v>0</v>
      </c>
      <c r="V56" s="46">
        <f t="shared" si="13"/>
        <v>0</v>
      </c>
      <c r="W56" s="46">
        <f t="shared" si="13"/>
        <v>0</v>
      </c>
      <c r="X56" s="46">
        <f t="shared" si="13"/>
        <v>0</v>
      </c>
      <c r="Y56" s="46">
        <f t="shared" si="13"/>
        <v>0</v>
      </c>
      <c r="Z56" s="46">
        <f t="shared" si="13"/>
        <v>0</v>
      </c>
      <c r="AA56" s="42">
        <f t="shared" si="13"/>
        <v>0</v>
      </c>
      <c r="AB56" s="142">
        <f t="shared" si="13"/>
        <v>0</v>
      </c>
      <c r="AC56" s="142">
        <f t="shared" si="13"/>
        <v>0</v>
      </c>
    </row>
    <row r="57" spans="1:80" s="16" customFormat="1" ht="15" customHeight="1" x14ac:dyDescent="0.25">
      <c r="A57" s="165"/>
      <c r="B57" s="166"/>
      <c r="C57" s="166"/>
      <c r="D57" s="167"/>
      <c r="E57" s="118"/>
      <c r="F57" s="483" t="s">
        <v>29</v>
      </c>
      <c r="G57" s="484"/>
      <c r="H57" s="484"/>
      <c r="I57" s="484"/>
      <c r="J57" s="485"/>
      <c r="K57" s="170">
        <f t="shared" ref="K57:AC57" si="14">SUM(K54,K56)</f>
        <v>28</v>
      </c>
      <c r="L57" s="120">
        <f t="shared" si="14"/>
        <v>56</v>
      </c>
      <c r="M57" s="120">
        <f t="shared" si="14"/>
        <v>0</v>
      </c>
      <c r="N57" s="120">
        <f t="shared" si="14"/>
        <v>0</v>
      </c>
      <c r="O57" s="120">
        <f t="shared" si="14"/>
        <v>0</v>
      </c>
      <c r="P57" s="120">
        <f t="shared" si="14"/>
        <v>0</v>
      </c>
      <c r="Q57" s="120">
        <f t="shared" si="14"/>
        <v>0</v>
      </c>
      <c r="R57" s="120">
        <f t="shared" si="14"/>
        <v>0</v>
      </c>
      <c r="S57" s="120">
        <f t="shared" si="14"/>
        <v>0</v>
      </c>
      <c r="T57" s="120">
        <f t="shared" si="14"/>
        <v>0</v>
      </c>
      <c r="U57" s="120">
        <f t="shared" si="14"/>
        <v>5</v>
      </c>
      <c r="V57" s="120">
        <f t="shared" si="14"/>
        <v>0</v>
      </c>
      <c r="W57" s="120">
        <f t="shared" si="14"/>
        <v>0</v>
      </c>
      <c r="X57" s="120">
        <f t="shared" si="14"/>
        <v>0</v>
      </c>
      <c r="Y57" s="120">
        <f t="shared" si="14"/>
        <v>0</v>
      </c>
      <c r="Z57" s="120">
        <f t="shared" si="14"/>
        <v>0</v>
      </c>
      <c r="AA57" s="120">
        <f t="shared" si="14"/>
        <v>0</v>
      </c>
      <c r="AB57" s="171">
        <f t="shared" si="14"/>
        <v>0</v>
      </c>
      <c r="AC57" s="37">
        <f t="shared" si="14"/>
        <v>89</v>
      </c>
    </row>
    <row r="58" spans="1:80" s="19" customFormat="1" ht="15.75" customHeight="1" thickBot="1" x14ac:dyDescent="0.3">
      <c r="A58" s="172"/>
      <c r="B58" s="173"/>
      <c r="C58" s="173"/>
      <c r="D58" s="174"/>
      <c r="E58" s="136"/>
      <c r="F58" s="463" t="s">
        <v>69</v>
      </c>
      <c r="G58" s="464"/>
      <c r="H58" s="464"/>
      <c r="I58" s="464"/>
      <c r="J58" s="465"/>
      <c r="K58" s="175">
        <f t="shared" ref="K58:AC58" si="15">SUM(K50+K57)</f>
        <v>96</v>
      </c>
      <c r="L58" s="126">
        <f t="shared" si="15"/>
        <v>154</v>
      </c>
      <c r="M58" s="126">
        <f t="shared" si="15"/>
        <v>0</v>
      </c>
      <c r="N58" s="126">
        <f t="shared" si="15"/>
        <v>0</v>
      </c>
      <c r="O58" s="126">
        <f t="shared" si="15"/>
        <v>0</v>
      </c>
      <c r="P58" s="126">
        <f t="shared" si="15"/>
        <v>0</v>
      </c>
      <c r="Q58" s="126">
        <f t="shared" si="15"/>
        <v>21</v>
      </c>
      <c r="R58" s="126">
        <f t="shared" si="15"/>
        <v>0</v>
      </c>
      <c r="S58" s="126">
        <f t="shared" si="15"/>
        <v>14</v>
      </c>
      <c r="T58" s="126">
        <f t="shared" si="15"/>
        <v>0</v>
      </c>
      <c r="U58" s="126">
        <f t="shared" si="15"/>
        <v>15</v>
      </c>
      <c r="V58" s="126">
        <f t="shared" si="15"/>
        <v>0</v>
      </c>
      <c r="W58" s="126">
        <f t="shared" si="15"/>
        <v>0</v>
      </c>
      <c r="X58" s="126">
        <f t="shared" si="15"/>
        <v>0</v>
      </c>
      <c r="Y58" s="126">
        <f t="shared" si="15"/>
        <v>0</v>
      </c>
      <c r="Z58" s="126">
        <f t="shared" si="15"/>
        <v>0</v>
      </c>
      <c r="AA58" s="126">
        <f t="shared" si="15"/>
        <v>0</v>
      </c>
      <c r="AB58" s="176">
        <f t="shared" si="15"/>
        <v>0</v>
      </c>
      <c r="AC58" s="177">
        <f t="shared" si="15"/>
        <v>300</v>
      </c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</row>
    <row r="59" spans="1:80" s="19" customFormat="1" ht="15.75" customHeight="1" thickBot="1" x14ac:dyDescent="0.3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</row>
    <row r="60" spans="1:80" s="17" customFormat="1" ht="17.25" customHeight="1" thickBot="1" x14ac:dyDescent="0.25">
      <c r="A60" s="462" t="s">
        <v>26</v>
      </c>
      <c r="B60" s="435"/>
      <c r="C60" s="435"/>
      <c r="D60" s="435"/>
      <c r="E60" s="435"/>
      <c r="F60" s="435"/>
      <c r="G60" s="435"/>
      <c r="H60" s="435"/>
      <c r="I60" s="435"/>
      <c r="J60" s="435"/>
      <c r="K60" s="435"/>
      <c r="L60" s="435"/>
      <c r="M60" s="435"/>
      <c r="N60" s="435"/>
      <c r="O60" s="435"/>
      <c r="P60" s="435"/>
      <c r="Q60" s="435"/>
      <c r="R60" s="435"/>
      <c r="S60" s="435"/>
      <c r="T60" s="435"/>
      <c r="U60" s="435"/>
      <c r="V60" s="435"/>
      <c r="W60" s="435"/>
      <c r="X60" s="435"/>
      <c r="Y60" s="435"/>
      <c r="Z60" s="435"/>
      <c r="AA60" s="435"/>
      <c r="AB60" s="435"/>
      <c r="AC60" s="436"/>
    </row>
    <row r="61" spans="1:80" s="16" customFormat="1" ht="15.75" customHeight="1" x14ac:dyDescent="0.25">
      <c r="A61" s="444">
        <v>3</v>
      </c>
      <c r="B61" s="437" t="s">
        <v>71</v>
      </c>
      <c r="C61" s="537" t="s">
        <v>73</v>
      </c>
      <c r="D61" s="533" t="s">
        <v>70</v>
      </c>
      <c r="E61" s="274" t="s">
        <v>95</v>
      </c>
      <c r="F61" s="334" t="s">
        <v>128</v>
      </c>
      <c r="G61" s="72" t="s">
        <v>101</v>
      </c>
      <c r="H61" s="288"/>
      <c r="I61" s="242">
        <v>1</v>
      </c>
      <c r="J61" s="235">
        <v>9</v>
      </c>
      <c r="K61" s="233"/>
      <c r="L61" s="76">
        <v>20</v>
      </c>
      <c r="M61" s="288"/>
      <c r="N61" s="77"/>
      <c r="O61" s="78"/>
      <c r="P61" s="289"/>
      <c r="Q61" s="80"/>
      <c r="R61" s="289"/>
      <c r="S61" s="80"/>
      <c r="T61" s="289"/>
      <c r="U61" s="81"/>
      <c r="V61" s="290"/>
      <c r="W61" s="290"/>
      <c r="X61" s="290"/>
      <c r="Y61" s="290"/>
      <c r="Z61" s="290"/>
      <c r="AA61" s="290"/>
      <c r="AB61" s="36"/>
      <c r="AC61" s="39">
        <f t="shared" ref="AC61:AC66" si="16">SUM(K61:AB61)</f>
        <v>20</v>
      </c>
      <c r="AE61" s="29"/>
    </row>
    <row r="62" spans="1:80" s="16" customFormat="1" ht="15" customHeight="1" x14ac:dyDescent="0.25">
      <c r="A62" s="445"/>
      <c r="B62" s="438"/>
      <c r="C62" s="488"/>
      <c r="D62" s="443"/>
      <c r="E62" s="275" t="s">
        <v>95</v>
      </c>
      <c r="F62" s="334" t="s">
        <v>128</v>
      </c>
      <c r="G62" s="72" t="s">
        <v>55</v>
      </c>
      <c r="H62" s="289"/>
      <c r="I62" s="242">
        <v>1</v>
      </c>
      <c r="J62" s="236">
        <v>9</v>
      </c>
      <c r="K62" s="77"/>
      <c r="L62" s="78">
        <v>20</v>
      </c>
      <c r="M62" s="288"/>
      <c r="N62" s="77"/>
      <c r="O62" s="83"/>
      <c r="P62" s="289"/>
      <c r="Q62" s="292"/>
      <c r="R62" s="289"/>
      <c r="S62" s="292"/>
      <c r="T62" s="293"/>
      <c r="U62" s="81"/>
      <c r="V62" s="289"/>
      <c r="W62" s="289"/>
      <c r="X62" s="289"/>
      <c r="Y62" s="289"/>
      <c r="Z62" s="289"/>
      <c r="AA62" s="289"/>
      <c r="AB62" s="38"/>
      <c r="AC62" s="39">
        <f t="shared" si="16"/>
        <v>20</v>
      </c>
      <c r="AE62" s="29"/>
    </row>
    <row r="63" spans="1:80" s="16" customFormat="1" ht="14.25" customHeight="1" x14ac:dyDescent="0.25">
      <c r="A63" s="445"/>
      <c r="B63" s="438"/>
      <c r="C63" s="488"/>
      <c r="D63" s="443"/>
      <c r="E63" s="275" t="s">
        <v>95</v>
      </c>
      <c r="F63" s="334" t="s">
        <v>128</v>
      </c>
      <c r="G63" s="72" t="s">
        <v>56</v>
      </c>
      <c r="H63" s="287"/>
      <c r="I63" s="242">
        <v>1</v>
      </c>
      <c r="J63" s="236">
        <v>26</v>
      </c>
      <c r="K63" s="233"/>
      <c r="L63" s="76">
        <v>40</v>
      </c>
      <c r="M63" s="288"/>
      <c r="N63" s="86"/>
      <c r="O63" s="87"/>
      <c r="P63" s="289"/>
      <c r="Q63" s="80"/>
      <c r="R63" s="288"/>
      <c r="S63" s="80"/>
      <c r="T63" s="293"/>
      <c r="U63" s="81"/>
      <c r="V63" s="289"/>
      <c r="W63" s="289"/>
      <c r="X63" s="289"/>
      <c r="Y63" s="289"/>
      <c r="Z63" s="289"/>
      <c r="AA63" s="289"/>
      <c r="AB63" s="38"/>
      <c r="AC63" s="39">
        <f t="shared" si="16"/>
        <v>40</v>
      </c>
      <c r="AE63" s="29"/>
    </row>
    <row r="64" spans="1:80" s="16" customFormat="1" ht="15" customHeight="1" x14ac:dyDescent="0.25">
      <c r="A64" s="445"/>
      <c r="B64" s="438"/>
      <c r="C64" s="488"/>
      <c r="D64" s="443"/>
      <c r="E64" s="275" t="s">
        <v>114</v>
      </c>
      <c r="F64" s="334" t="s">
        <v>128</v>
      </c>
      <c r="G64" s="232" t="s">
        <v>56</v>
      </c>
      <c r="H64" s="289"/>
      <c r="I64" s="242">
        <v>2</v>
      </c>
      <c r="J64" s="236">
        <v>26</v>
      </c>
      <c r="K64" s="89">
        <v>16</v>
      </c>
      <c r="L64" s="83">
        <v>24</v>
      </c>
      <c r="M64" s="288"/>
      <c r="N64" s="89">
        <v>6</v>
      </c>
      <c r="O64" s="90">
        <v>2</v>
      </c>
      <c r="P64" s="289"/>
      <c r="Q64" s="292"/>
      <c r="R64" s="288"/>
      <c r="S64" s="292"/>
      <c r="T64" s="293"/>
      <c r="U64" s="81">
        <v>2</v>
      </c>
      <c r="V64" s="289"/>
      <c r="W64" s="289"/>
      <c r="X64" s="289"/>
      <c r="Y64" s="289"/>
      <c r="Z64" s="289"/>
      <c r="AA64" s="289"/>
      <c r="AB64" s="38"/>
      <c r="AC64" s="39">
        <f t="shared" si="16"/>
        <v>50</v>
      </c>
      <c r="AE64" s="29"/>
    </row>
    <row r="65" spans="1:31" s="16" customFormat="1" ht="15" customHeight="1" x14ac:dyDescent="0.25">
      <c r="A65" s="445"/>
      <c r="B65" s="438"/>
      <c r="C65" s="488"/>
      <c r="D65" s="443"/>
      <c r="E65" s="276" t="s">
        <v>114</v>
      </c>
      <c r="F65" s="334" t="s">
        <v>128</v>
      </c>
      <c r="G65" s="251" t="s">
        <v>55</v>
      </c>
      <c r="H65" s="289"/>
      <c r="I65" s="262">
        <v>2</v>
      </c>
      <c r="J65" s="252">
        <v>12</v>
      </c>
      <c r="K65" s="253">
        <v>16</v>
      </c>
      <c r="L65" s="87">
        <v>24</v>
      </c>
      <c r="M65" s="289"/>
      <c r="N65" s="87">
        <v>3</v>
      </c>
      <c r="O65" s="87">
        <v>1</v>
      </c>
      <c r="P65" s="289"/>
      <c r="Q65" s="292"/>
      <c r="R65" s="289"/>
      <c r="S65" s="292"/>
      <c r="T65" s="292"/>
      <c r="U65" s="254">
        <v>1</v>
      </c>
      <c r="V65" s="289"/>
      <c r="W65" s="289"/>
      <c r="X65" s="289"/>
      <c r="Y65" s="289"/>
      <c r="Z65" s="289"/>
      <c r="AA65" s="289"/>
      <c r="AB65" s="38"/>
      <c r="AC65" s="39">
        <f t="shared" si="16"/>
        <v>45</v>
      </c>
      <c r="AE65" s="29"/>
    </row>
    <row r="66" spans="1:31" s="16" customFormat="1" ht="15" customHeight="1" x14ac:dyDescent="0.25">
      <c r="A66" s="445"/>
      <c r="B66" s="438"/>
      <c r="C66" s="488"/>
      <c r="D66" s="443"/>
      <c r="E66" s="277" t="s">
        <v>115</v>
      </c>
      <c r="F66" s="334" t="s">
        <v>128</v>
      </c>
      <c r="G66" s="232" t="s">
        <v>55</v>
      </c>
      <c r="H66" s="341"/>
      <c r="I66" s="263">
        <v>3</v>
      </c>
      <c r="J66" s="244">
        <v>15</v>
      </c>
      <c r="K66" s="245">
        <v>16</v>
      </c>
      <c r="L66" s="246"/>
      <c r="M66" s="341"/>
      <c r="N66" s="247"/>
      <c r="O66" s="248"/>
      <c r="P66" s="290"/>
      <c r="Q66" s="249"/>
      <c r="R66" s="290"/>
      <c r="S66" s="249"/>
      <c r="T66" s="290"/>
      <c r="U66" s="250"/>
      <c r="V66" s="290"/>
      <c r="W66" s="290"/>
      <c r="X66" s="290"/>
      <c r="Y66" s="290"/>
      <c r="Z66" s="290"/>
      <c r="AA66" s="168"/>
      <c r="AB66" s="115"/>
      <c r="AC66" s="39">
        <f t="shared" si="16"/>
        <v>16</v>
      </c>
      <c r="AE66" s="29"/>
    </row>
    <row r="67" spans="1:31" s="16" customFormat="1" ht="15" customHeight="1" x14ac:dyDescent="0.25">
      <c r="A67" s="445"/>
      <c r="B67" s="438"/>
      <c r="C67" s="488"/>
      <c r="D67" s="443"/>
      <c r="E67" s="275" t="s">
        <v>116</v>
      </c>
      <c r="F67" s="334" t="s">
        <v>128</v>
      </c>
      <c r="G67" s="72" t="s">
        <v>56</v>
      </c>
      <c r="H67" s="289"/>
      <c r="I67" s="242">
        <v>3</v>
      </c>
      <c r="J67" s="236">
        <v>28</v>
      </c>
      <c r="K67" s="77">
        <v>16</v>
      </c>
      <c r="L67" s="78"/>
      <c r="M67" s="288"/>
      <c r="N67" s="77">
        <v>7</v>
      </c>
      <c r="O67" s="83">
        <v>2</v>
      </c>
      <c r="P67" s="289"/>
      <c r="Q67" s="292"/>
      <c r="R67" s="289"/>
      <c r="S67" s="292"/>
      <c r="T67" s="293"/>
      <c r="U67" s="81"/>
      <c r="V67" s="289"/>
      <c r="W67" s="289"/>
      <c r="X67" s="289"/>
      <c r="Y67" s="289"/>
      <c r="Z67" s="289"/>
      <c r="AA67" s="342"/>
      <c r="AB67" s="41"/>
      <c r="AC67" s="39">
        <f>SUM(K67:AB67)</f>
        <v>25</v>
      </c>
      <c r="AE67" s="29"/>
    </row>
    <row r="68" spans="1:31" s="16" customFormat="1" ht="15" customHeight="1" x14ac:dyDescent="0.25">
      <c r="A68" s="445"/>
      <c r="B68" s="438"/>
      <c r="C68" s="488"/>
      <c r="D68" s="443"/>
      <c r="E68" s="275" t="s">
        <v>116</v>
      </c>
      <c r="F68" s="334" t="s">
        <v>128</v>
      </c>
      <c r="G68" s="72" t="s">
        <v>55</v>
      </c>
      <c r="H68" s="287"/>
      <c r="I68" s="242">
        <v>3</v>
      </c>
      <c r="J68" s="236">
        <v>15</v>
      </c>
      <c r="K68" s="233">
        <v>16</v>
      </c>
      <c r="L68" s="76"/>
      <c r="M68" s="288"/>
      <c r="N68" s="86">
        <v>4</v>
      </c>
      <c r="O68" s="87">
        <v>2</v>
      </c>
      <c r="P68" s="289"/>
      <c r="Q68" s="80"/>
      <c r="R68" s="288"/>
      <c r="S68" s="80"/>
      <c r="T68" s="293"/>
      <c r="U68" s="81"/>
      <c r="V68" s="289"/>
      <c r="W68" s="289"/>
      <c r="X68" s="289"/>
      <c r="Y68" s="289"/>
      <c r="Z68" s="289"/>
      <c r="AA68" s="113"/>
      <c r="AB68" s="41"/>
      <c r="AC68" s="116">
        <f>SUM(K68:AB68)</f>
        <v>22</v>
      </c>
      <c r="AE68" s="29"/>
    </row>
    <row r="69" spans="1:31" s="16" customFormat="1" ht="15" customHeight="1" x14ac:dyDescent="0.25">
      <c r="A69" s="445"/>
      <c r="B69" s="438"/>
      <c r="C69" s="488"/>
      <c r="D69" s="443"/>
      <c r="E69" s="275" t="s">
        <v>114</v>
      </c>
      <c r="F69" s="334" t="s">
        <v>128</v>
      </c>
      <c r="G69" s="232" t="s">
        <v>55</v>
      </c>
      <c r="H69" s="289"/>
      <c r="I69" s="74" t="s">
        <v>113</v>
      </c>
      <c r="J69" s="236">
        <v>5</v>
      </c>
      <c r="K69" s="89">
        <v>24</v>
      </c>
      <c r="L69" s="83">
        <v>16</v>
      </c>
      <c r="M69" s="288"/>
      <c r="N69" s="89"/>
      <c r="O69" s="90"/>
      <c r="P69" s="289"/>
      <c r="Q69" s="292"/>
      <c r="R69" s="288"/>
      <c r="S69" s="292"/>
      <c r="T69" s="293"/>
      <c r="U69" s="81">
        <v>1</v>
      </c>
      <c r="V69" s="289"/>
      <c r="W69" s="289"/>
      <c r="X69" s="289"/>
      <c r="Y69" s="289"/>
      <c r="Z69" s="289"/>
      <c r="AA69" s="342"/>
      <c r="AB69" s="41"/>
      <c r="AC69" s="39">
        <f>SUM(K69:AB69)</f>
        <v>41</v>
      </c>
      <c r="AE69" s="29"/>
    </row>
    <row r="70" spans="1:31" s="16" customFormat="1" ht="15" customHeight="1" x14ac:dyDescent="0.25">
      <c r="A70" s="445"/>
      <c r="B70" s="438"/>
      <c r="C70" s="488"/>
      <c r="D70" s="443"/>
      <c r="E70" s="275" t="s">
        <v>99</v>
      </c>
      <c r="F70" s="334" t="s">
        <v>128</v>
      </c>
      <c r="G70" s="72" t="s">
        <v>55</v>
      </c>
      <c r="H70" s="288"/>
      <c r="I70" s="74" t="s">
        <v>106</v>
      </c>
      <c r="J70" s="255">
        <v>1</v>
      </c>
      <c r="K70" s="256"/>
      <c r="L70" s="94"/>
      <c r="M70" s="288"/>
      <c r="N70" s="94"/>
      <c r="O70" s="94"/>
      <c r="P70" s="288"/>
      <c r="Q70" s="293"/>
      <c r="R70" s="288"/>
      <c r="S70" s="293">
        <v>7</v>
      </c>
      <c r="T70" s="293"/>
      <c r="U70" s="86"/>
      <c r="V70" s="288"/>
      <c r="W70" s="288"/>
      <c r="X70" s="288"/>
      <c r="Y70" s="288"/>
      <c r="Z70" s="288"/>
      <c r="AA70" s="343"/>
      <c r="AB70" s="41"/>
      <c r="AC70" s="39">
        <f>SUM(K70:AB70)</f>
        <v>7</v>
      </c>
      <c r="AE70" s="29"/>
    </row>
    <row r="71" spans="1:31" s="16" customFormat="1" ht="15" customHeight="1" thickBot="1" x14ac:dyDescent="0.3">
      <c r="A71" s="445"/>
      <c r="B71" s="438"/>
      <c r="C71" s="488"/>
      <c r="D71" s="443"/>
      <c r="E71" s="275" t="s">
        <v>58</v>
      </c>
      <c r="F71" s="334" t="s">
        <v>128</v>
      </c>
      <c r="G71" s="72" t="s">
        <v>55</v>
      </c>
      <c r="H71" s="288"/>
      <c r="I71" s="74" t="s">
        <v>106</v>
      </c>
      <c r="J71" s="257">
        <v>1</v>
      </c>
      <c r="K71" s="258"/>
      <c r="L71" s="259"/>
      <c r="M71" s="344"/>
      <c r="N71" s="259"/>
      <c r="O71" s="259"/>
      <c r="P71" s="344"/>
      <c r="Q71" s="302">
        <v>10.5</v>
      </c>
      <c r="R71" s="344"/>
      <c r="S71" s="302"/>
      <c r="T71" s="302"/>
      <c r="U71" s="260"/>
      <c r="V71" s="344"/>
      <c r="W71" s="344"/>
      <c r="X71" s="345"/>
      <c r="Y71" s="345"/>
      <c r="Z71" s="345"/>
      <c r="AA71" s="345"/>
      <c r="AB71" s="261"/>
      <c r="AC71" s="39">
        <f>SUM(K71:AB71)</f>
        <v>10.5</v>
      </c>
      <c r="AE71" s="29"/>
    </row>
    <row r="72" spans="1:31" s="16" customFormat="1" ht="15.75" customHeight="1" thickBot="1" x14ac:dyDescent="0.3">
      <c r="A72" s="445"/>
      <c r="B72" s="438"/>
      <c r="C72" s="488"/>
      <c r="D72" s="443"/>
      <c r="E72" s="44" t="s">
        <v>43</v>
      </c>
      <c r="F72" s="45"/>
      <c r="G72" s="42"/>
      <c r="H72" s="42"/>
      <c r="I72" s="43"/>
      <c r="J72" s="46"/>
      <c r="K72" s="122">
        <f t="shared" ref="K72:AC72" si="17">SUM(K61:K71)</f>
        <v>104</v>
      </c>
      <c r="L72" s="122">
        <f t="shared" si="17"/>
        <v>144</v>
      </c>
      <c r="M72" s="122">
        <f t="shared" si="17"/>
        <v>0</v>
      </c>
      <c r="N72" s="122">
        <f t="shared" si="17"/>
        <v>20</v>
      </c>
      <c r="O72" s="122">
        <f t="shared" si="17"/>
        <v>7</v>
      </c>
      <c r="P72" s="122">
        <f t="shared" si="17"/>
        <v>0</v>
      </c>
      <c r="Q72" s="373">
        <f t="shared" si="17"/>
        <v>10.5</v>
      </c>
      <c r="R72" s="122">
        <f t="shared" si="17"/>
        <v>0</v>
      </c>
      <c r="S72" s="122">
        <f t="shared" si="17"/>
        <v>7</v>
      </c>
      <c r="T72" s="122">
        <f t="shared" si="17"/>
        <v>0</v>
      </c>
      <c r="U72" s="122">
        <f t="shared" si="17"/>
        <v>4</v>
      </c>
      <c r="V72" s="122">
        <f t="shared" si="17"/>
        <v>0</v>
      </c>
      <c r="W72" s="122">
        <f t="shared" si="17"/>
        <v>0</v>
      </c>
      <c r="X72" s="122">
        <f t="shared" si="17"/>
        <v>0</v>
      </c>
      <c r="Y72" s="122">
        <f t="shared" si="17"/>
        <v>0</v>
      </c>
      <c r="Z72" s="122">
        <f t="shared" si="17"/>
        <v>0</v>
      </c>
      <c r="AA72" s="122">
        <f t="shared" si="17"/>
        <v>0</v>
      </c>
      <c r="AB72" s="122">
        <f t="shared" si="17"/>
        <v>0</v>
      </c>
      <c r="AC72" s="122">
        <f t="shared" si="17"/>
        <v>296.5</v>
      </c>
    </row>
    <row r="73" spans="1:31" s="16" customFormat="1" ht="15.75" customHeight="1" thickBot="1" x14ac:dyDescent="0.3">
      <c r="A73" s="445"/>
      <c r="B73" s="438"/>
      <c r="C73" s="488"/>
      <c r="D73" s="443"/>
      <c r="E73" s="284" t="s">
        <v>114</v>
      </c>
      <c r="F73" s="287" t="s">
        <v>129</v>
      </c>
      <c r="G73" s="72" t="s">
        <v>56</v>
      </c>
      <c r="H73" s="288"/>
      <c r="I73" s="74">
        <v>2</v>
      </c>
      <c r="J73" s="237">
        <v>4</v>
      </c>
      <c r="K73" s="234"/>
      <c r="L73" s="220"/>
      <c r="M73" s="346"/>
      <c r="N73" s="220">
        <v>1</v>
      </c>
      <c r="O73" s="220">
        <v>0.5</v>
      </c>
      <c r="P73" s="346"/>
      <c r="Q73" s="347"/>
      <c r="R73" s="346"/>
      <c r="S73" s="347"/>
      <c r="T73" s="347"/>
      <c r="U73" s="223">
        <v>1</v>
      </c>
      <c r="V73" s="346"/>
      <c r="W73" s="346"/>
      <c r="X73" s="342"/>
      <c r="Y73" s="342"/>
      <c r="Z73" s="168"/>
      <c r="AA73" s="120"/>
      <c r="AB73" s="148"/>
      <c r="AC73" s="149">
        <f>SUM(K73:AB73)</f>
        <v>2.5</v>
      </c>
    </row>
    <row r="74" spans="1:31" s="16" customFormat="1" ht="15.75" customHeight="1" thickBot="1" x14ac:dyDescent="0.3">
      <c r="A74" s="445"/>
      <c r="B74" s="438"/>
      <c r="C74" s="488"/>
      <c r="D74" s="443"/>
      <c r="E74" s="44" t="s">
        <v>44</v>
      </c>
      <c r="F74" s="45"/>
      <c r="G74" s="42"/>
      <c r="H74" s="42"/>
      <c r="I74" s="43"/>
      <c r="J74" s="46"/>
      <c r="K74" s="122">
        <f t="shared" ref="K74:AC74" si="18">SUM(K73:K73)</f>
        <v>0</v>
      </c>
      <c r="L74" s="42">
        <f t="shared" si="18"/>
        <v>0</v>
      </c>
      <c r="M74" s="42">
        <f t="shared" si="18"/>
        <v>0</v>
      </c>
      <c r="N74" s="42">
        <f t="shared" si="18"/>
        <v>1</v>
      </c>
      <c r="O74" s="42">
        <f t="shared" si="18"/>
        <v>0.5</v>
      </c>
      <c r="P74" s="42">
        <f t="shared" si="18"/>
        <v>0</v>
      </c>
      <c r="Q74" s="42">
        <f t="shared" si="18"/>
        <v>0</v>
      </c>
      <c r="R74" s="42">
        <f t="shared" si="18"/>
        <v>0</v>
      </c>
      <c r="S74" s="42">
        <f t="shared" si="18"/>
        <v>0</v>
      </c>
      <c r="T74" s="42">
        <f t="shared" si="18"/>
        <v>0</v>
      </c>
      <c r="U74" s="42">
        <f t="shared" si="18"/>
        <v>1</v>
      </c>
      <c r="V74" s="42">
        <f t="shared" si="18"/>
        <v>0</v>
      </c>
      <c r="W74" s="42">
        <f t="shared" si="18"/>
        <v>0</v>
      </c>
      <c r="X74" s="42">
        <f t="shared" si="18"/>
        <v>0</v>
      </c>
      <c r="Y74" s="42">
        <f t="shared" si="18"/>
        <v>0</v>
      </c>
      <c r="Z74" s="42">
        <f t="shared" si="18"/>
        <v>0</v>
      </c>
      <c r="AA74" s="42">
        <f t="shared" si="18"/>
        <v>0</v>
      </c>
      <c r="AB74" s="124">
        <f t="shared" si="18"/>
        <v>0</v>
      </c>
      <c r="AC74" s="61">
        <f t="shared" si="18"/>
        <v>2.5</v>
      </c>
    </row>
    <row r="75" spans="1:31" s="16" customFormat="1" ht="16.5" thickBot="1" x14ac:dyDescent="0.3">
      <c r="A75" s="535"/>
      <c r="B75" s="536"/>
      <c r="C75" s="538"/>
      <c r="D75" s="534"/>
      <c r="E75" s="152"/>
      <c r="F75" s="479" t="s">
        <v>27</v>
      </c>
      <c r="G75" s="480"/>
      <c r="H75" s="480"/>
      <c r="I75" s="480"/>
      <c r="J75" s="481"/>
      <c r="K75" s="127">
        <f t="shared" ref="K75:AC75" si="19">SUM(K72,K74)</f>
        <v>104</v>
      </c>
      <c r="L75" s="58">
        <f t="shared" si="19"/>
        <v>144</v>
      </c>
      <c r="M75" s="58">
        <f t="shared" si="19"/>
        <v>0</v>
      </c>
      <c r="N75" s="58">
        <f t="shared" si="19"/>
        <v>21</v>
      </c>
      <c r="O75" s="58">
        <f t="shared" si="19"/>
        <v>7.5</v>
      </c>
      <c r="P75" s="58">
        <f t="shared" si="19"/>
        <v>0</v>
      </c>
      <c r="Q75" s="369">
        <f t="shared" si="19"/>
        <v>10.5</v>
      </c>
      <c r="R75" s="58">
        <f t="shared" si="19"/>
        <v>0</v>
      </c>
      <c r="S75" s="58">
        <f t="shared" si="19"/>
        <v>7</v>
      </c>
      <c r="T75" s="58">
        <f t="shared" si="19"/>
        <v>0</v>
      </c>
      <c r="U75" s="58">
        <f t="shared" si="19"/>
        <v>5</v>
      </c>
      <c r="V75" s="58">
        <f t="shared" si="19"/>
        <v>0</v>
      </c>
      <c r="W75" s="58">
        <f t="shared" si="19"/>
        <v>0</v>
      </c>
      <c r="X75" s="58">
        <f t="shared" si="19"/>
        <v>0</v>
      </c>
      <c r="Y75" s="58">
        <f t="shared" si="19"/>
        <v>0</v>
      </c>
      <c r="Z75" s="58">
        <f t="shared" si="19"/>
        <v>0</v>
      </c>
      <c r="AA75" s="58">
        <f t="shared" si="19"/>
        <v>0</v>
      </c>
      <c r="AB75" s="60">
        <f t="shared" si="19"/>
        <v>0</v>
      </c>
      <c r="AC75" s="142">
        <f t="shared" si="19"/>
        <v>299</v>
      </c>
    </row>
    <row r="76" spans="1:31" s="17" customFormat="1" ht="15.75" customHeight="1" thickBot="1" x14ac:dyDescent="0.25">
      <c r="A76" s="434" t="s">
        <v>28</v>
      </c>
      <c r="B76" s="435"/>
      <c r="C76" s="435"/>
      <c r="D76" s="435"/>
      <c r="E76" s="435"/>
      <c r="F76" s="435"/>
      <c r="G76" s="435"/>
      <c r="H76" s="435"/>
      <c r="I76" s="435"/>
      <c r="J76" s="435"/>
      <c r="K76" s="435"/>
      <c r="L76" s="435"/>
      <c r="M76" s="435"/>
      <c r="N76" s="435"/>
      <c r="O76" s="435"/>
      <c r="P76" s="435"/>
      <c r="Q76" s="435"/>
      <c r="R76" s="435"/>
      <c r="S76" s="435"/>
      <c r="T76" s="435"/>
      <c r="U76" s="435"/>
      <c r="V76" s="435"/>
      <c r="W76" s="435"/>
      <c r="X76" s="435"/>
      <c r="Y76" s="435"/>
      <c r="Z76" s="435"/>
      <c r="AA76" s="435"/>
      <c r="AB76" s="435"/>
      <c r="AC76" s="436"/>
    </row>
    <row r="77" spans="1:31" s="16" customFormat="1" ht="17.25" customHeight="1" x14ac:dyDescent="0.25">
      <c r="A77" s="445">
        <v>3</v>
      </c>
      <c r="B77" s="438" t="s">
        <v>72</v>
      </c>
      <c r="C77" s="488" t="s">
        <v>74</v>
      </c>
      <c r="D77" s="493">
        <v>0.75</v>
      </c>
      <c r="E77" s="274" t="s">
        <v>95</v>
      </c>
      <c r="F77" s="334" t="s">
        <v>128</v>
      </c>
      <c r="G77" s="72" t="s">
        <v>101</v>
      </c>
      <c r="H77" s="288"/>
      <c r="I77" s="242">
        <v>1</v>
      </c>
      <c r="J77" s="235">
        <v>9</v>
      </c>
      <c r="K77" s="233"/>
      <c r="L77" s="76">
        <v>8</v>
      </c>
      <c r="M77" s="288"/>
      <c r="N77" s="77"/>
      <c r="O77" s="78"/>
      <c r="P77" s="289"/>
      <c r="Q77" s="80"/>
      <c r="R77" s="289"/>
      <c r="S77" s="80"/>
      <c r="T77" s="289"/>
      <c r="U77" s="81"/>
      <c r="V77" s="290"/>
      <c r="W77" s="290"/>
      <c r="X77" s="290"/>
      <c r="Y77" s="290"/>
      <c r="Z77" s="290"/>
      <c r="AA77" s="113"/>
      <c r="AB77" s="291"/>
      <c r="AC77" s="37">
        <f t="shared" ref="AC77:AC82" si="20">SUM(K77:AB77)</f>
        <v>8</v>
      </c>
      <c r="AE77" s="29"/>
    </row>
    <row r="78" spans="1:31" s="16" customFormat="1" ht="15.75" x14ac:dyDescent="0.25">
      <c r="A78" s="445"/>
      <c r="B78" s="447"/>
      <c r="C78" s="488"/>
      <c r="D78" s="493"/>
      <c r="E78" s="275" t="s">
        <v>95</v>
      </c>
      <c r="F78" s="334" t="s">
        <v>128</v>
      </c>
      <c r="G78" s="72" t="s">
        <v>55</v>
      </c>
      <c r="H78" s="289"/>
      <c r="I78" s="242">
        <v>1</v>
      </c>
      <c r="J78" s="236">
        <v>9</v>
      </c>
      <c r="K78" s="77"/>
      <c r="L78" s="78">
        <v>8</v>
      </c>
      <c r="M78" s="288"/>
      <c r="N78" s="77"/>
      <c r="O78" s="83"/>
      <c r="P78" s="289"/>
      <c r="Q78" s="292"/>
      <c r="R78" s="289"/>
      <c r="S78" s="292"/>
      <c r="T78" s="293"/>
      <c r="U78" s="81"/>
      <c r="V78" s="289"/>
      <c r="W78" s="289"/>
      <c r="X78" s="289"/>
      <c r="Y78" s="289"/>
      <c r="Z78" s="289"/>
      <c r="AA78" s="343"/>
      <c r="AB78" s="294"/>
      <c r="AC78" s="39">
        <f t="shared" si="20"/>
        <v>8</v>
      </c>
      <c r="AE78" s="29"/>
    </row>
    <row r="79" spans="1:31" s="16" customFormat="1" ht="15.75" x14ac:dyDescent="0.25">
      <c r="A79" s="445"/>
      <c r="B79" s="447"/>
      <c r="C79" s="488"/>
      <c r="D79" s="493"/>
      <c r="E79" s="275" t="s">
        <v>95</v>
      </c>
      <c r="F79" s="334" t="s">
        <v>128</v>
      </c>
      <c r="G79" s="72" t="s">
        <v>56</v>
      </c>
      <c r="H79" s="287"/>
      <c r="I79" s="242">
        <v>1</v>
      </c>
      <c r="J79" s="236">
        <v>26</v>
      </c>
      <c r="K79" s="233"/>
      <c r="L79" s="76">
        <v>16</v>
      </c>
      <c r="M79" s="288"/>
      <c r="N79" s="86"/>
      <c r="O79" s="87"/>
      <c r="P79" s="289"/>
      <c r="Q79" s="80"/>
      <c r="R79" s="288"/>
      <c r="S79" s="80"/>
      <c r="T79" s="293"/>
      <c r="U79" s="81"/>
      <c r="V79" s="289"/>
      <c r="W79" s="289"/>
      <c r="X79" s="289"/>
      <c r="Y79" s="289"/>
      <c r="Z79" s="289"/>
      <c r="AA79" s="343"/>
      <c r="AB79" s="294"/>
      <c r="AC79" s="39">
        <f t="shared" si="20"/>
        <v>16</v>
      </c>
      <c r="AE79" s="29"/>
    </row>
    <row r="80" spans="1:31" s="16" customFormat="1" ht="15.75" x14ac:dyDescent="0.25">
      <c r="A80" s="445"/>
      <c r="B80" s="447"/>
      <c r="C80" s="488"/>
      <c r="D80" s="493"/>
      <c r="E80" s="275" t="s">
        <v>115</v>
      </c>
      <c r="F80" s="334" t="s">
        <v>128</v>
      </c>
      <c r="G80" s="232" t="s">
        <v>55</v>
      </c>
      <c r="H80" s="289"/>
      <c r="I80" s="242">
        <v>3</v>
      </c>
      <c r="J80" s="236">
        <v>15</v>
      </c>
      <c r="K80" s="89">
        <v>32</v>
      </c>
      <c r="L80" s="83"/>
      <c r="M80" s="288"/>
      <c r="N80" s="89">
        <v>4</v>
      </c>
      <c r="O80" s="90">
        <v>2</v>
      </c>
      <c r="P80" s="289"/>
      <c r="Q80" s="292"/>
      <c r="R80" s="288"/>
      <c r="S80" s="292"/>
      <c r="T80" s="293"/>
      <c r="U80" s="81"/>
      <c r="V80" s="289"/>
      <c r="W80" s="289"/>
      <c r="X80" s="289"/>
      <c r="Y80" s="289"/>
      <c r="Z80" s="289"/>
      <c r="AA80" s="343"/>
      <c r="AB80" s="294"/>
      <c r="AC80" s="39">
        <f t="shared" si="20"/>
        <v>38</v>
      </c>
      <c r="AE80" s="29"/>
    </row>
    <row r="81" spans="1:62" s="16" customFormat="1" ht="15.75" x14ac:dyDescent="0.25">
      <c r="A81" s="445"/>
      <c r="B81" s="447"/>
      <c r="C81" s="488"/>
      <c r="D81" s="493"/>
      <c r="E81" s="276" t="s">
        <v>117</v>
      </c>
      <c r="F81" s="348" t="s">
        <v>128</v>
      </c>
      <c r="G81" s="251" t="s">
        <v>55</v>
      </c>
      <c r="H81" s="289"/>
      <c r="I81" s="262" t="s">
        <v>113</v>
      </c>
      <c r="J81" s="252">
        <v>5</v>
      </c>
      <c r="K81" s="253">
        <v>18</v>
      </c>
      <c r="L81" s="87"/>
      <c r="M81" s="289"/>
      <c r="N81" s="87">
        <v>1</v>
      </c>
      <c r="O81" s="87">
        <v>0.5</v>
      </c>
      <c r="P81" s="289"/>
      <c r="Q81" s="292"/>
      <c r="R81" s="289"/>
      <c r="S81" s="292"/>
      <c r="T81" s="292"/>
      <c r="U81" s="254">
        <v>1</v>
      </c>
      <c r="V81" s="289"/>
      <c r="W81" s="289"/>
      <c r="X81" s="289"/>
      <c r="Y81" s="289"/>
      <c r="Z81" s="289"/>
      <c r="AA81" s="343"/>
      <c r="AB81" s="299"/>
      <c r="AC81" s="39">
        <f t="shared" si="20"/>
        <v>20.5</v>
      </c>
      <c r="AE81" s="29"/>
    </row>
    <row r="82" spans="1:62" s="16" customFormat="1" ht="16.5" thickBot="1" x14ac:dyDescent="0.3">
      <c r="A82" s="445"/>
      <c r="B82" s="447"/>
      <c r="C82" s="488"/>
      <c r="D82" s="493"/>
      <c r="E82" s="181"/>
      <c r="F82" s="180"/>
      <c r="G82" s="182"/>
      <c r="H82" s="180"/>
      <c r="I82" s="180"/>
      <c r="J82" s="183"/>
      <c r="K82" s="349"/>
      <c r="L82" s="66"/>
      <c r="M82" s="350"/>
      <c r="N82" s="351"/>
      <c r="O82" s="351"/>
      <c r="P82" s="350"/>
      <c r="Q82" s="350"/>
      <c r="R82" s="352"/>
      <c r="S82" s="180"/>
      <c r="T82" s="180"/>
      <c r="U82" s="119"/>
      <c r="V82" s="168"/>
      <c r="W82" s="179"/>
      <c r="X82" s="343"/>
      <c r="Y82" s="343"/>
      <c r="Z82" s="343"/>
      <c r="AA82" s="343"/>
      <c r="AB82" s="299"/>
      <c r="AC82" s="39">
        <f t="shared" si="20"/>
        <v>0</v>
      </c>
      <c r="AE82" s="29"/>
    </row>
    <row r="83" spans="1:62" s="16" customFormat="1" ht="15.75" customHeight="1" thickBot="1" x14ac:dyDescent="0.3">
      <c r="A83" s="445"/>
      <c r="B83" s="447"/>
      <c r="C83" s="488"/>
      <c r="D83" s="493"/>
      <c r="E83" s="44" t="s">
        <v>43</v>
      </c>
      <c r="F83" s="45"/>
      <c r="G83" s="42"/>
      <c r="H83" s="42"/>
      <c r="I83" s="43"/>
      <c r="J83" s="46"/>
      <c r="K83" s="122">
        <f t="shared" ref="K83:AC83" si="21">SUM(K77:K82)</f>
        <v>50</v>
      </c>
      <c r="L83" s="42">
        <f t="shared" si="21"/>
        <v>32</v>
      </c>
      <c r="M83" s="42">
        <f t="shared" si="21"/>
        <v>0</v>
      </c>
      <c r="N83" s="42">
        <f t="shared" si="21"/>
        <v>5</v>
      </c>
      <c r="O83" s="42">
        <f t="shared" si="21"/>
        <v>2.5</v>
      </c>
      <c r="P83" s="42">
        <f t="shared" si="21"/>
        <v>0</v>
      </c>
      <c r="Q83" s="42">
        <f t="shared" si="21"/>
        <v>0</v>
      </c>
      <c r="R83" s="42">
        <f t="shared" si="21"/>
        <v>0</v>
      </c>
      <c r="S83" s="42">
        <f t="shared" si="21"/>
        <v>0</v>
      </c>
      <c r="T83" s="42">
        <f t="shared" si="21"/>
        <v>0</v>
      </c>
      <c r="U83" s="42">
        <f t="shared" si="21"/>
        <v>1</v>
      </c>
      <c r="V83" s="42">
        <f t="shared" si="21"/>
        <v>0</v>
      </c>
      <c r="W83" s="42">
        <f t="shared" si="21"/>
        <v>0</v>
      </c>
      <c r="X83" s="42">
        <f t="shared" si="21"/>
        <v>0</v>
      </c>
      <c r="Y83" s="42">
        <f t="shared" si="21"/>
        <v>0</v>
      </c>
      <c r="Z83" s="42">
        <f t="shared" si="21"/>
        <v>0</v>
      </c>
      <c r="AA83" s="42">
        <f t="shared" si="21"/>
        <v>0</v>
      </c>
      <c r="AB83" s="124">
        <f t="shared" si="21"/>
        <v>0</v>
      </c>
      <c r="AC83" s="61">
        <f t="shared" si="21"/>
        <v>90.5</v>
      </c>
    </row>
    <row r="84" spans="1:62" s="16" customFormat="1" ht="17.25" customHeight="1" thickBot="1" x14ac:dyDescent="0.3">
      <c r="A84" s="445"/>
      <c r="B84" s="447"/>
      <c r="C84" s="488"/>
      <c r="D84" s="493"/>
      <c r="E84" s="284" t="s">
        <v>114</v>
      </c>
      <c r="F84" s="348" t="s">
        <v>129</v>
      </c>
      <c r="G84" s="251" t="s">
        <v>56</v>
      </c>
      <c r="H84" s="289"/>
      <c r="I84" s="262">
        <v>1</v>
      </c>
      <c r="J84" s="252">
        <v>9</v>
      </c>
      <c r="K84" s="253">
        <v>4</v>
      </c>
      <c r="L84" s="87">
        <v>4</v>
      </c>
      <c r="M84" s="289"/>
      <c r="N84" s="87"/>
      <c r="O84" s="87"/>
      <c r="P84" s="289"/>
      <c r="Q84" s="292"/>
      <c r="R84" s="289"/>
      <c r="S84" s="292"/>
      <c r="T84" s="292"/>
      <c r="U84" s="254">
        <v>1</v>
      </c>
      <c r="V84" s="289"/>
      <c r="W84" s="289"/>
      <c r="X84" s="289"/>
      <c r="Y84" s="353"/>
      <c r="Z84" s="121"/>
      <c r="AA84" s="121"/>
      <c r="AB84" s="185"/>
      <c r="AC84" s="186">
        <f>SUM(K84:AB84)</f>
        <v>9</v>
      </c>
    </row>
    <row r="85" spans="1:62" s="16" customFormat="1" ht="16.5" customHeight="1" thickBot="1" x14ac:dyDescent="0.3">
      <c r="A85" s="467"/>
      <c r="B85" s="482"/>
      <c r="C85" s="489"/>
      <c r="D85" s="494"/>
      <c r="E85" s="44" t="s">
        <v>44</v>
      </c>
      <c r="F85" s="45"/>
      <c r="G85" s="42"/>
      <c r="H85" s="42"/>
      <c r="I85" s="43"/>
      <c r="J85" s="46"/>
      <c r="K85" s="122">
        <f t="shared" ref="K85:AC85" si="22">SUM(K84:K84)</f>
        <v>4</v>
      </c>
      <c r="L85" s="42">
        <f t="shared" si="22"/>
        <v>4</v>
      </c>
      <c r="M85" s="42">
        <f t="shared" si="22"/>
        <v>0</v>
      </c>
      <c r="N85" s="42">
        <f t="shared" si="22"/>
        <v>0</v>
      </c>
      <c r="O85" s="42">
        <f t="shared" si="22"/>
        <v>0</v>
      </c>
      <c r="P85" s="42">
        <f t="shared" si="22"/>
        <v>0</v>
      </c>
      <c r="Q85" s="42">
        <f t="shared" si="22"/>
        <v>0</v>
      </c>
      <c r="R85" s="42">
        <f t="shared" si="22"/>
        <v>0</v>
      </c>
      <c r="S85" s="42">
        <f t="shared" si="22"/>
        <v>0</v>
      </c>
      <c r="T85" s="42">
        <f t="shared" si="22"/>
        <v>0</v>
      </c>
      <c r="U85" s="42">
        <f t="shared" si="22"/>
        <v>1</v>
      </c>
      <c r="V85" s="42">
        <f t="shared" si="22"/>
        <v>0</v>
      </c>
      <c r="W85" s="42">
        <f t="shared" si="22"/>
        <v>0</v>
      </c>
      <c r="X85" s="42">
        <f t="shared" si="22"/>
        <v>0</v>
      </c>
      <c r="Y85" s="42">
        <f t="shared" si="22"/>
        <v>0</v>
      </c>
      <c r="Z85" s="42">
        <f t="shared" si="22"/>
        <v>0</v>
      </c>
      <c r="AA85" s="42">
        <f t="shared" si="22"/>
        <v>0</v>
      </c>
      <c r="AB85" s="124">
        <f t="shared" si="22"/>
        <v>0</v>
      </c>
      <c r="AC85" s="61">
        <f t="shared" si="22"/>
        <v>9</v>
      </c>
    </row>
    <row r="86" spans="1:62" s="16" customFormat="1" ht="15.75" customHeight="1" x14ac:dyDescent="0.25">
      <c r="A86" s="188"/>
      <c r="B86" s="189"/>
      <c r="C86" s="189"/>
      <c r="D86" s="190"/>
      <c r="E86" s="118"/>
      <c r="F86" s="483" t="s">
        <v>29</v>
      </c>
      <c r="G86" s="484"/>
      <c r="H86" s="484"/>
      <c r="I86" s="484"/>
      <c r="J86" s="485"/>
      <c r="K86" s="170">
        <f t="shared" ref="K86:AC86" si="23">SUM(K83,K85)</f>
        <v>54</v>
      </c>
      <c r="L86" s="120">
        <f t="shared" si="23"/>
        <v>36</v>
      </c>
      <c r="M86" s="120">
        <f t="shared" si="23"/>
        <v>0</v>
      </c>
      <c r="N86" s="120">
        <f t="shared" si="23"/>
        <v>5</v>
      </c>
      <c r="O86" s="120">
        <f t="shared" si="23"/>
        <v>2.5</v>
      </c>
      <c r="P86" s="120">
        <f t="shared" si="23"/>
        <v>0</v>
      </c>
      <c r="Q86" s="120">
        <f t="shared" si="23"/>
        <v>0</v>
      </c>
      <c r="R86" s="120">
        <f t="shared" si="23"/>
        <v>0</v>
      </c>
      <c r="S86" s="120">
        <f t="shared" si="23"/>
        <v>0</v>
      </c>
      <c r="T86" s="120">
        <f t="shared" si="23"/>
        <v>0</v>
      </c>
      <c r="U86" s="120">
        <f t="shared" si="23"/>
        <v>2</v>
      </c>
      <c r="V86" s="120">
        <f t="shared" si="23"/>
        <v>0</v>
      </c>
      <c r="W86" s="120">
        <f t="shared" si="23"/>
        <v>0</v>
      </c>
      <c r="X86" s="120">
        <f t="shared" si="23"/>
        <v>0</v>
      </c>
      <c r="Y86" s="120">
        <f t="shared" si="23"/>
        <v>0</v>
      </c>
      <c r="Z86" s="120">
        <f t="shared" si="23"/>
        <v>0</v>
      </c>
      <c r="AA86" s="120">
        <f t="shared" si="23"/>
        <v>0</v>
      </c>
      <c r="AB86" s="171">
        <f t="shared" si="23"/>
        <v>0</v>
      </c>
      <c r="AC86" s="37">
        <f t="shared" si="23"/>
        <v>99.5</v>
      </c>
    </row>
    <row r="87" spans="1:62" s="19" customFormat="1" ht="15" customHeight="1" thickBot="1" x14ac:dyDescent="0.3">
      <c r="A87" s="191"/>
      <c r="B87" s="192"/>
      <c r="C87" s="192"/>
      <c r="D87" s="193"/>
      <c r="E87" s="136"/>
      <c r="F87" s="463" t="s">
        <v>69</v>
      </c>
      <c r="G87" s="464"/>
      <c r="H87" s="464"/>
      <c r="I87" s="464"/>
      <c r="J87" s="465"/>
      <c r="K87" s="175">
        <f t="shared" ref="K87:AC87" si="24">SUM(K75+K86)</f>
        <v>158</v>
      </c>
      <c r="L87" s="126">
        <f t="shared" si="24"/>
        <v>180</v>
      </c>
      <c r="M87" s="126">
        <f t="shared" si="24"/>
        <v>0</v>
      </c>
      <c r="N87" s="126">
        <f t="shared" si="24"/>
        <v>26</v>
      </c>
      <c r="O87" s="126">
        <f t="shared" si="24"/>
        <v>10</v>
      </c>
      <c r="P87" s="126">
        <f t="shared" si="24"/>
        <v>0</v>
      </c>
      <c r="Q87" s="367">
        <f t="shared" si="24"/>
        <v>10.5</v>
      </c>
      <c r="R87" s="126">
        <f t="shared" si="24"/>
        <v>0</v>
      </c>
      <c r="S87" s="126">
        <f t="shared" si="24"/>
        <v>7</v>
      </c>
      <c r="T87" s="126">
        <f t="shared" si="24"/>
        <v>0</v>
      </c>
      <c r="U87" s="126">
        <f t="shared" si="24"/>
        <v>7</v>
      </c>
      <c r="V87" s="126">
        <f t="shared" si="24"/>
        <v>0</v>
      </c>
      <c r="W87" s="126">
        <f t="shared" si="24"/>
        <v>0</v>
      </c>
      <c r="X87" s="126">
        <f t="shared" si="24"/>
        <v>0</v>
      </c>
      <c r="Y87" s="126">
        <f t="shared" si="24"/>
        <v>0</v>
      </c>
      <c r="Z87" s="126">
        <f t="shared" si="24"/>
        <v>0</v>
      </c>
      <c r="AA87" s="126">
        <f t="shared" si="24"/>
        <v>0</v>
      </c>
      <c r="AB87" s="176">
        <f t="shared" si="24"/>
        <v>0</v>
      </c>
      <c r="AC87" s="177">
        <f t="shared" si="24"/>
        <v>398.5</v>
      </c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</row>
    <row r="88" spans="1:62" s="15" customFormat="1" ht="15.75" customHeight="1" thickBot="1" x14ac:dyDescent="0.25">
      <c r="A88" s="462" t="s">
        <v>26</v>
      </c>
      <c r="B88" s="435"/>
      <c r="C88" s="435"/>
      <c r="D88" s="435"/>
      <c r="E88" s="435"/>
      <c r="F88" s="435"/>
      <c r="G88" s="435"/>
      <c r="H88" s="435"/>
      <c r="I88" s="435"/>
      <c r="J88" s="435"/>
      <c r="K88" s="435"/>
      <c r="L88" s="435"/>
      <c r="M88" s="435"/>
      <c r="N88" s="435"/>
      <c r="O88" s="435"/>
      <c r="P88" s="435"/>
      <c r="Q88" s="435"/>
      <c r="R88" s="435"/>
      <c r="S88" s="435"/>
      <c r="T88" s="435"/>
      <c r="U88" s="435"/>
      <c r="V88" s="435"/>
      <c r="W88" s="435"/>
      <c r="X88" s="435"/>
      <c r="Y88" s="435"/>
      <c r="Z88" s="435"/>
      <c r="AA88" s="435"/>
      <c r="AB88" s="435"/>
      <c r="AC88" s="436"/>
    </row>
    <row r="89" spans="1:62" s="16" customFormat="1" ht="17.25" customHeight="1" x14ac:dyDescent="0.25">
      <c r="A89" s="445">
        <v>4</v>
      </c>
      <c r="B89" s="438" t="s">
        <v>46</v>
      </c>
      <c r="C89" s="440" t="s">
        <v>65</v>
      </c>
      <c r="D89" s="443" t="s">
        <v>25</v>
      </c>
      <c r="E89" s="274" t="s">
        <v>75</v>
      </c>
      <c r="F89" s="348" t="s">
        <v>128</v>
      </c>
      <c r="G89" s="72" t="s">
        <v>56</v>
      </c>
      <c r="H89" s="288"/>
      <c r="I89" s="242" t="s">
        <v>109</v>
      </c>
      <c r="J89" s="235">
        <v>25</v>
      </c>
      <c r="K89" s="233">
        <v>28</v>
      </c>
      <c r="L89" s="76">
        <v>24</v>
      </c>
      <c r="M89" s="288"/>
      <c r="N89" s="77">
        <v>6</v>
      </c>
      <c r="O89" s="78">
        <v>2</v>
      </c>
      <c r="P89" s="289"/>
      <c r="Q89" s="80"/>
      <c r="R89" s="289"/>
      <c r="S89" s="80"/>
      <c r="T89" s="289"/>
      <c r="U89" s="81">
        <v>4</v>
      </c>
      <c r="V89" s="290"/>
      <c r="W89" s="290"/>
      <c r="X89" s="290"/>
      <c r="Y89" s="290"/>
      <c r="Z89" s="290"/>
      <c r="AA89" s="113"/>
      <c r="AB89" s="36"/>
      <c r="AC89" s="37">
        <f t="shared" ref="AC89:AC94" si="25">SUM(K89:AB89)</f>
        <v>64</v>
      </c>
    </row>
    <row r="90" spans="1:62" s="16" customFormat="1" ht="15.75" customHeight="1" x14ac:dyDescent="0.25">
      <c r="A90" s="445"/>
      <c r="B90" s="447"/>
      <c r="C90" s="440"/>
      <c r="D90" s="491"/>
      <c r="E90" s="275" t="s">
        <v>75</v>
      </c>
      <c r="F90" s="348" t="s">
        <v>128</v>
      </c>
      <c r="G90" s="72" t="s">
        <v>55</v>
      </c>
      <c r="H90" s="289"/>
      <c r="I90" s="242" t="s">
        <v>109</v>
      </c>
      <c r="J90" s="236">
        <v>12</v>
      </c>
      <c r="K90" s="77">
        <v>28</v>
      </c>
      <c r="L90" s="78">
        <v>24</v>
      </c>
      <c r="M90" s="288"/>
      <c r="N90" s="77">
        <v>3</v>
      </c>
      <c r="O90" s="83">
        <v>1</v>
      </c>
      <c r="P90" s="289"/>
      <c r="Q90" s="292"/>
      <c r="R90" s="289"/>
      <c r="S90" s="292"/>
      <c r="T90" s="293"/>
      <c r="U90" s="81">
        <v>2</v>
      </c>
      <c r="V90" s="289"/>
      <c r="W90" s="289"/>
      <c r="X90" s="289"/>
      <c r="Y90" s="289"/>
      <c r="Z90" s="289"/>
      <c r="AA90" s="114"/>
      <c r="AB90" s="38"/>
      <c r="AC90" s="39">
        <f t="shared" si="25"/>
        <v>58</v>
      </c>
    </row>
    <row r="91" spans="1:62" s="16" customFormat="1" ht="15.75" customHeight="1" x14ac:dyDescent="0.25">
      <c r="A91" s="445"/>
      <c r="B91" s="447"/>
      <c r="C91" s="440"/>
      <c r="D91" s="491"/>
      <c r="E91" s="275" t="s">
        <v>77</v>
      </c>
      <c r="F91" s="348" t="s">
        <v>128</v>
      </c>
      <c r="G91" s="72" t="s">
        <v>55</v>
      </c>
      <c r="H91" s="287"/>
      <c r="I91" s="242" t="s">
        <v>105</v>
      </c>
      <c r="J91" s="236">
        <v>11</v>
      </c>
      <c r="K91" s="233">
        <v>32</v>
      </c>
      <c r="L91" s="76">
        <v>32</v>
      </c>
      <c r="M91" s="288"/>
      <c r="N91" s="86">
        <v>3</v>
      </c>
      <c r="O91" s="87">
        <v>1</v>
      </c>
      <c r="P91" s="289"/>
      <c r="Q91" s="80"/>
      <c r="R91" s="288"/>
      <c r="S91" s="80"/>
      <c r="T91" s="293"/>
      <c r="U91" s="81">
        <v>2</v>
      </c>
      <c r="V91" s="289"/>
      <c r="W91" s="289"/>
      <c r="X91" s="289"/>
      <c r="Y91" s="289"/>
      <c r="Z91" s="289"/>
      <c r="AA91" s="343"/>
      <c r="AB91" s="38"/>
      <c r="AC91" s="39">
        <f t="shared" si="25"/>
        <v>70</v>
      </c>
    </row>
    <row r="92" spans="1:62" s="16" customFormat="1" ht="15.75" customHeight="1" x14ac:dyDescent="0.25">
      <c r="A92" s="445"/>
      <c r="B92" s="447"/>
      <c r="C92" s="440"/>
      <c r="D92" s="491"/>
      <c r="E92" s="275" t="s">
        <v>78</v>
      </c>
      <c r="F92" s="348" t="s">
        <v>128</v>
      </c>
      <c r="G92" s="232" t="s">
        <v>55</v>
      </c>
      <c r="H92" s="289"/>
      <c r="I92" s="242" t="s">
        <v>105</v>
      </c>
      <c r="J92" s="236">
        <v>11</v>
      </c>
      <c r="K92" s="89">
        <v>16</v>
      </c>
      <c r="L92" s="83">
        <v>16</v>
      </c>
      <c r="M92" s="288"/>
      <c r="N92" s="89">
        <v>3</v>
      </c>
      <c r="O92" s="90">
        <v>1</v>
      </c>
      <c r="P92" s="289"/>
      <c r="Q92" s="292"/>
      <c r="R92" s="288"/>
      <c r="S92" s="292"/>
      <c r="T92" s="293"/>
      <c r="U92" s="81">
        <v>1</v>
      </c>
      <c r="V92" s="289"/>
      <c r="W92" s="289"/>
      <c r="X92" s="289"/>
      <c r="Y92" s="289"/>
      <c r="Z92" s="289"/>
      <c r="AA92" s="343"/>
      <c r="AB92" s="38"/>
      <c r="AC92" s="39">
        <f t="shared" si="25"/>
        <v>37</v>
      </c>
    </row>
    <row r="93" spans="1:62" s="16" customFormat="1" ht="15.75" customHeight="1" x14ac:dyDescent="0.25">
      <c r="A93" s="445"/>
      <c r="B93" s="447"/>
      <c r="C93" s="440"/>
      <c r="D93" s="491"/>
      <c r="E93" s="276" t="s">
        <v>118</v>
      </c>
      <c r="F93" s="348" t="s">
        <v>128</v>
      </c>
      <c r="G93" s="251" t="s">
        <v>101</v>
      </c>
      <c r="H93" s="289"/>
      <c r="I93" s="262" t="s">
        <v>113</v>
      </c>
      <c r="J93" s="252">
        <v>2</v>
      </c>
      <c r="K93" s="253">
        <v>24</v>
      </c>
      <c r="L93" s="87">
        <v>16</v>
      </c>
      <c r="M93" s="289"/>
      <c r="N93" s="87"/>
      <c r="O93" s="87"/>
      <c r="P93" s="289"/>
      <c r="Q93" s="292"/>
      <c r="R93" s="289"/>
      <c r="S93" s="292"/>
      <c r="T93" s="292"/>
      <c r="U93" s="254">
        <v>1</v>
      </c>
      <c r="V93" s="289"/>
      <c r="W93" s="289"/>
      <c r="X93" s="289"/>
      <c r="Y93" s="289"/>
      <c r="Z93" s="289"/>
      <c r="AA93" s="343"/>
      <c r="AB93" s="38"/>
      <c r="AC93" s="39">
        <f t="shared" si="25"/>
        <v>41</v>
      </c>
    </row>
    <row r="94" spans="1:62" s="16" customFormat="1" ht="15.75" customHeight="1" x14ac:dyDescent="0.25">
      <c r="A94" s="445"/>
      <c r="B94" s="447"/>
      <c r="C94" s="440"/>
      <c r="D94" s="491"/>
      <c r="E94" s="277" t="s">
        <v>76</v>
      </c>
      <c r="F94" s="348" t="s">
        <v>128</v>
      </c>
      <c r="G94" s="232" t="s">
        <v>60</v>
      </c>
      <c r="H94" s="341"/>
      <c r="I94" s="263" t="s">
        <v>113</v>
      </c>
      <c r="J94" s="244">
        <v>5</v>
      </c>
      <c r="K94" s="245">
        <v>8</v>
      </c>
      <c r="L94" s="246">
        <v>8</v>
      </c>
      <c r="M94" s="341"/>
      <c r="N94" s="247">
        <v>1</v>
      </c>
      <c r="O94" s="248">
        <v>0.5</v>
      </c>
      <c r="P94" s="290"/>
      <c r="Q94" s="249"/>
      <c r="R94" s="290"/>
      <c r="S94" s="249"/>
      <c r="T94" s="290"/>
      <c r="U94" s="250">
        <v>1</v>
      </c>
      <c r="V94" s="290"/>
      <c r="W94" s="290"/>
      <c r="X94" s="290"/>
      <c r="Y94" s="290"/>
      <c r="Z94" s="290"/>
      <c r="AA94" s="342"/>
      <c r="AB94" s="38"/>
      <c r="AC94" s="39">
        <f t="shared" si="25"/>
        <v>18.5</v>
      </c>
    </row>
    <row r="95" spans="1:62" s="16" customFormat="1" ht="15.75" customHeight="1" x14ac:dyDescent="0.25">
      <c r="A95" s="445"/>
      <c r="B95" s="447"/>
      <c r="C95" s="440"/>
      <c r="D95" s="491"/>
      <c r="E95" s="275" t="s">
        <v>76</v>
      </c>
      <c r="F95" s="348" t="s">
        <v>128</v>
      </c>
      <c r="G95" s="72" t="s">
        <v>55</v>
      </c>
      <c r="H95" s="289"/>
      <c r="I95" s="242" t="s">
        <v>113</v>
      </c>
      <c r="J95" s="236">
        <v>5</v>
      </c>
      <c r="K95" s="77">
        <v>8</v>
      </c>
      <c r="L95" s="78">
        <v>8</v>
      </c>
      <c r="M95" s="288"/>
      <c r="N95" s="77">
        <v>1</v>
      </c>
      <c r="O95" s="83">
        <v>0.5</v>
      </c>
      <c r="P95" s="289"/>
      <c r="Q95" s="292"/>
      <c r="R95" s="289"/>
      <c r="S95" s="292"/>
      <c r="T95" s="293"/>
      <c r="U95" s="81">
        <v>1</v>
      </c>
      <c r="V95" s="289"/>
      <c r="W95" s="289"/>
      <c r="X95" s="289"/>
      <c r="Y95" s="289"/>
      <c r="Z95" s="289"/>
      <c r="AA95" s="342"/>
      <c r="AB95" s="38"/>
      <c r="AC95" s="39">
        <f>SUM(K95:AB95)</f>
        <v>18.5</v>
      </c>
    </row>
    <row r="96" spans="1:62" s="16" customFormat="1" ht="15.75" customHeight="1" x14ac:dyDescent="0.25">
      <c r="A96" s="445"/>
      <c r="B96" s="447"/>
      <c r="C96" s="440"/>
      <c r="D96" s="491"/>
      <c r="E96" s="275" t="s">
        <v>119</v>
      </c>
      <c r="F96" s="348" t="s">
        <v>128</v>
      </c>
      <c r="G96" s="72" t="s">
        <v>101</v>
      </c>
      <c r="H96" s="287"/>
      <c r="I96" s="242" t="s">
        <v>113</v>
      </c>
      <c r="J96" s="236">
        <v>2</v>
      </c>
      <c r="K96" s="233">
        <v>24</v>
      </c>
      <c r="L96" s="76">
        <v>16</v>
      </c>
      <c r="M96" s="288"/>
      <c r="N96" s="86">
        <v>1</v>
      </c>
      <c r="O96" s="87">
        <v>0.5</v>
      </c>
      <c r="P96" s="289"/>
      <c r="Q96" s="80"/>
      <c r="R96" s="288"/>
      <c r="S96" s="80"/>
      <c r="T96" s="293"/>
      <c r="U96" s="81">
        <v>1</v>
      </c>
      <c r="V96" s="289"/>
      <c r="W96" s="289"/>
      <c r="X96" s="289"/>
      <c r="Y96" s="289"/>
      <c r="Z96" s="289"/>
      <c r="AA96" s="342"/>
      <c r="AB96" s="38"/>
      <c r="AC96" s="39">
        <f>SUM(K96:AB96)</f>
        <v>42.5</v>
      </c>
    </row>
    <row r="97" spans="1:51" s="16" customFormat="1" ht="15.75" customHeight="1" x14ac:dyDescent="0.25">
      <c r="A97" s="445"/>
      <c r="B97" s="447"/>
      <c r="C97" s="440"/>
      <c r="D97" s="491"/>
      <c r="E97" s="275" t="s">
        <v>99</v>
      </c>
      <c r="F97" s="348" t="s">
        <v>128</v>
      </c>
      <c r="G97" s="232" t="s">
        <v>55</v>
      </c>
      <c r="H97" s="289"/>
      <c r="I97" s="74" t="s">
        <v>106</v>
      </c>
      <c r="J97" s="236">
        <v>1</v>
      </c>
      <c r="K97" s="89"/>
      <c r="L97" s="83"/>
      <c r="M97" s="288"/>
      <c r="N97" s="89"/>
      <c r="O97" s="90"/>
      <c r="P97" s="289"/>
      <c r="Q97" s="292"/>
      <c r="R97" s="288"/>
      <c r="S97" s="292">
        <v>7</v>
      </c>
      <c r="T97" s="293"/>
      <c r="U97" s="81"/>
      <c r="V97" s="289"/>
      <c r="W97" s="289"/>
      <c r="X97" s="289"/>
      <c r="Y97" s="289"/>
      <c r="Z97" s="289"/>
      <c r="AA97" s="342"/>
      <c r="AB97" s="38"/>
      <c r="AC97" s="39">
        <f>SUM(K97:AB97)</f>
        <v>7</v>
      </c>
    </row>
    <row r="98" spans="1:51" s="16" customFormat="1" ht="15.75" customHeight="1" x14ac:dyDescent="0.25">
      <c r="A98" s="445"/>
      <c r="B98" s="447"/>
      <c r="C98" s="440"/>
      <c r="D98" s="491"/>
      <c r="E98" s="275" t="s">
        <v>57</v>
      </c>
      <c r="F98" s="348" t="s">
        <v>128</v>
      </c>
      <c r="G98" s="72" t="s">
        <v>55</v>
      </c>
      <c r="H98" s="288"/>
      <c r="I98" s="74" t="s">
        <v>106</v>
      </c>
      <c r="J98" s="255">
        <v>8</v>
      </c>
      <c r="K98" s="256"/>
      <c r="L98" s="94"/>
      <c r="M98" s="288"/>
      <c r="N98" s="94"/>
      <c r="O98" s="94"/>
      <c r="P98" s="288"/>
      <c r="Q98" s="293">
        <v>4</v>
      </c>
      <c r="R98" s="288"/>
      <c r="S98" s="293"/>
      <c r="T98" s="293"/>
      <c r="U98" s="86"/>
      <c r="V98" s="288"/>
      <c r="W98" s="288"/>
      <c r="X98" s="288"/>
      <c r="Y98" s="288"/>
      <c r="Z98" s="288"/>
      <c r="AA98" s="342"/>
      <c r="AB98" s="38"/>
      <c r="AC98" s="39">
        <f>SUM(K98:AB98)</f>
        <v>4</v>
      </c>
    </row>
    <row r="99" spans="1:51" s="16" customFormat="1" ht="15" customHeight="1" thickBot="1" x14ac:dyDescent="0.3">
      <c r="A99" s="445"/>
      <c r="B99" s="447"/>
      <c r="C99" s="440"/>
      <c r="D99" s="491"/>
      <c r="E99" s="275" t="s">
        <v>58</v>
      </c>
      <c r="F99" s="348" t="s">
        <v>128</v>
      </c>
      <c r="G99" s="72" t="s">
        <v>55</v>
      </c>
      <c r="H99" s="288"/>
      <c r="I99" s="74" t="s">
        <v>106</v>
      </c>
      <c r="J99" s="257">
        <v>1</v>
      </c>
      <c r="K99" s="258"/>
      <c r="L99" s="259"/>
      <c r="M99" s="344"/>
      <c r="N99" s="259"/>
      <c r="O99" s="259"/>
      <c r="P99" s="344"/>
      <c r="Q99" s="302">
        <v>10.5</v>
      </c>
      <c r="R99" s="344"/>
      <c r="S99" s="302"/>
      <c r="T99" s="302"/>
      <c r="U99" s="260"/>
      <c r="V99" s="344"/>
      <c r="W99" s="344"/>
      <c r="X99" s="345"/>
      <c r="Y99" s="345"/>
      <c r="Z99" s="345"/>
      <c r="AA99" s="342"/>
      <c r="AB99" s="38"/>
      <c r="AC99" s="39">
        <f>SUM(K99:AB99)</f>
        <v>10.5</v>
      </c>
    </row>
    <row r="100" spans="1:51" s="16" customFormat="1" ht="15" customHeight="1" thickBot="1" x14ac:dyDescent="0.3">
      <c r="A100" s="445"/>
      <c r="B100" s="447"/>
      <c r="C100" s="440"/>
      <c r="D100" s="491"/>
      <c r="E100" s="44" t="s">
        <v>43</v>
      </c>
      <c r="F100" s="45"/>
      <c r="G100" s="42"/>
      <c r="H100" s="42"/>
      <c r="I100" s="43"/>
      <c r="J100" s="46"/>
      <c r="K100" s="122">
        <f t="shared" ref="K100:AC100" si="26">SUM(K89:K99)</f>
        <v>168</v>
      </c>
      <c r="L100" s="42">
        <f t="shared" si="26"/>
        <v>144</v>
      </c>
      <c r="M100" s="42">
        <f t="shared" si="26"/>
        <v>0</v>
      </c>
      <c r="N100" s="42">
        <f t="shared" si="26"/>
        <v>18</v>
      </c>
      <c r="O100" s="42">
        <f t="shared" si="26"/>
        <v>6.5</v>
      </c>
      <c r="P100" s="42">
        <f t="shared" si="26"/>
        <v>0</v>
      </c>
      <c r="Q100" s="123">
        <f t="shared" si="26"/>
        <v>14.5</v>
      </c>
      <c r="R100" s="42">
        <f t="shared" si="26"/>
        <v>0</v>
      </c>
      <c r="S100" s="42">
        <f t="shared" si="26"/>
        <v>7</v>
      </c>
      <c r="T100" s="42">
        <f t="shared" si="26"/>
        <v>0</v>
      </c>
      <c r="U100" s="42">
        <f t="shared" si="26"/>
        <v>13</v>
      </c>
      <c r="V100" s="42">
        <f t="shared" si="26"/>
        <v>0</v>
      </c>
      <c r="W100" s="42">
        <f t="shared" si="26"/>
        <v>0</v>
      </c>
      <c r="X100" s="42">
        <f t="shared" si="26"/>
        <v>0</v>
      </c>
      <c r="Y100" s="42">
        <f t="shared" si="26"/>
        <v>0</v>
      </c>
      <c r="Z100" s="42">
        <f t="shared" si="26"/>
        <v>0</v>
      </c>
      <c r="AA100" s="42">
        <f t="shared" si="26"/>
        <v>0</v>
      </c>
      <c r="AB100" s="124">
        <f t="shared" si="26"/>
        <v>0</v>
      </c>
      <c r="AC100" s="61">
        <f t="shared" si="26"/>
        <v>371</v>
      </c>
    </row>
    <row r="101" spans="1:51" s="16" customFormat="1" ht="18" customHeight="1" thickBot="1" x14ac:dyDescent="0.3">
      <c r="A101" s="445"/>
      <c r="B101" s="447"/>
      <c r="C101" s="440"/>
      <c r="D101" s="491"/>
      <c r="E101" s="284" t="s">
        <v>75</v>
      </c>
      <c r="F101" s="334" t="s">
        <v>129</v>
      </c>
      <c r="G101" s="72" t="s">
        <v>56</v>
      </c>
      <c r="H101" s="288"/>
      <c r="I101" s="74">
        <v>2</v>
      </c>
      <c r="J101" s="257">
        <v>4</v>
      </c>
      <c r="K101" s="258"/>
      <c r="L101" s="259"/>
      <c r="M101" s="344"/>
      <c r="N101" s="259">
        <v>1</v>
      </c>
      <c r="O101" s="259">
        <v>0.5</v>
      </c>
      <c r="P101" s="344"/>
      <c r="Q101" s="302"/>
      <c r="R101" s="344"/>
      <c r="S101" s="302"/>
      <c r="T101" s="302"/>
      <c r="U101" s="260">
        <v>1</v>
      </c>
      <c r="V101" s="184"/>
      <c r="W101" s="69"/>
      <c r="X101" s="69"/>
      <c r="Y101" s="69"/>
      <c r="Z101" s="69"/>
      <c r="AA101" s="69"/>
      <c r="AB101" s="115"/>
      <c r="AC101" s="186">
        <f>SUM(K101:AB101)</f>
        <v>2.5</v>
      </c>
    </row>
    <row r="102" spans="1:51" s="16" customFormat="1" ht="17.25" customHeight="1" thickBot="1" x14ac:dyDescent="0.3">
      <c r="A102" s="445"/>
      <c r="B102" s="447"/>
      <c r="C102" s="440"/>
      <c r="D102" s="491"/>
      <c r="E102" s="44" t="s">
        <v>44</v>
      </c>
      <c r="F102" s="45"/>
      <c r="G102" s="42"/>
      <c r="H102" s="42"/>
      <c r="I102" s="43"/>
      <c r="J102" s="46"/>
      <c r="K102" s="122">
        <f t="shared" ref="K102:AC102" si="27">SUM(K101:K101)</f>
        <v>0</v>
      </c>
      <c r="L102" s="42">
        <f t="shared" si="27"/>
        <v>0</v>
      </c>
      <c r="M102" s="42">
        <f t="shared" si="27"/>
        <v>0</v>
      </c>
      <c r="N102" s="42">
        <f t="shared" si="27"/>
        <v>1</v>
      </c>
      <c r="O102" s="42">
        <f t="shared" si="27"/>
        <v>0.5</v>
      </c>
      <c r="P102" s="42">
        <f t="shared" si="27"/>
        <v>0</v>
      </c>
      <c r="Q102" s="42">
        <f t="shared" si="27"/>
        <v>0</v>
      </c>
      <c r="R102" s="42">
        <f t="shared" si="27"/>
        <v>0</v>
      </c>
      <c r="S102" s="42">
        <f t="shared" si="27"/>
        <v>0</v>
      </c>
      <c r="T102" s="42">
        <f t="shared" si="27"/>
        <v>0</v>
      </c>
      <c r="U102" s="42">
        <f t="shared" si="27"/>
        <v>1</v>
      </c>
      <c r="V102" s="42">
        <f t="shared" si="27"/>
        <v>0</v>
      </c>
      <c r="W102" s="42">
        <f t="shared" si="27"/>
        <v>0</v>
      </c>
      <c r="X102" s="42">
        <f t="shared" si="27"/>
        <v>0</v>
      </c>
      <c r="Y102" s="42">
        <f t="shared" si="27"/>
        <v>0</v>
      </c>
      <c r="Z102" s="42">
        <f t="shared" si="27"/>
        <v>0</v>
      </c>
      <c r="AA102" s="42">
        <f t="shared" si="27"/>
        <v>0</v>
      </c>
      <c r="AB102" s="124">
        <f t="shared" si="27"/>
        <v>0</v>
      </c>
      <c r="AC102" s="61">
        <f t="shared" si="27"/>
        <v>2.5</v>
      </c>
    </row>
    <row r="103" spans="1:51" s="22" customFormat="1" ht="18.75" customHeight="1" thickBot="1" x14ac:dyDescent="0.3">
      <c r="A103" s="467"/>
      <c r="B103" s="482"/>
      <c r="C103" s="454"/>
      <c r="D103" s="492"/>
      <c r="E103" s="152"/>
      <c r="F103" s="479" t="s">
        <v>27</v>
      </c>
      <c r="G103" s="480"/>
      <c r="H103" s="480"/>
      <c r="I103" s="480"/>
      <c r="J103" s="481"/>
      <c r="K103" s="127">
        <f t="shared" ref="K103:AC103" si="28">SUM(K100,K102)</f>
        <v>168</v>
      </c>
      <c r="L103" s="58">
        <f t="shared" si="28"/>
        <v>144</v>
      </c>
      <c r="M103" s="58">
        <f t="shared" si="28"/>
        <v>0</v>
      </c>
      <c r="N103" s="58">
        <f t="shared" si="28"/>
        <v>19</v>
      </c>
      <c r="O103" s="58">
        <f t="shared" si="28"/>
        <v>7</v>
      </c>
      <c r="P103" s="58">
        <f t="shared" si="28"/>
        <v>0</v>
      </c>
      <c r="Q103" s="369">
        <f t="shared" si="28"/>
        <v>14.5</v>
      </c>
      <c r="R103" s="58">
        <f t="shared" si="28"/>
        <v>0</v>
      </c>
      <c r="S103" s="58">
        <f t="shared" si="28"/>
        <v>7</v>
      </c>
      <c r="T103" s="58">
        <f t="shared" si="28"/>
        <v>0</v>
      </c>
      <c r="U103" s="58">
        <f t="shared" si="28"/>
        <v>14</v>
      </c>
      <c r="V103" s="58">
        <f t="shared" si="28"/>
        <v>0</v>
      </c>
      <c r="W103" s="58">
        <f t="shared" si="28"/>
        <v>0</v>
      </c>
      <c r="X103" s="58">
        <f t="shared" si="28"/>
        <v>0</v>
      </c>
      <c r="Y103" s="58">
        <f t="shared" si="28"/>
        <v>0</v>
      </c>
      <c r="Z103" s="58">
        <f t="shared" si="28"/>
        <v>0</v>
      </c>
      <c r="AA103" s="58">
        <f t="shared" si="28"/>
        <v>0</v>
      </c>
      <c r="AB103" s="60">
        <f t="shared" si="28"/>
        <v>0</v>
      </c>
      <c r="AC103" s="142">
        <f t="shared" si="28"/>
        <v>373.5</v>
      </c>
    </row>
    <row r="104" spans="1:51" s="17" customFormat="1" ht="15.75" customHeight="1" thickBot="1" x14ac:dyDescent="0.25">
      <c r="A104" s="462" t="s">
        <v>28</v>
      </c>
      <c r="B104" s="435"/>
      <c r="C104" s="435"/>
      <c r="D104" s="435"/>
      <c r="E104" s="435"/>
      <c r="F104" s="435"/>
      <c r="G104" s="435"/>
      <c r="H104" s="435"/>
      <c r="I104" s="435"/>
      <c r="J104" s="435"/>
      <c r="K104" s="435"/>
      <c r="L104" s="435"/>
      <c r="M104" s="435"/>
      <c r="N104" s="435"/>
      <c r="O104" s="435"/>
      <c r="P104" s="435"/>
      <c r="Q104" s="435"/>
      <c r="R104" s="435"/>
      <c r="S104" s="435"/>
      <c r="T104" s="435"/>
      <c r="U104" s="435"/>
      <c r="V104" s="435"/>
      <c r="W104" s="435"/>
      <c r="X104" s="435"/>
      <c r="Y104" s="435"/>
      <c r="Z104" s="435"/>
      <c r="AA104" s="435"/>
      <c r="AB104" s="435"/>
      <c r="AC104" s="436"/>
    </row>
    <row r="105" spans="1:51" s="23" customFormat="1" ht="15.75" customHeight="1" x14ac:dyDescent="0.25">
      <c r="A105" s="459">
        <v>4</v>
      </c>
      <c r="B105" s="437" t="s">
        <v>66</v>
      </c>
      <c r="C105" s="439" t="s">
        <v>65</v>
      </c>
      <c r="D105" s="455" t="s">
        <v>25</v>
      </c>
      <c r="E105" s="274" t="s">
        <v>83</v>
      </c>
      <c r="F105" s="348" t="s">
        <v>128</v>
      </c>
      <c r="G105" s="72" t="s">
        <v>55</v>
      </c>
      <c r="H105" s="289"/>
      <c r="I105" s="242">
        <v>4</v>
      </c>
      <c r="J105" s="236">
        <v>11</v>
      </c>
      <c r="K105" s="77">
        <v>16</v>
      </c>
      <c r="L105" s="78">
        <v>16</v>
      </c>
      <c r="M105" s="288"/>
      <c r="N105" s="77"/>
      <c r="O105" s="83"/>
      <c r="P105" s="289"/>
      <c r="Q105" s="292"/>
      <c r="R105" s="289"/>
      <c r="S105" s="292"/>
      <c r="T105" s="293"/>
      <c r="U105" s="81">
        <v>1</v>
      </c>
      <c r="V105" s="289"/>
      <c r="W105" s="289"/>
      <c r="X105" s="289"/>
      <c r="Y105" s="289"/>
      <c r="Z105" s="289"/>
      <c r="AA105" s="342"/>
      <c r="AB105" s="38"/>
      <c r="AC105" s="37">
        <f t="shared" ref="AC105:AC111" si="29">SUM(K105:AB105)</f>
        <v>33</v>
      </c>
      <c r="AE105" s="30"/>
      <c r="AF105" s="31"/>
      <c r="AG105" s="31"/>
      <c r="AH105" s="31"/>
      <c r="AI105" s="32"/>
      <c r="AJ105" s="31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</row>
    <row r="106" spans="1:51" s="23" customFormat="1" ht="15.75" customHeight="1" x14ac:dyDescent="0.25">
      <c r="A106" s="460"/>
      <c r="B106" s="438"/>
      <c r="C106" s="440"/>
      <c r="D106" s="456"/>
      <c r="E106" s="275" t="s">
        <v>78</v>
      </c>
      <c r="F106" s="348" t="s">
        <v>128</v>
      </c>
      <c r="G106" s="72" t="s">
        <v>55</v>
      </c>
      <c r="H106" s="287"/>
      <c r="I106" s="242">
        <v>4</v>
      </c>
      <c r="J106" s="236">
        <v>11</v>
      </c>
      <c r="K106" s="233">
        <v>8</v>
      </c>
      <c r="L106" s="76">
        <v>16</v>
      </c>
      <c r="M106" s="288"/>
      <c r="N106" s="86">
        <v>3</v>
      </c>
      <c r="O106" s="87">
        <v>1</v>
      </c>
      <c r="P106" s="289"/>
      <c r="Q106" s="80"/>
      <c r="R106" s="288"/>
      <c r="S106" s="80"/>
      <c r="T106" s="293"/>
      <c r="U106" s="81">
        <v>1</v>
      </c>
      <c r="V106" s="289"/>
      <c r="W106" s="289"/>
      <c r="X106" s="289"/>
      <c r="Y106" s="289"/>
      <c r="Z106" s="289"/>
      <c r="AA106" s="342"/>
      <c r="AB106" s="38"/>
      <c r="AC106" s="186">
        <f t="shared" si="29"/>
        <v>29</v>
      </c>
      <c r="AE106" s="30"/>
      <c r="AF106" s="31"/>
      <c r="AG106" s="31"/>
      <c r="AH106" s="31"/>
      <c r="AI106" s="32"/>
      <c r="AJ106" s="31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</row>
    <row r="107" spans="1:51" s="23" customFormat="1" ht="15.75" customHeight="1" x14ac:dyDescent="0.25">
      <c r="A107" s="460"/>
      <c r="B107" s="438"/>
      <c r="C107" s="440"/>
      <c r="D107" s="456"/>
      <c r="E107" s="275" t="s">
        <v>57</v>
      </c>
      <c r="F107" s="348" t="s">
        <v>128</v>
      </c>
      <c r="G107" s="232" t="s">
        <v>55</v>
      </c>
      <c r="H107" s="289"/>
      <c r="I107" s="242">
        <v>4</v>
      </c>
      <c r="J107" s="236">
        <v>11</v>
      </c>
      <c r="K107" s="89"/>
      <c r="L107" s="83"/>
      <c r="M107" s="288"/>
      <c r="N107" s="89"/>
      <c r="O107" s="90"/>
      <c r="P107" s="289"/>
      <c r="Q107" s="292">
        <v>5.5</v>
      </c>
      <c r="R107" s="288"/>
      <c r="S107" s="292"/>
      <c r="T107" s="293"/>
      <c r="U107" s="81"/>
      <c r="V107" s="289"/>
      <c r="W107" s="289"/>
      <c r="X107" s="289"/>
      <c r="Y107" s="289"/>
      <c r="Z107" s="289"/>
      <c r="AA107" s="342"/>
      <c r="AB107" s="38"/>
      <c r="AC107" s="186">
        <f t="shared" si="29"/>
        <v>5.5</v>
      </c>
      <c r="AE107" s="30"/>
      <c r="AF107" s="31"/>
      <c r="AG107" s="31"/>
      <c r="AH107" s="31"/>
      <c r="AI107" s="32"/>
      <c r="AJ107" s="31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</row>
    <row r="108" spans="1:51" s="23" customFormat="1" ht="15.75" customHeight="1" x14ac:dyDescent="0.25">
      <c r="A108" s="460"/>
      <c r="B108" s="438"/>
      <c r="C108" s="440"/>
      <c r="D108" s="456"/>
      <c r="E108" s="275" t="s">
        <v>58</v>
      </c>
      <c r="F108" s="348" t="s">
        <v>128</v>
      </c>
      <c r="G108" s="72" t="s">
        <v>55</v>
      </c>
      <c r="H108" s="288"/>
      <c r="I108" s="242">
        <v>4</v>
      </c>
      <c r="J108" s="255">
        <v>3</v>
      </c>
      <c r="K108" s="256"/>
      <c r="L108" s="94"/>
      <c r="M108" s="288"/>
      <c r="N108" s="94"/>
      <c r="O108" s="94"/>
      <c r="P108" s="288"/>
      <c r="Q108" s="293">
        <v>9</v>
      </c>
      <c r="R108" s="288"/>
      <c r="S108" s="293"/>
      <c r="T108" s="293"/>
      <c r="U108" s="86"/>
      <c r="V108" s="288"/>
      <c r="W108" s="288"/>
      <c r="X108" s="288"/>
      <c r="Y108" s="288"/>
      <c r="Z108" s="288"/>
      <c r="AA108" s="342"/>
      <c r="AB108" s="38"/>
      <c r="AC108" s="186">
        <f t="shared" si="29"/>
        <v>9</v>
      </c>
      <c r="AE108" s="30"/>
      <c r="AF108" s="31"/>
      <c r="AG108" s="31"/>
      <c r="AH108" s="31"/>
      <c r="AI108" s="32"/>
      <c r="AJ108" s="31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</row>
    <row r="109" spans="1:51" s="23" customFormat="1" ht="15.75" customHeight="1" x14ac:dyDescent="0.25">
      <c r="A109" s="460"/>
      <c r="B109" s="438"/>
      <c r="C109" s="440"/>
      <c r="D109" s="456"/>
      <c r="E109" s="275" t="s">
        <v>84</v>
      </c>
      <c r="F109" s="348" t="s">
        <v>128</v>
      </c>
      <c r="G109" s="88" t="s">
        <v>55</v>
      </c>
      <c r="H109" s="288"/>
      <c r="I109" s="93" t="s">
        <v>113</v>
      </c>
      <c r="J109" s="255">
        <v>5</v>
      </c>
      <c r="K109" s="264">
        <v>18</v>
      </c>
      <c r="L109" s="265">
        <v>22</v>
      </c>
      <c r="M109" s="354"/>
      <c r="N109" s="265">
        <v>1</v>
      </c>
      <c r="O109" s="265">
        <v>0.5</v>
      </c>
      <c r="P109" s="354"/>
      <c r="Q109" s="306"/>
      <c r="R109" s="354"/>
      <c r="S109" s="306"/>
      <c r="T109" s="306"/>
      <c r="U109" s="92">
        <v>1</v>
      </c>
      <c r="V109" s="354"/>
      <c r="W109" s="354"/>
      <c r="X109" s="355"/>
      <c r="Y109" s="355"/>
      <c r="Z109" s="355"/>
      <c r="AA109" s="343"/>
      <c r="AB109" s="41"/>
      <c r="AC109" s="194">
        <f t="shared" si="29"/>
        <v>42.5</v>
      </c>
      <c r="AE109" s="30"/>
      <c r="AF109" s="31"/>
      <c r="AG109" s="31"/>
      <c r="AH109" s="31"/>
      <c r="AI109" s="32"/>
      <c r="AJ109" s="31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</row>
    <row r="110" spans="1:51" s="23" customFormat="1" ht="15.75" customHeight="1" thickBot="1" x14ac:dyDescent="0.3">
      <c r="A110" s="460"/>
      <c r="B110" s="438"/>
      <c r="C110" s="440"/>
      <c r="D110" s="456"/>
      <c r="E110" s="284" t="s">
        <v>120</v>
      </c>
      <c r="F110" s="348" t="s">
        <v>128</v>
      </c>
      <c r="G110" s="72" t="s">
        <v>102</v>
      </c>
      <c r="H110" s="356"/>
      <c r="I110" s="268"/>
      <c r="J110" s="237">
        <v>26</v>
      </c>
      <c r="K110" s="269">
        <v>28</v>
      </c>
      <c r="L110" s="270">
        <v>28</v>
      </c>
      <c r="M110" s="356"/>
      <c r="N110" s="270"/>
      <c r="O110" s="270"/>
      <c r="P110" s="356"/>
      <c r="Q110" s="357"/>
      <c r="R110" s="356"/>
      <c r="S110" s="357"/>
      <c r="T110" s="357"/>
      <c r="U110" s="271">
        <v>3</v>
      </c>
      <c r="V110" s="267"/>
      <c r="W110" s="267"/>
      <c r="X110" s="272"/>
      <c r="Y110" s="272"/>
      <c r="Z110" s="272"/>
      <c r="AA110" s="272"/>
      <c r="AB110" s="273"/>
      <c r="AC110" s="116">
        <f t="shared" si="29"/>
        <v>59</v>
      </c>
      <c r="AE110" s="30"/>
      <c r="AF110" s="31"/>
      <c r="AG110" s="31"/>
      <c r="AH110" s="31"/>
      <c r="AI110" s="32"/>
      <c r="AJ110" s="31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</row>
    <row r="111" spans="1:51" s="16" customFormat="1" ht="15" customHeight="1" thickBot="1" x14ac:dyDescent="0.3">
      <c r="A111" s="460"/>
      <c r="B111" s="438"/>
      <c r="C111" s="440"/>
      <c r="D111" s="456"/>
      <c r="E111" s="44" t="s">
        <v>43</v>
      </c>
      <c r="F111" s="45"/>
      <c r="G111" s="42"/>
      <c r="H111" s="42"/>
      <c r="I111" s="43"/>
      <c r="J111" s="46"/>
      <c r="K111" s="122">
        <f t="shared" ref="K111:AB111" si="30">SUM(K105:K110)</f>
        <v>70</v>
      </c>
      <c r="L111" s="42">
        <f t="shared" si="30"/>
        <v>82</v>
      </c>
      <c r="M111" s="42">
        <f t="shared" si="30"/>
        <v>0</v>
      </c>
      <c r="N111" s="42">
        <f t="shared" si="30"/>
        <v>4</v>
      </c>
      <c r="O111" s="42">
        <f t="shared" si="30"/>
        <v>1.5</v>
      </c>
      <c r="P111" s="42">
        <f t="shared" si="30"/>
        <v>0</v>
      </c>
      <c r="Q111" s="123">
        <f t="shared" si="30"/>
        <v>14.5</v>
      </c>
      <c r="R111" s="42">
        <f t="shared" si="30"/>
        <v>0</v>
      </c>
      <c r="S111" s="42">
        <f t="shared" si="30"/>
        <v>0</v>
      </c>
      <c r="T111" s="42">
        <f t="shared" si="30"/>
        <v>0</v>
      </c>
      <c r="U111" s="42">
        <f t="shared" si="30"/>
        <v>6</v>
      </c>
      <c r="V111" s="42">
        <f t="shared" si="30"/>
        <v>0</v>
      </c>
      <c r="W111" s="42">
        <f t="shared" si="30"/>
        <v>0</v>
      </c>
      <c r="X111" s="42">
        <f t="shared" si="30"/>
        <v>0</v>
      </c>
      <c r="Y111" s="42">
        <f t="shared" si="30"/>
        <v>0</v>
      </c>
      <c r="Z111" s="42">
        <f t="shared" si="30"/>
        <v>0</v>
      </c>
      <c r="AA111" s="42">
        <f t="shared" si="30"/>
        <v>0</v>
      </c>
      <c r="AB111" s="124">
        <f t="shared" si="30"/>
        <v>0</v>
      </c>
      <c r="AC111" s="136">
        <f t="shared" si="29"/>
        <v>178</v>
      </c>
    </row>
    <row r="112" spans="1:51" s="16" customFormat="1" ht="15" customHeight="1" thickBot="1" x14ac:dyDescent="0.3">
      <c r="A112" s="460"/>
      <c r="B112" s="438"/>
      <c r="C112" s="440"/>
      <c r="D112" s="456"/>
      <c r="E112" s="286" t="s">
        <v>75</v>
      </c>
      <c r="F112" s="348" t="s">
        <v>129</v>
      </c>
      <c r="G112" s="266" t="s">
        <v>56</v>
      </c>
      <c r="H112" s="356"/>
      <c r="I112" s="268">
        <v>1</v>
      </c>
      <c r="J112" s="237">
        <v>9</v>
      </c>
      <c r="K112" s="269">
        <v>6</v>
      </c>
      <c r="L112" s="270">
        <v>6</v>
      </c>
      <c r="M112" s="356"/>
      <c r="N112" s="270"/>
      <c r="O112" s="270"/>
      <c r="P112" s="356"/>
      <c r="Q112" s="357"/>
      <c r="R112" s="356"/>
      <c r="S112" s="357"/>
      <c r="T112" s="357"/>
      <c r="U112" s="271">
        <v>1</v>
      </c>
      <c r="V112" s="356"/>
      <c r="W112" s="267"/>
      <c r="X112" s="272"/>
      <c r="Y112" s="272"/>
      <c r="Z112" s="69"/>
      <c r="AA112" s="69"/>
      <c r="AB112" s="115"/>
      <c r="AC112" s="186">
        <f>SUM(K112:AB112)</f>
        <v>13</v>
      </c>
    </row>
    <row r="113" spans="1:62" s="16" customFormat="1" ht="17.25" customHeight="1" thickBot="1" x14ac:dyDescent="0.3">
      <c r="A113" s="460"/>
      <c r="B113" s="438"/>
      <c r="C113" s="440"/>
      <c r="D113" s="456"/>
      <c r="E113" s="44" t="s">
        <v>44</v>
      </c>
      <c r="F113" s="45"/>
      <c r="G113" s="42"/>
      <c r="H113" s="42"/>
      <c r="I113" s="43"/>
      <c r="J113" s="46"/>
      <c r="K113" s="122">
        <f>SUM(K112)</f>
        <v>6</v>
      </c>
      <c r="L113" s="42">
        <f t="shared" ref="L113:AC113" si="31">SUM(L112)</f>
        <v>6</v>
      </c>
      <c r="M113" s="42">
        <f t="shared" si="31"/>
        <v>0</v>
      </c>
      <c r="N113" s="42">
        <f t="shared" si="31"/>
        <v>0</v>
      </c>
      <c r="O113" s="42">
        <f t="shared" si="31"/>
        <v>0</v>
      </c>
      <c r="P113" s="42">
        <f t="shared" si="31"/>
        <v>0</v>
      </c>
      <c r="Q113" s="42">
        <f t="shared" si="31"/>
        <v>0</v>
      </c>
      <c r="R113" s="42">
        <f t="shared" si="31"/>
        <v>0</v>
      </c>
      <c r="S113" s="42">
        <f t="shared" si="31"/>
        <v>0</v>
      </c>
      <c r="T113" s="42">
        <f t="shared" si="31"/>
        <v>0</v>
      </c>
      <c r="U113" s="42">
        <f t="shared" si="31"/>
        <v>1</v>
      </c>
      <c r="V113" s="42">
        <f t="shared" si="31"/>
        <v>0</v>
      </c>
      <c r="W113" s="42">
        <f t="shared" si="31"/>
        <v>0</v>
      </c>
      <c r="X113" s="42">
        <f t="shared" si="31"/>
        <v>0</v>
      </c>
      <c r="Y113" s="42">
        <f t="shared" si="31"/>
        <v>0</v>
      </c>
      <c r="Z113" s="42">
        <f t="shared" si="31"/>
        <v>0</v>
      </c>
      <c r="AA113" s="42">
        <f t="shared" si="31"/>
        <v>0</v>
      </c>
      <c r="AB113" s="124">
        <f t="shared" si="31"/>
        <v>0</v>
      </c>
      <c r="AC113" s="61">
        <f t="shared" si="31"/>
        <v>13</v>
      </c>
    </row>
    <row r="114" spans="1:62" s="16" customFormat="1" ht="15.75" x14ac:dyDescent="0.25">
      <c r="A114" s="461"/>
      <c r="B114" s="458"/>
      <c r="C114" s="454"/>
      <c r="D114" s="457"/>
      <c r="E114" s="118"/>
      <c r="F114" s="451" t="s">
        <v>29</v>
      </c>
      <c r="G114" s="452"/>
      <c r="H114" s="452"/>
      <c r="I114" s="452"/>
      <c r="J114" s="453"/>
      <c r="K114" s="170">
        <f>SUM(K111,K113)</f>
        <v>76</v>
      </c>
      <c r="L114" s="120">
        <f t="shared" ref="L114:AB114" si="32">SUM(L111,L113)</f>
        <v>88</v>
      </c>
      <c r="M114" s="120">
        <f t="shared" si="32"/>
        <v>0</v>
      </c>
      <c r="N114" s="120">
        <f t="shared" si="32"/>
        <v>4</v>
      </c>
      <c r="O114" s="120">
        <f t="shared" si="32"/>
        <v>1.5</v>
      </c>
      <c r="P114" s="120">
        <f t="shared" si="32"/>
        <v>0</v>
      </c>
      <c r="Q114" s="366">
        <f t="shared" si="32"/>
        <v>14.5</v>
      </c>
      <c r="R114" s="120">
        <f t="shared" si="32"/>
        <v>0</v>
      </c>
      <c r="S114" s="120">
        <f t="shared" si="32"/>
        <v>0</v>
      </c>
      <c r="T114" s="120">
        <f t="shared" si="32"/>
        <v>0</v>
      </c>
      <c r="U114" s="120">
        <f t="shared" si="32"/>
        <v>7</v>
      </c>
      <c r="V114" s="120">
        <f t="shared" si="32"/>
        <v>0</v>
      </c>
      <c r="W114" s="120">
        <f t="shared" si="32"/>
        <v>0</v>
      </c>
      <c r="X114" s="120">
        <f t="shared" si="32"/>
        <v>0</v>
      </c>
      <c r="Y114" s="120">
        <f t="shared" si="32"/>
        <v>0</v>
      </c>
      <c r="Z114" s="120">
        <f t="shared" si="32"/>
        <v>0</v>
      </c>
      <c r="AA114" s="120">
        <f t="shared" si="32"/>
        <v>0</v>
      </c>
      <c r="AB114" s="171">
        <f t="shared" si="32"/>
        <v>0</v>
      </c>
      <c r="AC114" s="37">
        <f>SUM(AC111,AC113)</f>
        <v>191</v>
      </c>
    </row>
    <row r="115" spans="1:62" s="19" customFormat="1" ht="16.5" thickBot="1" x14ac:dyDescent="0.3">
      <c r="A115" s="133"/>
      <c r="B115" s="134"/>
      <c r="C115" s="134"/>
      <c r="D115" s="135"/>
      <c r="E115" s="136"/>
      <c r="F115" s="463" t="s">
        <v>69</v>
      </c>
      <c r="G115" s="464"/>
      <c r="H115" s="464"/>
      <c r="I115" s="464"/>
      <c r="J115" s="465"/>
      <c r="K115" s="175">
        <f t="shared" ref="K115:AC115" si="33">SUM(K103+K114)</f>
        <v>244</v>
      </c>
      <c r="L115" s="126">
        <f t="shared" si="33"/>
        <v>232</v>
      </c>
      <c r="M115" s="126">
        <f t="shared" si="33"/>
        <v>0</v>
      </c>
      <c r="N115" s="126">
        <f t="shared" si="33"/>
        <v>23</v>
      </c>
      <c r="O115" s="126">
        <f t="shared" si="33"/>
        <v>8.5</v>
      </c>
      <c r="P115" s="126">
        <f t="shared" si="33"/>
        <v>0</v>
      </c>
      <c r="Q115" s="368">
        <f t="shared" si="33"/>
        <v>29</v>
      </c>
      <c r="R115" s="126">
        <f t="shared" si="33"/>
        <v>0</v>
      </c>
      <c r="S115" s="126">
        <f t="shared" si="33"/>
        <v>7</v>
      </c>
      <c r="T115" s="126">
        <f t="shared" si="33"/>
        <v>0</v>
      </c>
      <c r="U115" s="126">
        <f t="shared" si="33"/>
        <v>21</v>
      </c>
      <c r="V115" s="126">
        <f t="shared" si="33"/>
        <v>0</v>
      </c>
      <c r="W115" s="126">
        <f t="shared" si="33"/>
        <v>0</v>
      </c>
      <c r="X115" s="126">
        <f t="shared" si="33"/>
        <v>0</v>
      </c>
      <c r="Y115" s="126">
        <f t="shared" si="33"/>
        <v>0</v>
      </c>
      <c r="Z115" s="126">
        <f t="shared" si="33"/>
        <v>0</v>
      </c>
      <c r="AA115" s="126">
        <f t="shared" si="33"/>
        <v>0</v>
      </c>
      <c r="AB115" s="176">
        <f t="shared" si="33"/>
        <v>0</v>
      </c>
      <c r="AC115" s="177">
        <f t="shared" si="33"/>
        <v>564.5</v>
      </c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</row>
    <row r="116" spans="1:62" s="16" customFormat="1" ht="15.75" customHeight="1" thickBot="1" x14ac:dyDescent="0.3">
      <c r="A116" s="21"/>
      <c r="B116" s="21"/>
      <c r="C116" s="21"/>
      <c r="D116" s="21"/>
      <c r="E116" s="21"/>
      <c r="F116" s="196"/>
      <c r="G116" s="196"/>
      <c r="H116" s="196"/>
      <c r="I116" s="196"/>
      <c r="J116" s="196"/>
      <c r="K116" s="196"/>
      <c r="L116" s="196"/>
      <c r="M116" s="196"/>
      <c r="N116" s="196"/>
      <c r="O116" s="196"/>
      <c r="P116" s="196"/>
      <c r="Q116" s="196"/>
      <c r="R116" s="196"/>
      <c r="S116" s="196"/>
      <c r="T116" s="196"/>
      <c r="U116" s="196"/>
      <c r="V116" s="196"/>
      <c r="W116" s="196"/>
      <c r="X116" s="196"/>
      <c r="Y116" s="196"/>
      <c r="Z116" s="196"/>
      <c r="AA116" s="196"/>
      <c r="AB116" s="196"/>
      <c r="AC116" s="21"/>
    </row>
    <row r="117" spans="1:62" s="17" customFormat="1" ht="15.75" customHeight="1" thickBot="1" x14ac:dyDescent="0.25">
      <c r="A117" s="462" t="s">
        <v>26</v>
      </c>
      <c r="B117" s="435"/>
      <c r="C117" s="435"/>
      <c r="D117" s="435"/>
      <c r="E117" s="435"/>
      <c r="F117" s="435"/>
      <c r="G117" s="435"/>
      <c r="H117" s="435"/>
      <c r="I117" s="435"/>
      <c r="J117" s="435"/>
      <c r="K117" s="435"/>
      <c r="L117" s="435"/>
      <c r="M117" s="435"/>
      <c r="N117" s="435"/>
      <c r="O117" s="435"/>
      <c r="P117" s="435"/>
      <c r="Q117" s="435"/>
      <c r="R117" s="435"/>
      <c r="S117" s="435"/>
      <c r="T117" s="435"/>
      <c r="U117" s="435"/>
      <c r="V117" s="435"/>
      <c r="W117" s="435"/>
      <c r="X117" s="435"/>
      <c r="Y117" s="435"/>
      <c r="Z117" s="435"/>
      <c r="AA117" s="435"/>
      <c r="AB117" s="435"/>
      <c r="AC117" s="436"/>
    </row>
    <row r="118" spans="1:62" s="16" customFormat="1" ht="15.75" x14ac:dyDescent="0.25">
      <c r="A118" s="444">
        <v>5</v>
      </c>
      <c r="B118" s="437" t="s">
        <v>50</v>
      </c>
      <c r="C118" s="439" t="s">
        <v>67</v>
      </c>
      <c r="D118" s="441" t="s">
        <v>25</v>
      </c>
      <c r="E118" s="274" t="s">
        <v>121</v>
      </c>
      <c r="F118" s="348" t="s">
        <v>128</v>
      </c>
      <c r="G118" s="72" t="s">
        <v>55</v>
      </c>
      <c r="H118" s="288"/>
      <c r="I118" s="242">
        <v>1</v>
      </c>
      <c r="J118" s="235">
        <v>9</v>
      </c>
      <c r="K118" s="233">
        <v>8</v>
      </c>
      <c r="L118" s="76">
        <v>16</v>
      </c>
      <c r="M118" s="288"/>
      <c r="N118" s="77"/>
      <c r="O118" s="78"/>
      <c r="P118" s="289"/>
      <c r="Q118" s="80"/>
      <c r="R118" s="289"/>
      <c r="S118" s="80"/>
      <c r="T118" s="289"/>
      <c r="U118" s="81">
        <v>1</v>
      </c>
      <c r="V118" s="290"/>
      <c r="W118" s="290"/>
      <c r="X118" s="290"/>
      <c r="Y118" s="290"/>
      <c r="Z118" s="290"/>
      <c r="AA118" s="119"/>
      <c r="AB118" s="358"/>
      <c r="AC118" s="131">
        <f t="shared" ref="AC118:AC126" si="34">SUM(K118:AB118)</f>
        <v>25</v>
      </c>
    </row>
    <row r="119" spans="1:62" s="16" customFormat="1" ht="15.75" x14ac:dyDescent="0.25">
      <c r="A119" s="445"/>
      <c r="B119" s="438"/>
      <c r="C119" s="440"/>
      <c r="D119" s="442"/>
      <c r="E119" s="275" t="s">
        <v>121</v>
      </c>
      <c r="F119" s="348" t="s">
        <v>128</v>
      </c>
      <c r="G119" s="72" t="s">
        <v>56</v>
      </c>
      <c r="H119" s="289"/>
      <c r="I119" s="242">
        <v>1</v>
      </c>
      <c r="J119" s="236">
        <v>26</v>
      </c>
      <c r="K119" s="77">
        <v>8</v>
      </c>
      <c r="L119" s="78">
        <v>16</v>
      </c>
      <c r="M119" s="288"/>
      <c r="N119" s="77"/>
      <c r="O119" s="83"/>
      <c r="P119" s="289"/>
      <c r="Q119" s="292"/>
      <c r="R119" s="289"/>
      <c r="S119" s="292"/>
      <c r="T119" s="293"/>
      <c r="U119" s="81">
        <v>2</v>
      </c>
      <c r="V119" s="289"/>
      <c r="W119" s="289"/>
      <c r="X119" s="289"/>
      <c r="Y119" s="289"/>
      <c r="Z119" s="289"/>
      <c r="AA119" s="119"/>
      <c r="AB119" s="359"/>
      <c r="AC119" s="186">
        <f t="shared" si="34"/>
        <v>26</v>
      </c>
    </row>
    <row r="120" spans="1:62" s="16" customFormat="1" ht="15.75" x14ac:dyDescent="0.25">
      <c r="A120" s="445"/>
      <c r="B120" s="438"/>
      <c r="C120" s="440"/>
      <c r="D120" s="442"/>
      <c r="E120" s="275" t="s">
        <v>122</v>
      </c>
      <c r="F120" s="348" t="s">
        <v>128</v>
      </c>
      <c r="G120" s="72" t="s">
        <v>55</v>
      </c>
      <c r="H120" s="287"/>
      <c r="I120" s="242">
        <v>2</v>
      </c>
      <c r="J120" s="236">
        <v>12</v>
      </c>
      <c r="K120" s="233">
        <v>40</v>
      </c>
      <c r="L120" s="76"/>
      <c r="M120" s="288"/>
      <c r="N120" s="86">
        <v>3</v>
      </c>
      <c r="O120" s="87">
        <v>1</v>
      </c>
      <c r="P120" s="289"/>
      <c r="Q120" s="80"/>
      <c r="R120" s="288"/>
      <c r="S120" s="80"/>
      <c r="T120" s="293"/>
      <c r="U120" s="81">
        <v>3</v>
      </c>
      <c r="V120" s="289"/>
      <c r="W120" s="289"/>
      <c r="X120" s="289"/>
      <c r="Y120" s="289"/>
      <c r="Z120" s="289"/>
      <c r="AA120" s="343"/>
      <c r="AB120" s="358"/>
      <c r="AC120" s="116">
        <f t="shared" si="34"/>
        <v>47</v>
      </c>
    </row>
    <row r="121" spans="1:62" s="16" customFormat="1" ht="26.25" x14ac:dyDescent="0.25">
      <c r="A121" s="445"/>
      <c r="B121" s="438"/>
      <c r="C121" s="440"/>
      <c r="D121" s="442"/>
      <c r="E121" s="275" t="s">
        <v>110</v>
      </c>
      <c r="F121" s="348" t="s">
        <v>128</v>
      </c>
      <c r="G121" s="232" t="s">
        <v>55</v>
      </c>
      <c r="H121" s="289"/>
      <c r="I121" s="242">
        <v>4</v>
      </c>
      <c r="J121" s="236">
        <v>11</v>
      </c>
      <c r="K121" s="89">
        <v>16</v>
      </c>
      <c r="L121" s="83">
        <v>16</v>
      </c>
      <c r="M121" s="288"/>
      <c r="N121" s="89">
        <v>3</v>
      </c>
      <c r="O121" s="90">
        <v>1</v>
      </c>
      <c r="P121" s="289"/>
      <c r="Q121" s="292"/>
      <c r="R121" s="288"/>
      <c r="S121" s="292"/>
      <c r="T121" s="293"/>
      <c r="U121" s="81">
        <v>1</v>
      </c>
      <c r="V121" s="289"/>
      <c r="W121" s="289"/>
      <c r="X121" s="289"/>
      <c r="Y121" s="289"/>
      <c r="Z121" s="289"/>
      <c r="AA121" s="343"/>
      <c r="AB121" s="360"/>
      <c r="AC121" s="67">
        <f t="shared" si="34"/>
        <v>37</v>
      </c>
    </row>
    <row r="122" spans="1:62" s="16" customFormat="1" ht="15.75" x14ac:dyDescent="0.25">
      <c r="A122" s="445"/>
      <c r="B122" s="438"/>
      <c r="C122" s="440"/>
      <c r="D122" s="442"/>
      <c r="E122" s="276" t="s">
        <v>80</v>
      </c>
      <c r="F122" s="348" t="s">
        <v>128</v>
      </c>
      <c r="G122" s="251" t="s">
        <v>55</v>
      </c>
      <c r="H122" s="289"/>
      <c r="I122" s="262" t="s">
        <v>113</v>
      </c>
      <c r="J122" s="252">
        <v>5</v>
      </c>
      <c r="K122" s="253">
        <v>16</v>
      </c>
      <c r="L122" s="87">
        <v>16</v>
      </c>
      <c r="M122" s="289"/>
      <c r="N122" s="87"/>
      <c r="O122" s="87"/>
      <c r="P122" s="289"/>
      <c r="Q122" s="292"/>
      <c r="R122" s="289"/>
      <c r="S122" s="292"/>
      <c r="T122" s="292"/>
      <c r="U122" s="254">
        <v>1</v>
      </c>
      <c r="V122" s="289"/>
      <c r="W122" s="289"/>
      <c r="X122" s="289"/>
      <c r="Y122" s="289"/>
      <c r="Z122" s="289"/>
      <c r="AA122" s="343"/>
      <c r="AB122" s="361"/>
      <c r="AC122" s="67">
        <f t="shared" si="34"/>
        <v>33</v>
      </c>
    </row>
    <row r="123" spans="1:62" s="16" customFormat="1" ht="15.75" x14ac:dyDescent="0.25">
      <c r="A123" s="445"/>
      <c r="B123" s="438"/>
      <c r="C123" s="440"/>
      <c r="D123" s="442"/>
      <c r="E123" s="277" t="s">
        <v>99</v>
      </c>
      <c r="F123" s="348" t="s">
        <v>128</v>
      </c>
      <c r="G123" s="232" t="s">
        <v>55</v>
      </c>
      <c r="H123" s="341"/>
      <c r="I123" s="263" t="s">
        <v>106</v>
      </c>
      <c r="J123" s="244">
        <v>2</v>
      </c>
      <c r="K123" s="245"/>
      <c r="L123" s="246"/>
      <c r="M123" s="341"/>
      <c r="N123" s="247"/>
      <c r="O123" s="248"/>
      <c r="P123" s="290"/>
      <c r="Q123" s="249"/>
      <c r="R123" s="290"/>
      <c r="S123" s="249">
        <v>14</v>
      </c>
      <c r="T123" s="290"/>
      <c r="U123" s="250"/>
      <c r="V123" s="290"/>
      <c r="W123" s="290"/>
      <c r="X123" s="290"/>
      <c r="Y123" s="290"/>
      <c r="Z123" s="290"/>
      <c r="AA123" s="343"/>
      <c r="AB123" s="361"/>
      <c r="AC123" s="67">
        <f t="shared" si="34"/>
        <v>14</v>
      </c>
    </row>
    <row r="124" spans="1:62" s="16" customFormat="1" ht="15.75" x14ac:dyDescent="0.25">
      <c r="A124" s="445"/>
      <c r="B124" s="438"/>
      <c r="C124" s="440"/>
      <c r="D124" s="442"/>
      <c r="E124" s="275" t="s">
        <v>57</v>
      </c>
      <c r="F124" s="348" t="s">
        <v>128</v>
      </c>
      <c r="G124" s="72" t="s">
        <v>55</v>
      </c>
      <c r="H124" s="289"/>
      <c r="I124" s="242" t="s">
        <v>106</v>
      </c>
      <c r="J124" s="236">
        <v>8</v>
      </c>
      <c r="K124" s="77"/>
      <c r="L124" s="78"/>
      <c r="M124" s="288"/>
      <c r="N124" s="77"/>
      <c r="O124" s="83"/>
      <c r="P124" s="289"/>
      <c r="Q124" s="292">
        <v>4</v>
      </c>
      <c r="R124" s="289"/>
      <c r="S124" s="292"/>
      <c r="T124" s="293"/>
      <c r="U124" s="81"/>
      <c r="V124" s="289"/>
      <c r="W124" s="289"/>
      <c r="X124" s="289"/>
      <c r="Y124" s="289"/>
      <c r="Z124" s="289"/>
      <c r="AA124" s="343"/>
      <c r="AB124" s="361"/>
      <c r="AC124" s="67">
        <f t="shared" si="34"/>
        <v>4</v>
      </c>
    </row>
    <row r="125" spans="1:62" s="16" customFormat="1" ht="15.75" x14ac:dyDescent="0.25">
      <c r="A125" s="445"/>
      <c r="B125" s="438"/>
      <c r="C125" s="440"/>
      <c r="D125" s="442"/>
      <c r="E125" s="275" t="s">
        <v>58</v>
      </c>
      <c r="F125" s="348" t="s">
        <v>128</v>
      </c>
      <c r="G125" s="72" t="s">
        <v>55</v>
      </c>
      <c r="H125" s="287"/>
      <c r="I125" s="242" t="s">
        <v>106</v>
      </c>
      <c r="J125" s="236">
        <v>2</v>
      </c>
      <c r="K125" s="233"/>
      <c r="L125" s="76"/>
      <c r="M125" s="288"/>
      <c r="N125" s="86"/>
      <c r="O125" s="87"/>
      <c r="P125" s="289"/>
      <c r="Q125" s="80">
        <v>21</v>
      </c>
      <c r="R125" s="288"/>
      <c r="S125" s="80"/>
      <c r="T125" s="293"/>
      <c r="U125" s="81"/>
      <c r="V125" s="289"/>
      <c r="W125" s="289"/>
      <c r="X125" s="289"/>
      <c r="Y125" s="289"/>
      <c r="Z125" s="289"/>
      <c r="AA125" s="343"/>
      <c r="AB125" s="361"/>
      <c r="AC125" s="67">
        <f t="shared" si="34"/>
        <v>21</v>
      </c>
    </row>
    <row r="126" spans="1:62" s="16" customFormat="1" ht="16.5" thickBot="1" x14ac:dyDescent="0.3">
      <c r="A126" s="445"/>
      <c r="B126" s="438"/>
      <c r="C126" s="440"/>
      <c r="D126" s="442"/>
      <c r="E126" s="275" t="s">
        <v>123</v>
      </c>
      <c r="F126" s="348" t="s">
        <v>128</v>
      </c>
      <c r="G126" s="72" t="s">
        <v>102</v>
      </c>
      <c r="H126" s="289"/>
      <c r="I126" s="74"/>
      <c r="J126" s="236">
        <v>32</v>
      </c>
      <c r="K126" s="89">
        <v>28</v>
      </c>
      <c r="L126" s="83">
        <v>28</v>
      </c>
      <c r="M126" s="288"/>
      <c r="N126" s="89"/>
      <c r="O126" s="90"/>
      <c r="P126" s="289"/>
      <c r="Q126" s="292"/>
      <c r="R126" s="288"/>
      <c r="S126" s="292"/>
      <c r="T126" s="293"/>
      <c r="U126" s="81">
        <v>3</v>
      </c>
      <c r="V126" s="289"/>
      <c r="W126" s="289"/>
      <c r="X126" s="289"/>
      <c r="Y126" s="289"/>
      <c r="Z126" s="289"/>
      <c r="AA126" s="119"/>
      <c r="AB126" s="362"/>
      <c r="AC126" s="136">
        <f t="shared" si="34"/>
        <v>59</v>
      </c>
    </row>
    <row r="127" spans="1:62" s="16" customFormat="1" ht="15" customHeight="1" thickBot="1" x14ac:dyDescent="0.3">
      <c r="A127" s="445"/>
      <c r="B127" s="438"/>
      <c r="C127" s="440"/>
      <c r="D127" s="442"/>
      <c r="E127" s="44" t="s">
        <v>43</v>
      </c>
      <c r="F127" s="45"/>
      <c r="G127" s="42"/>
      <c r="H127" s="42"/>
      <c r="I127" s="43"/>
      <c r="J127" s="46"/>
      <c r="K127" s="122">
        <f t="shared" ref="K127:AC127" si="35">SUM(K118:K126)</f>
        <v>116</v>
      </c>
      <c r="L127" s="42">
        <f t="shared" si="35"/>
        <v>92</v>
      </c>
      <c r="M127" s="42">
        <f t="shared" si="35"/>
        <v>0</v>
      </c>
      <c r="N127" s="42">
        <f t="shared" si="35"/>
        <v>6</v>
      </c>
      <c r="O127" s="42">
        <f t="shared" si="35"/>
        <v>2</v>
      </c>
      <c r="P127" s="42">
        <f t="shared" si="35"/>
        <v>0</v>
      </c>
      <c r="Q127" s="42">
        <f t="shared" si="35"/>
        <v>25</v>
      </c>
      <c r="R127" s="42">
        <f t="shared" si="35"/>
        <v>0</v>
      </c>
      <c r="S127" s="42">
        <f t="shared" si="35"/>
        <v>14</v>
      </c>
      <c r="T127" s="42">
        <f t="shared" si="35"/>
        <v>0</v>
      </c>
      <c r="U127" s="42">
        <f t="shared" si="35"/>
        <v>11</v>
      </c>
      <c r="V127" s="42">
        <f t="shared" si="35"/>
        <v>0</v>
      </c>
      <c r="W127" s="42">
        <f t="shared" si="35"/>
        <v>0</v>
      </c>
      <c r="X127" s="42">
        <f t="shared" si="35"/>
        <v>0</v>
      </c>
      <c r="Y127" s="42">
        <f t="shared" si="35"/>
        <v>0</v>
      </c>
      <c r="Z127" s="42">
        <f t="shared" si="35"/>
        <v>0</v>
      </c>
      <c r="AA127" s="42">
        <f t="shared" si="35"/>
        <v>0</v>
      </c>
      <c r="AB127" s="124">
        <f t="shared" si="35"/>
        <v>0</v>
      </c>
      <c r="AC127" s="48">
        <f t="shared" si="35"/>
        <v>266</v>
      </c>
    </row>
    <row r="128" spans="1:62" s="16" customFormat="1" ht="16.5" customHeight="1" thickBot="1" x14ac:dyDescent="0.3">
      <c r="A128" s="445"/>
      <c r="B128" s="438"/>
      <c r="C128" s="440"/>
      <c r="D128" s="442"/>
      <c r="E128" s="275" t="s">
        <v>121</v>
      </c>
      <c r="F128" s="348" t="s">
        <v>129</v>
      </c>
      <c r="G128" s="232" t="s">
        <v>56</v>
      </c>
      <c r="H128" s="289"/>
      <c r="I128" s="74">
        <v>1</v>
      </c>
      <c r="J128" s="236">
        <v>9</v>
      </c>
      <c r="K128" s="89">
        <v>4</v>
      </c>
      <c r="L128" s="83">
        <v>2</v>
      </c>
      <c r="M128" s="288"/>
      <c r="N128" s="89"/>
      <c r="O128" s="90"/>
      <c r="P128" s="289">
        <v>0.5</v>
      </c>
      <c r="Q128" s="292"/>
      <c r="R128" s="288"/>
      <c r="S128" s="292"/>
      <c r="T128" s="293"/>
      <c r="U128" s="81">
        <v>1</v>
      </c>
      <c r="V128" s="289"/>
      <c r="W128" s="289"/>
      <c r="X128" s="289"/>
      <c r="Y128" s="353"/>
      <c r="Z128" s="121"/>
      <c r="AA128" s="121"/>
      <c r="AB128" s="199"/>
      <c r="AC128" s="197">
        <f>SUM(K128:AB128)</f>
        <v>7.5</v>
      </c>
    </row>
    <row r="129" spans="1:63" s="16" customFormat="1" ht="15" customHeight="1" thickBot="1" x14ac:dyDescent="0.3">
      <c r="A129" s="445"/>
      <c r="B129" s="438"/>
      <c r="C129" s="440"/>
      <c r="D129" s="442"/>
      <c r="E129" s="44" t="s">
        <v>44</v>
      </c>
      <c r="F129" s="45"/>
      <c r="G129" s="42"/>
      <c r="H129" s="42"/>
      <c r="I129" s="43"/>
      <c r="J129" s="124"/>
      <c r="K129" s="151">
        <f t="shared" ref="K129:AC129" si="36">SUM(K128:K128)</f>
        <v>4</v>
      </c>
      <c r="L129" s="42">
        <f t="shared" si="36"/>
        <v>2</v>
      </c>
      <c r="M129" s="42">
        <f t="shared" si="36"/>
        <v>0</v>
      </c>
      <c r="N129" s="42">
        <f t="shared" si="36"/>
        <v>0</v>
      </c>
      <c r="O129" s="151">
        <f t="shared" si="36"/>
        <v>0</v>
      </c>
      <c r="P129" s="123">
        <f t="shared" si="36"/>
        <v>0.5</v>
      </c>
      <c r="Q129" s="151">
        <f t="shared" si="36"/>
        <v>0</v>
      </c>
      <c r="R129" s="46">
        <f t="shared" si="36"/>
        <v>0</v>
      </c>
      <c r="S129" s="46">
        <f t="shared" si="36"/>
        <v>0</v>
      </c>
      <c r="T129" s="46">
        <f t="shared" si="36"/>
        <v>0</v>
      </c>
      <c r="U129" s="42">
        <f t="shared" si="36"/>
        <v>1</v>
      </c>
      <c r="V129" s="151">
        <f t="shared" si="36"/>
        <v>0</v>
      </c>
      <c r="W129" s="46">
        <f t="shared" si="36"/>
        <v>0</v>
      </c>
      <c r="X129" s="42">
        <f t="shared" si="36"/>
        <v>0</v>
      </c>
      <c r="Y129" s="42">
        <f t="shared" si="36"/>
        <v>0</v>
      </c>
      <c r="Z129" s="151">
        <f t="shared" si="36"/>
        <v>0</v>
      </c>
      <c r="AA129" s="46">
        <f t="shared" si="36"/>
        <v>0</v>
      </c>
      <c r="AB129" s="124">
        <f t="shared" si="36"/>
        <v>0</v>
      </c>
      <c r="AC129" s="45">
        <f t="shared" si="36"/>
        <v>7.5</v>
      </c>
    </row>
    <row r="130" spans="1:63" s="16" customFormat="1" ht="17.25" customHeight="1" thickBot="1" x14ac:dyDescent="0.3">
      <c r="A130" s="445"/>
      <c r="B130" s="438"/>
      <c r="C130" s="440"/>
      <c r="D130" s="442"/>
      <c r="E130" s="200"/>
      <c r="F130" s="53"/>
      <c r="G130" s="54"/>
      <c r="H130" s="54"/>
      <c r="I130" s="55"/>
      <c r="J130" s="201"/>
      <c r="K130" s="53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7"/>
      <c r="AB130" s="33"/>
      <c r="AC130" s="122">
        <f>SUM(K130:AB130)</f>
        <v>0</v>
      </c>
    </row>
    <row r="131" spans="1:63" s="16" customFormat="1" ht="17.25" customHeight="1" thickBot="1" x14ac:dyDescent="0.3">
      <c r="A131" s="467"/>
      <c r="B131" s="458"/>
      <c r="C131" s="454"/>
      <c r="D131" s="468"/>
      <c r="E131" s="56" t="s">
        <v>45</v>
      </c>
      <c r="F131" s="57"/>
      <c r="G131" s="58"/>
      <c r="H131" s="58"/>
      <c r="I131" s="59"/>
      <c r="J131" s="60"/>
      <c r="K131" s="33">
        <f>SUM(K130:K130)</f>
        <v>0</v>
      </c>
      <c r="L131" s="46">
        <f t="shared" ref="L131:AB131" si="37">SUM(L130:L130)</f>
        <v>0</v>
      </c>
      <c r="M131" s="46">
        <f t="shared" si="37"/>
        <v>0</v>
      </c>
      <c r="N131" s="46">
        <f t="shared" si="37"/>
        <v>0</v>
      </c>
      <c r="O131" s="46">
        <f t="shared" si="37"/>
        <v>0</v>
      </c>
      <c r="P131" s="42">
        <f t="shared" si="37"/>
        <v>0</v>
      </c>
      <c r="Q131" s="42">
        <f t="shared" si="37"/>
        <v>0</v>
      </c>
      <c r="R131" s="33">
        <f t="shared" si="37"/>
        <v>0</v>
      </c>
      <c r="S131" s="42">
        <f t="shared" si="37"/>
        <v>0</v>
      </c>
      <c r="T131" s="33">
        <f t="shared" si="37"/>
        <v>0</v>
      </c>
      <c r="U131" s="42">
        <f t="shared" si="37"/>
        <v>0</v>
      </c>
      <c r="V131" s="33">
        <f t="shared" si="37"/>
        <v>0</v>
      </c>
      <c r="W131" s="46">
        <f t="shared" si="37"/>
        <v>0</v>
      </c>
      <c r="X131" s="46">
        <f t="shared" si="37"/>
        <v>0</v>
      </c>
      <c r="Y131" s="42">
        <f t="shared" si="37"/>
        <v>0</v>
      </c>
      <c r="Z131" s="42">
        <f t="shared" si="37"/>
        <v>0</v>
      </c>
      <c r="AA131" s="42">
        <f t="shared" si="37"/>
        <v>0</v>
      </c>
      <c r="AB131" s="57">
        <f t="shared" si="37"/>
        <v>0</v>
      </c>
      <c r="AC131" s="122">
        <f>SUM(K131:AB131)</f>
        <v>0</v>
      </c>
    </row>
    <row r="132" spans="1:63" s="18" customFormat="1" ht="18" customHeight="1" thickBot="1" x14ac:dyDescent="0.3">
      <c r="A132" s="188"/>
      <c r="B132" s="202"/>
      <c r="C132" s="189"/>
      <c r="D132" s="203"/>
      <c r="E132" s="152"/>
      <c r="F132" s="57" t="s">
        <v>27</v>
      </c>
      <c r="G132" s="58"/>
      <c r="H132" s="58"/>
      <c r="I132" s="58"/>
      <c r="J132" s="60"/>
      <c r="K132" s="57">
        <f t="shared" ref="K132:AC132" si="38">SUM(K127,K129,K131)</f>
        <v>120</v>
      </c>
      <c r="L132" s="58">
        <f t="shared" si="38"/>
        <v>94</v>
      </c>
      <c r="M132" s="58">
        <f t="shared" si="38"/>
        <v>0</v>
      </c>
      <c r="N132" s="58">
        <f t="shared" si="38"/>
        <v>6</v>
      </c>
      <c r="O132" s="58">
        <f t="shared" si="38"/>
        <v>2</v>
      </c>
      <c r="P132" s="58">
        <f t="shared" si="38"/>
        <v>0.5</v>
      </c>
      <c r="Q132" s="58">
        <f t="shared" si="38"/>
        <v>25</v>
      </c>
      <c r="R132" s="58">
        <f t="shared" si="38"/>
        <v>0</v>
      </c>
      <c r="S132" s="58">
        <f t="shared" si="38"/>
        <v>14</v>
      </c>
      <c r="T132" s="58">
        <f t="shared" si="38"/>
        <v>0</v>
      </c>
      <c r="U132" s="58">
        <f t="shared" si="38"/>
        <v>12</v>
      </c>
      <c r="V132" s="58">
        <f t="shared" si="38"/>
        <v>0</v>
      </c>
      <c r="W132" s="58">
        <f t="shared" si="38"/>
        <v>0</v>
      </c>
      <c r="X132" s="58">
        <f t="shared" si="38"/>
        <v>0</v>
      </c>
      <c r="Y132" s="58">
        <f t="shared" si="38"/>
        <v>0</v>
      </c>
      <c r="Z132" s="58">
        <f t="shared" si="38"/>
        <v>0</v>
      </c>
      <c r="AA132" s="58">
        <f t="shared" si="38"/>
        <v>0</v>
      </c>
      <c r="AB132" s="124">
        <f t="shared" si="38"/>
        <v>0</v>
      </c>
      <c r="AC132" s="57">
        <f t="shared" si="38"/>
        <v>273.5</v>
      </c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20"/>
    </row>
    <row r="133" spans="1:63" s="17" customFormat="1" ht="15.75" customHeight="1" thickBot="1" x14ac:dyDescent="0.25">
      <c r="A133" s="434" t="s">
        <v>28</v>
      </c>
      <c r="B133" s="435"/>
      <c r="C133" s="435"/>
      <c r="D133" s="435"/>
      <c r="E133" s="435"/>
      <c r="F133" s="435"/>
      <c r="G133" s="435"/>
      <c r="H133" s="435"/>
      <c r="I133" s="435"/>
      <c r="J133" s="435"/>
      <c r="K133" s="435"/>
      <c r="L133" s="435"/>
      <c r="M133" s="435"/>
      <c r="N133" s="435"/>
      <c r="O133" s="435"/>
      <c r="P133" s="435"/>
      <c r="Q133" s="435"/>
      <c r="R133" s="435"/>
      <c r="S133" s="435"/>
      <c r="T133" s="435"/>
      <c r="U133" s="435"/>
      <c r="V133" s="435"/>
      <c r="W133" s="435"/>
      <c r="X133" s="435"/>
      <c r="Y133" s="435"/>
      <c r="Z133" s="435"/>
      <c r="AA133" s="435"/>
      <c r="AB133" s="435"/>
      <c r="AC133" s="436"/>
    </row>
    <row r="134" spans="1:63" ht="15.75" customHeight="1" x14ac:dyDescent="0.25">
      <c r="A134" s="449">
        <v>5</v>
      </c>
      <c r="B134" s="458" t="s">
        <v>68</v>
      </c>
      <c r="C134" s="454" t="s">
        <v>67</v>
      </c>
      <c r="D134" s="470">
        <v>1</v>
      </c>
      <c r="E134" s="274" t="s">
        <v>81</v>
      </c>
      <c r="F134" s="348" t="s">
        <v>128</v>
      </c>
      <c r="G134" s="72" t="s">
        <v>55</v>
      </c>
      <c r="H134" s="288"/>
      <c r="I134" s="242" t="s">
        <v>103</v>
      </c>
      <c r="J134" s="235">
        <v>9</v>
      </c>
      <c r="K134" s="233">
        <v>24</v>
      </c>
      <c r="L134" s="76">
        <v>16</v>
      </c>
      <c r="M134" s="288"/>
      <c r="N134" s="77">
        <v>2</v>
      </c>
      <c r="O134" s="78">
        <v>1</v>
      </c>
      <c r="P134" s="289"/>
      <c r="Q134" s="80"/>
      <c r="R134" s="289"/>
      <c r="S134" s="80"/>
      <c r="T134" s="289"/>
      <c r="U134" s="81">
        <v>1</v>
      </c>
      <c r="V134" s="290"/>
      <c r="W134" s="290"/>
      <c r="X134" s="290"/>
      <c r="Y134" s="290"/>
      <c r="Z134" s="290"/>
      <c r="AA134" s="119"/>
      <c r="AB134" s="291"/>
      <c r="AC134" s="186">
        <f t="shared" ref="AC134:AC145" si="39">SUM(K134:AB134)</f>
        <v>44</v>
      </c>
      <c r="AD134" s="16"/>
    </row>
    <row r="135" spans="1:63" ht="26.25" x14ac:dyDescent="0.25">
      <c r="A135" s="450"/>
      <c r="B135" s="469"/>
      <c r="C135" s="466"/>
      <c r="D135" s="471"/>
      <c r="E135" s="275" t="s">
        <v>124</v>
      </c>
      <c r="F135" s="348" t="s">
        <v>128</v>
      </c>
      <c r="G135" s="72" t="s">
        <v>55</v>
      </c>
      <c r="H135" s="289"/>
      <c r="I135" s="242" t="s">
        <v>109</v>
      </c>
      <c r="J135" s="236">
        <v>5</v>
      </c>
      <c r="K135" s="77"/>
      <c r="L135" s="78"/>
      <c r="M135" s="288"/>
      <c r="N135" s="77"/>
      <c r="O135" s="83"/>
      <c r="P135" s="289"/>
      <c r="Q135" s="292"/>
      <c r="R135" s="289"/>
      <c r="S135" s="292"/>
      <c r="T135" s="293"/>
      <c r="U135" s="81"/>
      <c r="V135" s="289"/>
      <c r="W135" s="289">
        <v>10</v>
      </c>
      <c r="X135" s="289"/>
      <c r="Y135" s="289"/>
      <c r="Z135" s="289"/>
      <c r="AA135" s="119"/>
      <c r="AB135" s="291"/>
      <c r="AC135" s="194">
        <f t="shared" si="39"/>
        <v>10</v>
      </c>
    </row>
    <row r="136" spans="1:63" ht="26.25" x14ac:dyDescent="0.25">
      <c r="A136" s="450"/>
      <c r="B136" s="469"/>
      <c r="C136" s="466"/>
      <c r="D136" s="471"/>
      <c r="E136" s="275" t="s">
        <v>107</v>
      </c>
      <c r="F136" s="348" t="s">
        <v>128</v>
      </c>
      <c r="G136" s="72" t="s">
        <v>55</v>
      </c>
      <c r="H136" s="287"/>
      <c r="I136" s="242">
        <v>2</v>
      </c>
      <c r="J136" s="236">
        <v>12</v>
      </c>
      <c r="K136" s="233"/>
      <c r="L136" s="76"/>
      <c r="M136" s="288"/>
      <c r="N136" s="86"/>
      <c r="O136" s="87"/>
      <c r="P136" s="289"/>
      <c r="Q136" s="80"/>
      <c r="R136" s="288"/>
      <c r="S136" s="80"/>
      <c r="T136" s="293"/>
      <c r="U136" s="81"/>
      <c r="V136" s="289"/>
      <c r="W136" s="289">
        <v>4</v>
      </c>
      <c r="X136" s="289"/>
      <c r="Y136" s="289"/>
      <c r="Z136" s="289"/>
      <c r="AA136" s="343"/>
      <c r="AB136" s="291"/>
      <c r="AC136" s="116">
        <f t="shared" si="39"/>
        <v>4</v>
      </c>
    </row>
    <row r="137" spans="1:63" ht="15.75" customHeight="1" x14ac:dyDescent="0.25">
      <c r="A137" s="450"/>
      <c r="B137" s="469"/>
      <c r="C137" s="466"/>
      <c r="D137" s="471"/>
      <c r="E137" s="275" t="s">
        <v>125</v>
      </c>
      <c r="F137" s="348" t="s">
        <v>128</v>
      </c>
      <c r="G137" s="232" t="s">
        <v>55</v>
      </c>
      <c r="H137" s="289"/>
      <c r="I137" s="242">
        <v>2</v>
      </c>
      <c r="J137" s="236">
        <v>12</v>
      </c>
      <c r="K137" s="89"/>
      <c r="L137" s="83"/>
      <c r="M137" s="288"/>
      <c r="N137" s="89"/>
      <c r="O137" s="90"/>
      <c r="P137" s="289"/>
      <c r="Q137" s="292"/>
      <c r="R137" s="288"/>
      <c r="S137" s="292"/>
      <c r="T137" s="293">
        <v>24</v>
      </c>
      <c r="U137" s="81"/>
      <c r="V137" s="289"/>
      <c r="W137" s="289"/>
      <c r="X137" s="289"/>
      <c r="Y137" s="289"/>
      <c r="Z137" s="289"/>
      <c r="AA137" s="343"/>
      <c r="AB137" s="291"/>
      <c r="AC137" s="186">
        <f t="shared" si="39"/>
        <v>24</v>
      </c>
    </row>
    <row r="138" spans="1:63" ht="15" customHeight="1" x14ac:dyDescent="0.25">
      <c r="A138" s="450"/>
      <c r="B138" s="469"/>
      <c r="C138" s="466"/>
      <c r="D138" s="471"/>
      <c r="E138" s="276" t="s">
        <v>122</v>
      </c>
      <c r="F138" s="348" t="s">
        <v>128</v>
      </c>
      <c r="G138" s="251" t="s">
        <v>55</v>
      </c>
      <c r="H138" s="289"/>
      <c r="I138" s="262">
        <v>2</v>
      </c>
      <c r="J138" s="252">
        <v>12</v>
      </c>
      <c r="K138" s="253">
        <v>40</v>
      </c>
      <c r="L138" s="87"/>
      <c r="M138" s="289"/>
      <c r="N138" s="87">
        <v>3</v>
      </c>
      <c r="O138" s="87">
        <v>1</v>
      </c>
      <c r="P138" s="289"/>
      <c r="Q138" s="292"/>
      <c r="R138" s="289"/>
      <c r="S138" s="292"/>
      <c r="T138" s="292"/>
      <c r="U138" s="254">
        <v>3</v>
      </c>
      <c r="V138" s="289"/>
      <c r="W138" s="289"/>
      <c r="X138" s="289"/>
      <c r="Y138" s="289"/>
      <c r="Z138" s="289"/>
      <c r="AA138" s="343"/>
      <c r="AB138" s="291"/>
      <c r="AC138" s="194">
        <f t="shared" si="39"/>
        <v>47</v>
      </c>
    </row>
    <row r="139" spans="1:63" ht="15" customHeight="1" x14ac:dyDescent="0.25">
      <c r="A139" s="450"/>
      <c r="B139" s="469"/>
      <c r="C139" s="466"/>
      <c r="D139" s="471"/>
      <c r="E139" s="277" t="s">
        <v>82</v>
      </c>
      <c r="F139" s="348" t="s">
        <v>128</v>
      </c>
      <c r="G139" s="232" t="s">
        <v>55</v>
      </c>
      <c r="H139" s="341"/>
      <c r="I139" s="263">
        <v>3</v>
      </c>
      <c r="J139" s="244">
        <v>4</v>
      </c>
      <c r="K139" s="245"/>
      <c r="L139" s="246"/>
      <c r="M139" s="341"/>
      <c r="N139" s="247"/>
      <c r="O139" s="248"/>
      <c r="P139" s="290"/>
      <c r="Q139" s="249"/>
      <c r="R139" s="290"/>
      <c r="S139" s="249"/>
      <c r="T139" s="290"/>
      <c r="U139" s="250"/>
      <c r="V139" s="290"/>
      <c r="W139" s="290">
        <v>12</v>
      </c>
      <c r="X139" s="290"/>
      <c r="Y139" s="290"/>
      <c r="Z139" s="290"/>
      <c r="AA139" s="343"/>
      <c r="AB139" s="291"/>
      <c r="AC139" s="194">
        <f t="shared" si="39"/>
        <v>12</v>
      </c>
    </row>
    <row r="140" spans="1:63" ht="15" customHeight="1" x14ac:dyDescent="0.25">
      <c r="A140" s="450"/>
      <c r="B140" s="469"/>
      <c r="C140" s="466"/>
      <c r="D140" s="471"/>
      <c r="E140" s="275" t="s">
        <v>108</v>
      </c>
      <c r="F140" s="348" t="s">
        <v>128</v>
      </c>
      <c r="G140" s="72" t="s">
        <v>55</v>
      </c>
      <c r="H140" s="289"/>
      <c r="I140" s="242">
        <v>3</v>
      </c>
      <c r="J140" s="236">
        <v>15</v>
      </c>
      <c r="K140" s="77"/>
      <c r="L140" s="78"/>
      <c r="M140" s="288"/>
      <c r="N140" s="77"/>
      <c r="O140" s="83"/>
      <c r="P140" s="289"/>
      <c r="Q140" s="292"/>
      <c r="R140" s="289"/>
      <c r="S140" s="292"/>
      <c r="T140" s="293"/>
      <c r="U140" s="81"/>
      <c r="V140" s="289"/>
      <c r="W140" s="289">
        <v>5</v>
      </c>
      <c r="X140" s="289"/>
      <c r="Y140" s="289"/>
      <c r="Z140" s="289"/>
      <c r="AA140" s="343"/>
      <c r="AB140" s="291"/>
      <c r="AC140" s="116">
        <f t="shared" si="39"/>
        <v>5</v>
      </c>
    </row>
    <row r="141" spans="1:63" ht="15" customHeight="1" x14ac:dyDescent="0.25">
      <c r="A141" s="450"/>
      <c r="B141" s="469"/>
      <c r="C141" s="466"/>
      <c r="D141" s="471"/>
      <c r="E141" s="275" t="s">
        <v>126</v>
      </c>
      <c r="F141" s="348" t="s">
        <v>128</v>
      </c>
      <c r="G141" s="72" t="s">
        <v>55</v>
      </c>
      <c r="H141" s="287"/>
      <c r="I141" s="242">
        <v>4</v>
      </c>
      <c r="J141" s="236">
        <v>11</v>
      </c>
      <c r="K141" s="233"/>
      <c r="L141" s="76"/>
      <c r="M141" s="288"/>
      <c r="N141" s="86"/>
      <c r="O141" s="87"/>
      <c r="P141" s="289"/>
      <c r="Q141" s="80"/>
      <c r="R141" s="288"/>
      <c r="S141" s="80">
        <v>22</v>
      </c>
      <c r="T141" s="293"/>
      <c r="U141" s="81"/>
      <c r="V141" s="289"/>
      <c r="W141" s="289"/>
      <c r="X141" s="289"/>
      <c r="Y141" s="289"/>
      <c r="Z141" s="289"/>
      <c r="AA141" s="343"/>
      <c r="AB141" s="291"/>
      <c r="AC141" s="186">
        <f t="shared" si="39"/>
        <v>22</v>
      </c>
    </row>
    <row r="142" spans="1:63" ht="15.75" x14ac:dyDescent="0.25">
      <c r="A142" s="450"/>
      <c r="B142" s="469"/>
      <c r="C142" s="466"/>
      <c r="D142" s="471"/>
      <c r="E142" s="275" t="s">
        <v>57</v>
      </c>
      <c r="F142" s="348" t="s">
        <v>128</v>
      </c>
      <c r="G142" s="232" t="s">
        <v>55</v>
      </c>
      <c r="H142" s="289"/>
      <c r="I142" s="242">
        <v>4</v>
      </c>
      <c r="J142" s="236">
        <v>11</v>
      </c>
      <c r="K142" s="89"/>
      <c r="L142" s="83"/>
      <c r="M142" s="288"/>
      <c r="N142" s="89"/>
      <c r="O142" s="90"/>
      <c r="P142" s="289"/>
      <c r="Q142" s="292">
        <v>5.5</v>
      </c>
      <c r="R142" s="288"/>
      <c r="S142" s="292"/>
      <c r="T142" s="293"/>
      <c r="U142" s="81"/>
      <c r="V142" s="289"/>
      <c r="W142" s="289"/>
      <c r="X142" s="289"/>
      <c r="Y142" s="289"/>
      <c r="Z142" s="289"/>
      <c r="AA142" s="119"/>
      <c r="AB142" s="291"/>
      <c r="AC142" s="194">
        <f t="shared" si="39"/>
        <v>5.5</v>
      </c>
    </row>
    <row r="143" spans="1:63" ht="15" customHeight="1" x14ac:dyDescent="0.25">
      <c r="A143" s="450"/>
      <c r="B143" s="469"/>
      <c r="C143" s="466"/>
      <c r="D143" s="472"/>
      <c r="E143" s="275" t="s">
        <v>58</v>
      </c>
      <c r="F143" s="348" t="s">
        <v>128</v>
      </c>
      <c r="G143" s="72" t="s">
        <v>55</v>
      </c>
      <c r="H143" s="289"/>
      <c r="I143" s="242">
        <v>4</v>
      </c>
      <c r="J143" s="236">
        <v>5</v>
      </c>
      <c r="K143" s="77"/>
      <c r="L143" s="78"/>
      <c r="M143" s="288"/>
      <c r="N143" s="77"/>
      <c r="O143" s="83"/>
      <c r="P143" s="289"/>
      <c r="Q143" s="292">
        <v>15</v>
      </c>
      <c r="R143" s="289"/>
      <c r="S143" s="292"/>
      <c r="T143" s="293"/>
      <c r="U143" s="81"/>
      <c r="V143" s="289"/>
      <c r="W143" s="289"/>
      <c r="X143" s="289"/>
      <c r="Y143" s="289"/>
      <c r="Z143" s="289"/>
      <c r="AA143" s="343"/>
      <c r="AB143" s="291"/>
      <c r="AC143" s="116">
        <f t="shared" si="39"/>
        <v>15</v>
      </c>
    </row>
    <row r="144" spans="1:63" ht="17.25" customHeight="1" x14ac:dyDescent="0.25">
      <c r="A144" s="450"/>
      <c r="B144" s="469"/>
      <c r="C144" s="466"/>
      <c r="D144" s="471"/>
      <c r="E144" s="275" t="s">
        <v>79</v>
      </c>
      <c r="F144" s="348" t="s">
        <v>128</v>
      </c>
      <c r="G144" s="72" t="s">
        <v>55</v>
      </c>
      <c r="H144" s="287"/>
      <c r="I144" s="242">
        <v>4</v>
      </c>
      <c r="J144" s="236">
        <v>11</v>
      </c>
      <c r="K144" s="233">
        <v>16</v>
      </c>
      <c r="L144" s="76">
        <v>24</v>
      </c>
      <c r="M144" s="288"/>
      <c r="N144" s="86">
        <v>3</v>
      </c>
      <c r="O144" s="87">
        <v>1</v>
      </c>
      <c r="P144" s="289"/>
      <c r="Q144" s="80"/>
      <c r="R144" s="288"/>
      <c r="S144" s="80"/>
      <c r="T144" s="293"/>
      <c r="U144" s="81">
        <v>1</v>
      </c>
      <c r="V144" s="289"/>
      <c r="W144" s="289"/>
      <c r="X144" s="289"/>
      <c r="Y144" s="289"/>
      <c r="Z144" s="289"/>
      <c r="AA144" s="343"/>
      <c r="AB144" s="291"/>
      <c r="AC144" s="37">
        <f t="shared" si="39"/>
        <v>45</v>
      </c>
    </row>
    <row r="145" spans="1:62" ht="17.25" customHeight="1" thickBot="1" x14ac:dyDescent="0.3">
      <c r="A145" s="450"/>
      <c r="B145" s="469"/>
      <c r="C145" s="466"/>
      <c r="D145" s="471"/>
      <c r="E145" s="275" t="s">
        <v>110</v>
      </c>
      <c r="F145" s="348" t="s">
        <v>128</v>
      </c>
      <c r="G145" s="232" t="s">
        <v>55</v>
      </c>
      <c r="H145" s="289"/>
      <c r="I145" s="242">
        <v>4</v>
      </c>
      <c r="J145" s="236">
        <v>11</v>
      </c>
      <c r="K145" s="278">
        <v>8</v>
      </c>
      <c r="L145" s="279">
        <v>16</v>
      </c>
      <c r="M145" s="346"/>
      <c r="N145" s="280">
        <v>3</v>
      </c>
      <c r="O145" s="281">
        <v>1</v>
      </c>
      <c r="P145" s="346"/>
      <c r="Q145" s="347"/>
      <c r="R145" s="346"/>
      <c r="S145" s="347"/>
      <c r="T145" s="347"/>
      <c r="U145" s="271">
        <v>1</v>
      </c>
      <c r="V145" s="346"/>
      <c r="W145" s="346"/>
      <c r="X145" s="346"/>
      <c r="Y145" s="346"/>
      <c r="Z145" s="346"/>
      <c r="AA145" s="363"/>
      <c r="AB145" s="364"/>
      <c r="AC145" s="37">
        <f t="shared" si="39"/>
        <v>29</v>
      </c>
    </row>
    <row r="146" spans="1:62" s="16" customFormat="1" ht="15" customHeight="1" thickBot="1" x14ac:dyDescent="0.3">
      <c r="A146" s="450"/>
      <c r="B146" s="469"/>
      <c r="C146" s="466"/>
      <c r="D146" s="471"/>
      <c r="E146" s="44" t="s">
        <v>43</v>
      </c>
      <c r="F146" s="57"/>
      <c r="G146" s="58"/>
      <c r="H146" s="58"/>
      <c r="I146" s="59"/>
      <c r="J146" s="60"/>
      <c r="K146" s="57">
        <f>SUM(K134:K145)</f>
        <v>88</v>
      </c>
      <c r="L146" s="57">
        <f t="shared" ref="L146:AB146" si="40">SUM(L134:L145)</f>
        <v>56</v>
      </c>
      <c r="M146" s="57">
        <f t="shared" si="40"/>
        <v>0</v>
      </c>
      <c r="N146" s="57">
        <f t="shared" si="40"/>
        <v>11</v>
      </c>
      <c r="O146" s="57">
        <f t="shared" si="40"/>
        <v>4</v>
      </c>
      <c r="P146" s="57">
        <f t="shared" si="40"/>
        <v>0</v>
      </c>
      <c r="Q146" s="365">
        <f t="shared" si="40"/>
        <v>20.5</v>
      </c>
      <c r="R146" s="57">
        <f t="shared" si="40"/>
        <v>0</v>
      </c>
      <c r="S146" s="57">
        <f t="shared" si="40"/>
        <v>22</v>
      </c>
      <c r="T146" s="57">
        <f t="shared" si="40"/>
        <v>24</v>
      </c>
      <c r="U146" s="57">
        <f t="shared" si="40"/>
        <v>6</v>
      </c>
      <c r="V146" s="57">
        <f t="shared" si="40"/>
        <v>0</v>
      </c>
      <c r="W146" s="57">
        <f t="shared" si="40"/>
        <v>31</v>
      </c>
      <c r="X146" s="57">
        <f t="shared" si="40"/>
        <v>0</v>
      </c>
      <c r="Y146" s="57">
        <f t="shared" si="40"/>
        <v>0</v>
      </c>
      <c r="Z146" s="57">
        <f t="shared" si="40"/>
        <v>0</v>
      </c>
      <c r="AA146" s="57">
        <f t="shared" si="40"/>
        <v>0</v>
      </c>
      <c r="AB146" s="57">
        <f t="shared" si="40"/>
        <v>0</v>
      </c>
      <c r="AC146" s="61">
        <f>SUM(AC134:AC145)</f>
        <v>262.5</v>
      </c>
    </row>
    <row r="147" spans="1:62" s="16" customFormat="1" ht="17.25" customHeight="1" thickBot="1" x14ac:dyDescent="0.3">
      <c r="A147" s="450"/>
      <c r="B147" s="469"/>
      <c r="C147" s="466"/>
      <c r="D147" s="471"/>
      <c r="E147" s="206"/>
      <c r="F147" s="207"/>
      <c r="G147" s="208"/>
      <c r="H147" s="146"/>
      <c r="I147" s="209"/>
      <c r="J147" s="178"/>
      <c r="K147" s="207"/>
      <c r="L147" s="146"/>
      <c r="M147" s="146"/>
      <c r="N147" s="146"/>
      <c r="O147" s="146"/>
      <c r="P147" s="146"/>
      <c r="Q147" s="146"/>
      <c r="R147" s="146"/>
      <c r="S147" s="146"/>
      <c r="T147" s="146"/>
      <c r="U147" s="146"/>
      <c r="V147" s="146"/>
      <c r="W147" s="120"/>
      <c r="X147" s="120"/>
      <c r="Y147" s="120"/>
      <c r="Z147" s="120"/>
      <c r="AA147" s="120"/>
      <c r="AB147" s="148"/>
      <c r="AC147" s="125">
        <f>SUM(K147:AB147)</f>
        <v>0</v>
      </c>
    </row>
    <row r="148" spans="1:62" ht="17.25" customHeight="1" thickBot="1" x14ac:dyDescent="0.3">
      <c r="A148" s="450"/>
      <c r="B148" s="469"/>
      <c r="C148" s="466"/>
      <c r="D148" s="471"/>
      <c r="E148" s="44" t="s">
        <v>44</v>
      </c>
      <c r="F148" s="45"/>
      <c r="G148" s="42"/>
      <c r="H148" s="42"/>
      <c r="I148" s="43"/>
      <c r="J148" s="124"/>
      <c r="K148" s="151">
        <f>SUM(K147:K147)</f>
        <v>0</v>
      </c>
      <c r="L148" s="46">
        <f t="shared" ref="L148:AB148" si="41">SUM(L147:L147)</f>
        <v>0</v>
      </c>
      <c r="M148" s="46">
        <f t="shared" si="41"/>
        <v>0</v>
      </c>
      <c r="N148" s="46">
        <f t="shared" si="41"/>
        <v>0</v>
      </c>
      <c r="O148" s="46">
        <f t="shared" si="41"/>
        <v>0</v>
      </c>
      <c r="P148" s="42">
        <f t="shared" si="41"/>
        <v>0</v>
      </c>
      <c r="Q148" s="151">
        <f t="shared" si="41"/>
        <v>0</v>
      </c>
      <c r="R148" s="46">
        <f t="shared" si="41"/>
        <v>0</v>
      </c>
      <c r="S148" s="46">
        <f t="shared" si="41"/>
        <v>0</v>
      </c>
      <c r="T148" s="42">
        <f t="shared" si="41"/>
        <v>0</v>
      </c>
      <c r="U148" s="42">
        <f t="shared" si="41"/>
        <v>0</v>
      </c>
      <c r="V148" s="151">
        <f t="shared" si="41"/>
        <v>0</v>
      </c>
      <c r="W148" s="46">
        <f t="shared" si="41"/>
        <v>0</v>
      </c>
      <c r="X148" s="46">
        <f t="shared" si="41"/>
        <v>0</v>
      </c>
      <c r="Y148" s="42">
        <f t="shared" si="41"/>
        <v>0</v>
      </c>
      <c r="Z148" s="151">
        <f t="shared" si="41"/>
        <v>0</v>
      </c>
      <c r="AA148" s="46">
        <f t="shared" si="41"/>
        <v>0</v>
      </c>
      <c r="AB148" s="124">
        <f t="shared" si="41"/>
        <v>0</v>
      </c>
      <c r="AC148" s="45">
        <f>SUM(AC147:AC147)</f>
        <v>0</v>
      </c>
    </row>
    <row r="149" spans="1:62" ht="15.75" x14ac:dyDescent="0.25">
      <c r="A149" s="450"/>
      <c r="B149" s="469"/>
      <c r="C149" s="466"/>
      <c r="D149" s="473"/>
      <c r="E149" s="118"/>
      <c r="F149" s="125" t="s">
        <v>29</v>
      </c>
      <c r="G149" s="120"/>
      <c r="H149" s="120"/>
      <c r="I149" s="120"/>
      <c r="J149" s="169"/>
      <c r="K149" s="210">
        <f>SUM(K146,K148,)</f>
        <v>88</v>
      </c>
      <c r="L149" s="210">
        <f t="shared" ref="L149:AB149" si="42">SUM(L146,L148,)</f>
        <v>56</v>
      </c>
      <c r="M149" s="210">
        <f t="shared" si="42"/>
        <v>0</v>
      </c>
      <c r="N149" s="210">
        <f t="shared" si="42"/>
        <v>11</v>
      </c>
      <c r="O149" s="210">
        <f t="shared" si="42"/>
        <v>4</v>
      </c>
      <c r="P149" s="210">
        <f t="shared" si="42"/>
        <v>0</v>
      </c>
      <c r="Q149" s="210">
        <f t="shared" si="42"/>
        <v>20.5</v>
      </c>
      <c r="R149" s="210">
        <f t="shared" si="42"/>
        <v>0</v>
      </c>
      <c r="S149" s="210">
        <f t="shared" si="42"/>
        <v>22</v>
      </c>
      <c r="T149" s="210">
        <f t="shared" si="42"/>
        <v>24</v>
      </c>
      <c r="U149" s="210">
        <f t="shared" si="42"/>
        <v>6</v>
      </c>
      <c r="V149" s="210">
        <f t="shared" si="42"/>
        <v>0</v>
      </c>
      <c r="W149" s="210">
        <f t="shared" si="42"/>
        <v>31</v>
      </c>
      <c r="X149" s="210">
        <f t="shared" si="42"/>
        <v>0</v>
      </c>
      <c r="Y149" s="210">
        <f t="shared" si="42"/>
        <v>0</v>
      </c>
      <c r="Z149" s="210">
        <f t="shared" si="42"/>
        <v>0</v>
      </c>
      <c r="AA149" s="210">
        <f t="shared" si="42"/>
        <v>0</v>
      </c>
      <c r="AB149" s="210">
        <f t="shared" si="42"/>
        <v>0</v>
      </c>
      <c r="AC149" s="37">
        <f>SUM(AC146,AC148)</f>
        <v>262.5</v>
      </c>
    </row>
    <row r="150" spans="1:62" s="19" customFormat="1" ht="16.5" thickBot="1" x14ac:dyDescent="0.3">
      <c r="A150" s="133"/>
      <c r="B150" s="134"/>
      <c r="C150" s="134"/>
      <c r="D150" s="135"/>
      <c r="E150" s="136"/>
      <c r="F150" s="211" t="s">
        <v>69</v>
      </c>
      <c r="G150" s="126"/>
      <c r="H150" s="126"/>
      <c r="I150" s="126"/>
      <c r="J150" s="212"/>
      <c r="K150" s="213">
        <f t="shared" ref="K150:AC150" si="43">SUM(K132,K149)</f>
        <v>208</v>
      </c>
      <c r="L150" s="138">
        <f t="shared" si="43"/>
        <v>150</v>
      </c>
      <c r="M150" s="138">
        <f t="shared" si="43"/>
        <v>0</v>
      </c>
      <c r="N150" s="138">
        <f t="shared" si="43"/>
        <v>17</v>
      </c>
      <c r="O150" s="138">
        <f t="shared" si="43"/>
        <v>6</v>
      </c>
      <c r="P150" s="138">
        <f t="shared" si="43"/>
        <v>0.5</v>
      </c>
      <c r="Q150" s="138">
        <f t="shared" si="43"/>
        <v>45.5</v>
      </c>
      <c r="R150" s="138">
        <f t="shared" si="43"/>
        <v>0</v>
      </c>
      <c r="S150" s="138">
        <f t="shared" si="43"/>
        <v>36</v>
      </c>
      <c r="T150" s="138">
        <f t="shared" si="43"/>
        <v>24</v>
      </c>
      <c r="U150" s="138">
        <f t="shared" si="43"/>
        <v>18</v>
      </c>
      <c r="V150" s="138">
        <f t="shared" si="43"/>
        <v>0</v>
      </c>
      <c r="W150" s="138">
        <f t="shared" si="43"/>
        <v>31</v>
      </c>
      <c r="X150" s="138">
        <f t="shared" si="43"/>
        <v>0</v>
      </c>
      <c r="Y150" s="138">
        <f t="shared" si="43"/>
        <v>0</v>
      </c>
      <c r="Z150" s="138">
        <f t="shared" si="43"/>
        <v>0</v>
      </c>
      <c r="AA150" s="138">
        <f t="shared" si="43"/>
        <v>0</v>
      </c>
      <c r="AB150" s="139">
        <f t="shared" si="43"/>
        <v>0</v>
      </c>
      <c r="AC150" s="177">
        <f t="shared" si="43"/>
        <v>536</v>
      </c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</row>
    <row r="151" spans="1:62" s="19" customFormat="1" ht="16.5" thickBot="1" x14ac:dyDescent="0.3">
      <c r="A151" s="214"/>
      <c r="B151" s="214"/>
      <c r="C151" s="214"/>
      <c r="D151" s="214"/>
      <c r="E151" s="33"/>
      <c r="F151" s="215"/>
      <c r="G151" s="33" t="s">
        <v>26</v>
      </c>
      <c r="H151" s="33"/>
      <c r="I151" s="33"/>
      <c r="J151" s="33"/>
      <c r="K151" s="216"/>
      <c r="L151" s="216"/>
      <c r="M151" s="216"/>
      <c r="N151" s="216"/>
      <c r="O151" s="216"/>
      <c r="P151" s="216"/>
      <c r="Q151" s="216"/>
      <c r="R151" s="216"/>
      <c r="S151" s="216"/>
      <c r="T151" s="216"/>
      <c r="U151" s="216"/>
      <c r="V151" s="216"/>
      <c r="W151" s="216"/>
      <c r="X151" s="216"/>
      <c r="Y151" s="216"/>
      <c r="Z151" s="216"/>
      <c r="AA151" s="216"/>
      <c r="AB151" s="216"/>
      <c r="AC151" s="33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</row>
    <row r="152" spans="1:62" s="16" customFormat="1" ht="19.5" customHeight="1" x14ac:dyDescent="0.25">
      <c r="A152" s="444">
        <v>6</v>
      </c>
      <c r="B152" s="437" t="s">
        <v>92</v>
      </c>
      <c r="C152" s="439" t="s">
        <v>130</v>
      </c>
      <c r="D152" s="441" t="s">
        <v>70</v>
      </c>
      <c r="E152" s="275" t="s">
        <v>122</v>
      </c>
      <c r="F152" s="348" t="s">
        <v>128</v>
      </c>
      <c r="G152" s="232" t="s">
        <v>55</v>
      </c>
      <c r="H152" s="289"/>
      <c r="I152" s="242">
        <v>2</v>
      </c>
      <c r="J152" s="236">
        <v>12</v>
      </c>
      <c r="K152" s="89"/>
      <c r="L152" s="83">
        <v>32</v>
      </c>
      <c r="M152" s="288"/>
      <c r="N152" s="89"/>
      <c r="O152" s="90"/>
      <c r="P152" s="289"/>
      <c r="Q152" s="292"/>
      <c r="R152" s="288"/>
      <c r="S152" s="292"/>
      <c r="T152" s="293"/>
      <c r="U152" s="81"/>
      <c r="V152" s="289"/>
      <c r="W152" s="289"/>
      <c r="X152" s="289"/>
      <c r="Y152" s="289"/>
      <c r="Z152" s="289"/>
      <c r="AA152" s="119"/>
      <c r="AB152" s="291"/>
      <c r="AC152" s="131">
        <f>SUM(K152:AB152)</f>
        <v>32</v>
      </c>
    </row>
    <row r="153" spans="1:62" s="16" customFormat="1" ht="26.25" x14ac:dyDescent="0.25">
      <c r="A153" s="445"/>
      <c r="B153" s="438"/>
      <c r="C153" s="440"/>
      <c r="D153" s="442"/>
      <c r="E153" s="275" t="s">
        <v>110</v>
      </c>
      <c r="F153" s="348" t="s">
        <v>128</v>
      </c>
      <c r="G153" s="72" t="s">
        <v>55</v>
      </c>
      <c r="H153" s="289"/>
      <c r="I153" s="242">
        <v>3</v>
      </c>
      <c r="J153" s="236">
        <v>15</v>
      </c>
      <c r="K153" s="77"/>
      <c r="L153" s="78">
        <v>6</v>
      </c>
      <c r="M153" s="288"/>
      <c r="N153" s="77"/>
      <c r="O153" s="83"/>
      <c r="P153" s="289"/>
      <c r="Q153" s="292"/>
      <c r="R153" s="289"/>
      <c r="S153" s="292"/>
      <c r="T153" s="293"/>
      <c r="U153" s="81"/>
      <c r="V153" s="289"/>
      <c r="W153" s="289"/>
      <c r="X153" s="289"/>
      <c r="Y153" s="289"/>
      <c r="Z153" s="289"/>
      <c r="AA153" s="343"/>
      <c r="AB153" s="291"/>
      <c r="AC153" s="186">
        <f>SUM(K153:AB153)</f>
        <v>6</v>
      </c>
    </row>
    <row r="154" spans="1:62" s="16" customFormat="1" ht="15.75" x14ac:dyDescent="0.25">
      <c r="A154" s="445"/>
      <c r="B154" s="438"/>
      <c r="C154" s="440"/>
      <c r="D154" s="442"/>
      <c r="E154" s="275" t="s">
        <v>115</v>
      </c>
      <c r="F154" s="348" t="s">
        <v>128</v>
      </c>
      <c r="G154" s="72" t="s">
        <v>55</v>
      </c>
      <c r="H154" s="287"/>
      <c r="I154" s="242">
        <v>3</v>
      </c>
      <c r="J154" s="236">
        <v>15</v>
      </c>
      <c r="K154" s="233"/>
      <c r="L154" s="76">
        <v>16</v>
      </c>
      <c r="M154" s="288"/>
      <c r="N154" s="86"/>
      <c r="O154" s="87"/>
      <c r="P154" s="289"/>
      <c r="Q154" s="80"/>
      <c r="R154" s="288"/>
      <c r="S154" s="80"/>
      <c r="T154" s="293"/>
      <c r="U154" s="81">
        <v>2</v>
      </c>
      <c r="V154" s="289"/>
      <c r="W154" s="289"/>
      <c r="X154" s="289"/>
      <c r="Y154" s="289"/>
      <c r="Z154" s="289"/>
      <c r="AA154" s="343"/>
      <c r="AB154" s="291"/>
      <c r="AC154" s="116">
        <f>SUM(K154:AB154)</f>
        <v>18</v>
      </c>
    </row>
    <row r="155" spans="1:62" s="16" customFormat="1" ht="16.5" thickBot="1" x14ac:dyDescent="0.3">
      <c r="A155" s="445"/>
      <c r="B155" s="438"/>
      <c r="C155" s="440"/>
      <c r="D155" s="442"/>
      <c r="E155" s="275" t="s">
        <v>116</v>
      </c>
      <c r="F155" s="348" t="s">
        <v>128</v>
      </c>
      <c r="G155" s="232" t="s">
        <v>56</v>
      </c>
      <c r="H155" s="289"/>
      <c r="I155" s="242">
        <v>3</v>
      </c>
      <c r="J155" s="236">
        <v>28</v>
      </c>
      <c r="K155" s="278"/>
      <c r="L155" s="279">
        <v>48</v>
      </c>
      <c r="M155" s="346"/>
      <c r="N155" s="280"/>
      <c r="O155" s="281"/>
      <c r="P155" s="346"/>
      <c r="Q155" s="347"/>
      <c r="R155" s="346"/>
      <c r="S155" s="347"/>
      <c r="T155" s="347"/>
      <c r="U155" s="271">
        <v>4</v>
      </c>
      <c r="V155" s="346"/>
      <c r="W155" s="346"/>
      <c r="X155" s="346"/>
      <c r="Y155" s="346"/>
      <c r="Z155" s="346"/>
      <c r="AA155" s="363"/>
      <c r="AB155" s="364"/>
      <c r="AC155" s="186">
        <f>SUM(K155:AB155)</f>
        <v>52</v>
      </c>
    </row>
    <row r="156" spans="1:62" s="16" customFormat="1" ht="16.5" thickBot="1" x14ac:dyDescent="0.3">
      <c r="A156" s="445"/>
      <c r="B156" s="438"/>
      <c r="C156" s="440"/>
      <c r="D156" s="442"/>
      <c r="E156" s="275" t="s">
        <v>116</v>
      </c>
      <c r="F156" s="348" t="s">
        <v>128</v>
      </c>
      <c r="G156" s="232" t="s">
        <v>55</v>
      </c>
      <c r="H156" s="289"/>
      <c r="I156" s="242">
        <v>3</v>
      </c>
      <c r="J156" s="236">
        <v>15</v>
      </c>
      <c r="K156" s="278"/>
      <c r="L156" s="279">
        <v>48</v>
      </c>
      <c r="M156" s="346"/>
      <c r="N156" s="280"/>
      <c r="O156" s="281"/>
      <c r="P156" s="346"/>
      <c r="Q156" s="347"/>
      <c r="R156" s="346"/>
      <c r="S156" s="347"/>
      <c r="T156" s="347"/>
      <c r="U156" s="271">
        <v>2</v>
      </c>
      <c r="V156" s="221"/>
      <c r="W156" s="221"/>
      <c r="X156" s="221"/>
      <c r="Y156" s="34"/>
      <c r="Z156" s="34"/>
      <c r="AA156" s="34"/>
      <c r="AB156" s="117"/>
      <c r="AC156" s="136">
        <f>SUM(K156:AB156)</f>
        <v>50</v>
      </c>
    </row>
    <row r="157" spans="1:62" s="16" customFormat="1" ht="15" customHeight="1" thickBot="1" x14ac:dyDescent="0.3">
      <c r="A157" s="445"/>
      <c r="B157" s="438"/>
      <c r="C157" s="440"/>
      <c r="D157" s="442"/>
      <c r="E157" s="44" t="s">
        <v>43</v>
      </c>
      <c r="F157" s="45"/>
      <c r="G157" s="42"/>
      <c r="H157" s="42"/>
      <c r="I157" s="43"/>
      <c r="J157" s="46"/>
      <c r="K157" s="122">
        <f t="shared" ref="K157:AC157" si="44">SUM(K152:K156)</f>
        <v>0</v>
      </c>
      <c r="L157" s="42">
        <f t="shared" si="44"/>
        <v>150</v>
      </c>
      <c r="M157" s="42">
        <f t="shared" si="44"/>
        <v>0</v>
      </c>
      <c r="N157" s="42">
        <f t="shared" si="44"/>
        <v>0</v>
      </c>
      <c r="O157" s="42">
        <f t="shared" si="44"/>
        <v>0</v>
      </c>
      <c r="P157" s="42">
        <f t="shared" si="44"/>
        <v>0</v>
      </c>
      <c r="Q157" s="42">
        <f t="shared" si="44"/>
        <v>0</v>
      </c>
      <c r="R157" s="42">
        <f t="shared" si="44"/>
        <v>0</v>
      </c>
      <c r="S157" s="42">
        <f t="shared" si="44"/>
        <v>0</v>
      </c>
      <c r="T157" s="42">
        <f t="shared" si="44"/>
        <v>0</v>
      </c>
      <c r="U157" s="42">
        <f t="shared" si="44"/>
        <v>8</v>
      </c>
      <c r="V157" s="42">
        <f t="shared" si="44"/>
        <v>0</v>
      </c>
      <c r="W157" s="42">
        <f t="shared" si="44"/>
        <v>0</v>
      </c>
      <c r="X157" s="42">
        <f t="shared" si="44"/>
        <v>0</v>
      </c>
      <c r="Y157" s="42">
        <f t="shared" si="44"/>
        <v>0</v>
      </c>
      <c r="Z157" s="42">
        <f t="shared" si="44"/>
        <v>0</v>
      </c>
      <c r="AA157" s="42">
        <f t="shared" si="44"/>
        <v>0</v>
      </c>
      <c r="AB157" s="124">
        <f t="shared" si="44"/>
        <v>0</v>
      </c>
      <c r="AC157" s="48">
        <f t="shared" si="44"/>
        <v>158</v>
      </c>
    </row>
    <row r="158" spans="1:62" s="16" customFormat="1" ht="16.5" customHeight="1" thickBot="1" x14ac:dyDescent="0.3">
      <c r="A158" s="445"/>
      <c r="B158" s="438"/>
      <c r="C158" s="440"/>
      <c r="D158" s="442"/>
      <c r="E158" s="217"/>
      <c r="F158" s="197"/>
      <c r="G158" s="218"/>
      <c r="H158" s="121"/>
      <c r="I158" s="184"/>
      <c r="J158" s="198"/>
      <c r="K158" s="68"/>
      <c r="L158" s="69"/>
      <c r="M158" s="121"/>
      <c r="N158" s="121"/>
      <c r="O158" s="121"/>
      <c r="P158" s="69"/>
      <c r="Q158" s="121"/>
      <c r="R158" s="121"/>
      <c r="S158" s="121"/>
      <c r="T158" s="121"/>
      <c r="U158" s="69"/>
      <c r="V158" s="69"/>
      <c r="W158" s="121"/>
      <c r="X158" s="121"/>
      <c r="Y158" s="121"/>
      <c r="Z158" s="121"/>
      <c r="AA158" s="121"/>
      <c r="AB158" s="199"/>
      <c r="AC158" s="197">
        <f>SUM(K158:AB158)</f>
        <v>0</v>
      </c>
    </row>
    <row r="159" spans="1:62" s="16" customFormat="1" ht="15" customHeight="1" thickBot="1" x14ac:dyDescent="0.3">
      <c r="A159" s="445"/>
      <c r="B159" s="438"/>
      <c r="C159" s="440"/>
      <c r="D159" s="442"/>
      <c r="E159" s="44" t="s">
        <v>44</v>
      </c>
      <c r="F159" s="45"/>
      <c r="G159" s="42"/>
      <c r="H159" s="42"/>
      <c r="I159" s="43"/>
      <c r="J159" s="124"/>
      <c r="K159" s="151">
        <f t="shared" ref="K159:AC159" si="45">SUM(K158:K158)</f>
        <v>0</v>
      </c>
      <c r="L159" s="42">
        <f t="shared" si="45"/>
        <v>0</v>
      </c>
      <c r="M159" s="42">
        <f t="shared" si="45"/>
        <v>0</v>
      </c>
      <c r="N159" s="42">
        <f t="shared" si="45"/>
        <v>0</v>
      </c>
      <c r="O159" s="151">
        <f t="shared" si="45"/>
        <v>0</v>
      </c>
      <c r="P159" s="42">
        <f t="shared" si="45"/>
        <v>0</v>
      </c>
      <c r="Q159" s="151">
        <f t="shared" si="45"/>
        <v>0</v>
      </c>
      <c r="R159" s="46">
        <f t="shared" si="45"/>
        <v>0</v>
      </c>
      <c r="S159" s="46">
        <f t="shared" si="45"/>
        <v>0</v>
      </c>
      <c r="T159" s="46">
        <f t="shared" si="45"/>
        <v>0</v>
      </c>
      <c r="U159" s="42">
        <f t="shared" si="45"/>
        <v>0</v>
      </c>
      <c r="V159" s="151">
        <f t="shared" si="45"/>
        <v>0</v>
      </c>
      <c r="W159" s="46">
        <f t="shared" si="45"/>
        <v>0</v>
      </c>
      <c r="X159" s="42">
        <f t="shared" si="45"/>
        <v>0</v>
      </c>
      <c r="Y159" s="42">
        <f t="shared" si="45"/>
        <v>0</v>
      </c>
      <c r="Z159" s="151">
        <f t="shared" si="45"/>
        <v>0</v>
      </c>
      <c r="AA159" s="46">
        <f t="shared" si="45"/>
        <v>0</v>
      </c>
      <c r="AB159" s="124">
        <f t="shared" si="45"/>
        <v>0</v>
      </c>
      <c r="AC159" s="45">
        <f t="shared" si="45"/>
        <v>0</v>
      </c>
    </row>
    <row r="160" spans="1:62" s="16" customFormat="1" ht="17.25" customHeight="1" thickBot="1" x14ac:dyDescent="0.3">
      <c r="A160" s="187"/>
      <c r="B160" s="195"/>
      <c r="C160" s="164"/>
      <c r="D160" s="219"/>
      <c r="E160" s="56"/>
      <c r="F160" s="57" t="s">
        <v>93</v>
      </c>
      <c r="G160" s="58"/>
      <c r="H160" s="58"/>
      <c r="I160" s="59"/>
      <c r="J160" s="60"/>
      <c r="K160" s="57">
        <f>SUM(K157,K159)</f>
        <v>0</v>
      </c>
      <c r="L160" s="57">
        <f t="shared" ref="L160:AB160" si="46">SUM(L157,L159)</f>
        <v>150</v>
      </c>
      <c r="M160" s="57">
        <f t="shared" si="46"/>
        <v>0</v>
      </c>
      <c r="N160" s="57">
        <f t="shared" si="46"/>
        <v>0</v>
      </c>
      <c r="O160" s="57">
        <f t="shared" si="46"/>
        <v>0</v>
      </c>
      <c r="P160" s="57">
        <f t="shared" si="46"/>
        <v>0</v>
      </c>
      <c r="Q160" s="57">
        <f t="shared" si="46"/>
        <v>0</v>
      </c>
      <c r="R160" s="57">
        <f t="shared" si="46"/>
        <v>0</v>
      </c>
      <c r="S160" s="57">
        <f t="shared" si="46"/>
        <v>0</v>
      </c>
      <c r="T160" s="57">
        <f t="shared" si="46"/>
        <v>0</v>
      </c>
      <c r="U160" s="57">
        <f t="shared" si="46"/>
        <v>8</v>
      </c>
      <c r="V160" s="57">
        <f t="shared" si="46"/>
        <v>0</v>
      </c>
      <c r="W160" s="57">
        <f t="shared" si="46"/>
        <v>0</v>
      </c>
      <c r="X160" s="57">
        <f t="shared" si="46"/>
        <v>0</v>
      </c>
      <c r="Y160" s="57">
        <f t="shared" si="46"/>
        <v>0</v>
      </c>
      <c r="Z160" s="57">
        <f t="shared" si="46"/>
        <v>0</v>
      </c>
      <c r="AA160" s="57">
        <f t="shared" si="46"/>
        <v>0</v>
      </c>
      <c r="AB160" s="57">
        <f t="shared" si="46"/>
        <v>0</v>
      </c>
      <c r="AC160" s="57">
        <f>SUM(AC157,AC159)</f>
        <v>158</v>
      </c>
    </row>
    <row r="161" spans="1:29" s="16" customFormat="1" ht="18" customHeight="1" thickBot="1" x14ac:dyDescent="0.3">
      <c r="A161" s="434" t="s">
        <v>28</v>
      </c>
      <c r="B161" s="435"/>
      <c r="C161" s="435"/>
      <c r="D161" s="435"/>
      <c r="E161" s="435"/>
      <c r="F161" s="435"/>
      <c r="G161" s="435"/>
      <c r="H161" s="435"/>
      <c r="I161" s="435"/>
      <c r="J161" s="435"/>
      <c r="K161" s="435"/>
      <c r="L161" s="435"/>
      <c r="M161" s="435"/>
      <c r="N161" s="435"/>
      <c r="O161" s="435"/>
      <c r="P161" s="435"/>
      <c r="Q161" s="435"/>
      <c r="R161" s="435"/>
      <c r="S161" s="435"/>
      <c r="T161" s="435"/>
      <c r="U161" s="435"/>
      <c r="V161" s="435"/>
      <c r="W161" s="435"/>
      <c r="X161" s="435"/>
      <c r="Y161" s="435"/>
      <c r="Z161" s="435"/>
      <c r="AA161" s="435"/>
      <c r="AB161" s="435"/>
      <c r="AC161" s="436"/>
    </row>
    <row r="162" spans="1:29" s="16" customFormat="1" ht="26.25" x14ac:dyDescent="0.25">
      <c r="A162" s="444">
        <v>6</v>
      </c>
      <c r="B162" s="437" t="s">
        <v>94</v>
      </c>
      <c r="C162" s="439" t="s">
        <v>130</v>
      </c>
      <c r="D162" s="441" t="s">
        <v>70</v>
      </c>
      <c r="E162" s="274" t="s">
        <v>124</v>
      </c>
      <c r="F162" s="348" t="s">
        <v>128</v>
      </c>
      <c r="G162" s="72" t="s">
        <v>55</v>
      </c>
      <c r="H162" s="288"/>
      <c r="I162" s="242" t="s">
        <v>109</v>
      </c>
      <c r="J162" s="235">
        <v>7</v>
      </c>
      <c r="K162" s="233"/>
      <c r="L162" s="76"/>
      <c r="M162" s="288"/>
      <c r="N162" s="77"/>
      <c r="O162" s="78"/>
      <c r="P162" s="289"/>
      <c r="Q162" s="80"/>
      <c r="R162" s="289"/>
      <c r="S162" s="80"/>
      <c r="T162" s="289"/>
      <c r="U162" s="81"/>
      <c r="V162" s="290"/>
      <c r="W162" s="290">
        <v>14</v>
      </c>
      <c r="X162" s="290"/>
      <c r="Y162" s="290"/>
      <c r="Z162" s="290"/>
      <c r="AA162" s="34"/>
      <c r="AB162" s="36"/>
      <c r="AC162" s="131">
        <f t="shared" ref="AC162:AC170" si="47">SUM(K162:AB162)</f>
        <v>14</v>
      </c>
    </row>
    <row r="163" spans="1:29" s="16" customFormat="1" ht="26.25" x14ac:dyDescent="0.25">
      <c r="A163" s="445"/>
      <c r="B163" s="438"/>
      <c r="C163" s="440"/>
      <c r="D163" s="442"/>
      <c r="E163" s="275" t="s">
        <v>107</v>
      </c>
      <c r="F163" s="348" t="s">
        <v>128</v>
      </c>
      <c r="G163" s="72" t="s">
        <v>55</v>
      </c>
      <c r="H163" s="289"/>
      <c r="I163" s="242" t="s">
        <v>109</v>
      </c>
      <c r="J163" s="236">
        <v>12</v>
      </c>
      <c r="K163" s="77"/>
      <c r="L163" s="78"/>
      <c r="M163" s="288"/>
      <c r="N163" s="77"/>
      <c r="O163" s="83"/>
      <c r="P163" s="289"/>
      <c r="Q163" s="292"/>
      <c r="R163" s="289"/>
      <c r="S163" s="292"/>
      <c r="T163" s="293"/>
      <c r="U163" s="81"/>
      <c r="V163" s="289"/>
      <c r="W163" s="289">
        <v>4</v>
      </c>
      <c r="X163" s="289"/>
      <c r="Y163" s="289"/>
      <c r="Z163" s="289"/>
      <c r="AA163" s="34"/>
      <c r="AB163" s="36"/>
      <c r="AC163" s="186">
        <f t="shared" si="47"/>
        <v>4</v>
      </c>
    </row>
    <row r="164" spans="1:29" s="16" customFormat="1" ht="18" customHeight="1" x14ac:dyDescent="0.25">
      <c r="A164" s="445"/>
      <c r="B164" s="438"/>
      <c r="C164" s="440"/>
      <c r="D164" s="442"/>
      <c r="E164" s="275" t="s">
        <v>122</v>
      </c>
      <c r="F164" s="348" t="s">
        <v>128</v>
      </c>
      <c r="G164" s="72" t="s">
        <v>55</v>
      </c>
      <c r="H164" s="287"/>
      <c r="I164" s="242" t="s">
        <v>109</v>
      </c>
      <c r="J164" s="236">
        <v>12</v>
      </c>
      <c r="K164" s="233"/>
      <c r="L164" s="76">
        <v>48</v>
      </c>
      <c r="M164" s="288"/>
      <c r="N164" s="86"/>
      <c r="O164" s="87"/>
      <c r="P164" s="289"/>
      <c r="Q164" s="80"/>
      <c r="R164" s="288"/>
      <c r="S164" s="80"/>
      <c r="T164" s="293"/>
      <c r="U164" s="81"/>
      <c r="V164" s="289"/>
      <c r="W164" s="289"/>
      <c r="X164" s="289"/>
      <c r="Y164" s="289"/>
      <c r="Z164" s="289"/>
      <c r="AA164" s="40"/>
      <c r="AB164" s="36"/>
      <c r="AC164" s="194">
        <f t="shared" si="47"/>
        <v>48</v>
      </c>
    </row>
    <row r="165" spans="1:29" s="16" customFormat="1" ht="18" customHeight="1" x14ac:dyDescent="0.25">
      <c r="A165" s="445"/>
      <c r="B165" s="438"/>
      <c r="C165" s="440"/>
      <c r="D165" s="443"/>
      <c r="E165" s="275" t="s">
        <v>82</v>
      </c>
      <c r="F165" s="348" t="s">
        <v>128</v>
      </c>
      <c r="G165" s="232" t="s">
        <v>55</v>
      </c>
      <c r="H165" s="289"/>
      <c r="I165" s="242" t="s">
        <v>104</v>
      </c>
      <c r="J165" s="236">
        <v>7</v>
      </c>
      <c r="K165" s="89"/>
      <c r="L165" s="83"/>
      <c r="M165" s="288"/>
      <c r="N165" s="89"/>
      <c r="O165" s="90"/>
      <c r="P165" s="289"/>
      <c r="Q165" s="292"/>
      <c r="R165" s="288"/>
      <c r="S165" s="292"/>
      <c r="T165" s="293"/>
      <c r="U165" s="81"/>
      <c r="V165" s="289"/>
      <c r="W165" s="289">
        <v>21</v>
      </c>
      <c r="X165" s="289"/>
      <c r="Y165" s="289"/>
      <c r="Z165" s="289"/>
      <c r="AA165" s="40"/>
      <c r="AB165" s="36"/>
      <c r="AC165" s="194">
        <f t="shared" si="47"/>
        <v>21</v>
      </c>
    </row>
    <row r="166" spans="1:29" s="16" customFormat="1" ht="18" customHeight="1" x14ac:dyDescent="0.25">
      <c r="A166" s="445"/>
      <c r="B166" s="438"/>
      <c r="C166" s="440"/>
      <c r="D166" s="443"/>
      <c r="E166" s="276" t="s">
        <v>108</v>
      </c>
      <c r="F166" s="348" t="s">
        <v>128</v>
      </c>
      <c r="G166" s="251" t="s">
        <v>55</v>
      </c>
      <c r="H166" s="289"/>
      <c r="I166" s="262" t="s">
        <v>104</v>
      </c>
      <c r="J166" s="252">
        <v>15</v>
      </c>
      <c r="K166" s="253"/>
      <c r="L166" s="87"/>
      <c r="M166" s="289"/>
      <c r="N166" s="87"/>
      <c r="O166" s="87"/>
      <c r="P166" s="289"/>
      <c r="Q166" s="292"/>
      <c r="R166" s="289"/>
      <c r="S166" s="292"/>
      <c r="T166" s="292"/>
      <c r="U166" s="254"/>
      <c r="V166" s="289"/>
      <c r="W166" s="289">
        <v>5</v>
      </c>
      <c r="X166" s="289"/>
      <c r="Y166" s="289"/>
      <c r="Z166" s="289"/>
      <c r="AA166" s="40"/>
      <c r="AB166" s="36"/>
      <c r="AC166" s="194">
        <f t="shared" si="47"/>
        <v>5</v>
      </c>
    </row>
    <row r="167" spans="1:29" s="16" customFormat="1" ht="18" customHeight="1" x14ac:dyDescent="0.25">
      <c r="A167" s="445"/>
      <c r="B167" s="438"/>
      <c r="C167" s="440"/>
      <c r="D167" s="443"/>
      <c r="E167" s="277" t="s">
        <v>127</v>
      </c>
      <c r="F167" s="348" t="s">
        <v>128</v>
      </c>
      <c r="G167" s="232" t="s">
        <v>55</v>
      </c>
      <c r="H167" s="341"/>
      <c r="I167" s="263" t="s">
        <v>104</v>
      </c>
      <c r="J167" s="244">
        <v>15</v>
      </c>
      <c r="K167" s="245"/>
      <c r="L167" s="246"/>
      <c r="M167" s="341"/>
      <c r="N167" s="247"/>
      <c r="O167" s="248"/>
      <c r="P167" s="290"/>
      <c r="Q167" s="249"/>
      <c r="R167" s="290"/>
      <c r="S167" s="249"/>
      <c r="T167" s="290">
        <v>40</v>
      </c>
      <c r="U167" s="250"/>
      <c r="V167" s="290"/>
      <c r="W167" s="290"/>
      <c r="X167" s="290"/>
      <c r="Y167" s="290"/>
      <c r="Z167" s="290"/>
      <c r="AA167" s="40"/>
      <c r="AB167" s="36"/>
      <c r="AC167" s="194">
        <f t="shared" si="47"/>
        <v>40</v>
      </c>
    </row>
    <row r="168" spans="1:29" s="16" customFormat="1" ht="18" customHeight="1" x14ac:dyDescent="0.25">
      <c r="A168" s="445"/>
      <c r="B168" s="438"/>
      <c r="C168" s="440"/>
      <c r="D168" s="443"/>
      <c r="E168" s="275" t="s">
        <v>110</v>
      </c>
      <c r="F168" s="348" t="s">
        <v>128</v>
      </c>
      <c r="G168" s="72" t="s">
        <v>55</v>
      </c>
      <c r="H168" s="289"/>
      <c r="I168" s="242" t="s">
        <v>104</v>
      </c>
      <c r="J168" s="236">
        <v>15</v>
      </c>
      <c r="K168" s="77">
        <v>32</v>
      </c>
      <c r="L168" s="78">
        <v>48</v>
      </c>
      <c r="M168" s="288"/>
      <c r="N168" s="77">
        <v>4</v>
      </c>
      <c r="O168" s="83">
        <v>2</v>
      </c>
      <c r="P168" s="289"/>
      <c r="Q168" s="292"/>
      <c r="R168" s="289"/>
      <c r="S168" s="292"/>
      <c r="T168" s="293"/>
      <c r="U168" s="81">
        <v>3</v>
      </c>
      <c r="V168" s="289"/>
      <c r="W168" s="289"/>
      <c r="X168" s="289"/>
      <c r="Y168" s="289"/>
      <c r="Z168" s="289"/>
      <c r="AA168" s="40"/>
      <c r="AB168" s="36"/>
      <c r="AC168" s="194">
        <f t="shared" si="47"/>
        <v>89</v>
      </c>
    </row>
    <row r="169" spans="1:29" s="16" customFormat="1" ht="18" customHeight="1" x14ac:dyDescent="0.25">
      <c r="A169" s="445"/>
      <c r="B169" s="438"/>
      <c r="C169" s="440"/>
      <c r="D169" s="442"/>
      <c r="E169" s="275" t="s">
        <v>115</v>
      </c>
      <c r="F169" s="348" t="s">
        <v>128</v>
      </c>
      <c r="G169" s="72" t="s">
        <v>55</v>
      </c>
      <c r="H169" s="287"/>
      <c r="I169" s="242" t="s">
        <v>104</v>
      </c>
      <c r="J169" s="236">
        <v>15</v>
      </c>
      <c r="K169" s="233"/>
      <c r="L169" s="76">
        <v>24</v>
      </c>
      <c r="M169" s="288"/>
      <c r="N169" s="86"/>
      <c r="O169" s="87"/>
      <c r="P169" s="289"/>
      <c r="Q169" s="80"/>
      <c r="R169" s="288"/>
      <c r="S169" s="80"/>
      <c r="T169" s="293"/>
      <c r="U169" s="81">
        <v>2</v>
      </c>
      <c r="V169" s="289"/>
      <c r="W169" s="289"/>
      <c r="X169" s="289"/>
      <c r="Y169" s="289"/>
      <c r="Z169" s="289"/>
      <c r="AA169" s="40"/>
      <c r="AB169" s="36"/>
      <c r="AC169" s="67">
        <f t="shared" si="47"/>
        <v>26</v>
      </c>
    </row>
    <row r="170" spans="1:29" s="16" customFormat="1" ht="18" customHeight="1" thickBot="1" x14ac:dyDescent="0.3">
      <c r="A170" s="445"/>
      <c r="B170" s="438"/>
      <c r="C170" s="440"/>
      <c r="D170" s="442"/>
      <c r="E170" s="275" t="s">
        <v>117</v>
      </c>
      <c r="F170" s="348" t="s">
        <v>128</v>
      </c>
      <c r="G170" s="232" t="s">
        <v>55</v>
      </c>
      <c r="H170" s="289"/>
      <c r="I170" s="242" t="s">
        <v>113</v>
      </c>
      <c r="J170" s="236">
        <v>5</v>
      </c>
      <c r="K170" s="89"/>
      <c r="L170" s="83">
        <v>14</v>
      </c>
      <c r="M170" s="288"/>
      <c r="N170" s="89"/>
      <c r="O170" s="90"/>
      <c r="P170" s="289"/>
      <c r="Q170" s="292"/>
      <c r="R170" s="288"/>
      <c r="S170" s="292"/>
      <c r="T170" s="293"/>
      <c r="U170" s="81"/>
      <c r="V170" s="289"/>
      <c r="W170" s="289"/>
      <c r="X170" s="289"/>
      <c r="Y170" s="289"/>
      <c r="Z170" s="289"/>
      <c r="AA170" s="34"/>
      <c r="AB170" s="36"/>
      <c r="AC170" s="136">
        <f t="shared" si="47"/>
        <v>14</v>
      </c>
    </row>
    <row r="171" spans="1:29" s="16" customFormat="1" ht="18" customHeight="1" thickBot="1" x14ac:dyDescent="0.3">
      <c r="A171" s="445"/>
      <c r="B171" s="438"/>
      <c r="C171" s="440"/>
      <c r="D171" s="442"/>
      <c r="E171" s="44" t="s">
        <v>43</v>
      </c>
      <c r="F171" s="45"/>
      <c r="G171" s="42"/>
      <c r="H171" s="42"/>
      <c r="I171" s="43"/>
      <c r="J171" s="46"/>
      <c r="K171" s="122">
        <f t="shared" ref="K171:AC171" si="48">SUM(K162:K170)</f>
        <v>32</v>
      </c>
      <c r="L171" s="42">
        <f t="shared" si="48"/>
        <v>134</v>
      </c>
      <c r="M171" s="42">
        <f t="shared" si="48"/>
        <v>0</v>
      </c>
      <c r="N171" s="42">
        <f t="shared" si="48"/>
        <v>4</v>
      </c>
      <c r="O171" s="42">
        <f t="shared" si="48"/>
        <v>2</v>
      </c>
      <c r="P171" s="42">
        <f t="shared" si="48"/>
        <v>0</v>
      </c>
      <c r="Q171" s="42">
        <f t="shared" si="48"/>
        <v>0</v>
      </c>
      <c r="R171" s="42">
        <f t="shared" si="48"/>
        <v>0</v>
      </c>
      <c r="S171" s="42">
        <f t="shared" si="48"/>
        <v>0</v>
      </c>
      <c r="T171" s="42">
        <f t="shared" si="48"/>
        <v>40</v>
      </c>
      <c r="U171" s="42">
        <f t="shared" si="48"/>
        <v>5</v>
      </c>
      <c r="V171" s="42">
        <f t="shared" si="48"/>
        <v>0</v>
      </c>
      <c r="W171" s="42">
        <f t="shared" si="48"/>
        <v>44</v>
      </c>
      <c r="X171" s="42">
        <f t="shared" si="48"/>
        <v>0</v>
      </c>
      <c r="Y171" s="42">
        <f t="shared" si="48"/>
        <v>0</v>
      </c>
      <c r="Z171" s="42">
        <f t="shared" si="48"/>
        <v>0</v>
      </c>
      <c r="AA171" s="42">
        <f t="shared" si="48"/>
        <v>0</v>
      </c>
      <c r="AB171" s="124">
        <f t="shared" si="48"/>
        <v>0</v>
      </c>
      <c r="AC171" s="48">
        <f t="shared" si="48"/>
        <v>261</v>
      </c>
    </row>
    <row r="172" spans="1:29" s="16" customFormat="1" ht="18" customHeight="1" thickBot="1" x14ac:dyDescent="0.3">
      <c r="A172" s="445"/>
      <c r="B172" s="438"/>
      <c r="C172" s="440"/>
      <c r="D172" s="442"/>
      <c r="E172" s="217"/>
      <c r="F172" s="197"/>
      <c r="G172" s="218"/>
      <c r="H172" s="121"/>
      <c r="I172" s="184"/>
      <c r="J172" s="198"/>
      <c r="K172" s="68"/>
      <c r="L172" s="69"/>
      <c r="M172" s="121"/>
      <c r="N172" s="121"/>
      <c r="O172" s="121"/>
      <c r="P172" s="69"/>
      <c r="Q172" s="121"/>
      <c r="R172" s="121"/>
      <c r="S172" s="121"/>
      <c r="T172" s="121"/>
      <c r="U172" s="69"/>
      <c r="V172" s="69"/>
      <c r="W172" s="121"/>
      <c r="X172" s="121"/>
      <c r="Y172" s="121"/>
      <c r="Z172" s="121"/>
      <c r="AA172" s="121"/>
      <c r="AB172" s="199"/>
      <c r="AC172" s="197">
        <f>SUM(K172:AB172)</f>
        <v>0</v>
      </c>
    </row>
    <row r="173" spans="1:29" s="16" customFormat="1" ht="18" customHeight="1" thickBot="1" x14ac:dyDescent="0.3">
      <c r="A173" s="445"/>
      <c r="B173" s="438"/>
      <c r="C173" s="440"/>
      <c r="D173" s="442"/>
      <c r="E173" s="44" t="s">
        <v>44</v>
      </c>
      <c r="F173" s="45"/>
      <c r="G173" s="42"/>
      <c r="H173" s="42"/>
      <c r="I173" s="43"/>
      <c r="J173" s="124"/>
      <c r="K173" s="151">
        <f t="shared" ref="K173:AC173" si="49">SUM(K172:K172)</f>
        <v>0</v>
      </c>
      <c r="L173" s="42">
        <f t="shared" si="49"/>
        <v>0</v>
      </c>
      <c r="M173" s="42">
        <f t="shared" si="49"/>
        <v>0</v>
      </c>
      <c r="N173" s="42">
        <f t="shared" si="49"/>
        <v>0</v>
      </c>
      <c r="O173" s="151">
        <f t="shared" si="49"/>
        <v>0</v>
      </c>
      <c r="P173" s="42">
        <f t="shared" si="49"/>
        <v>0</v>
      </c>
      <c r="Q173" s="151">
        <f t="shared" si="49"/>
        <v>0</v>
      </c>
      <c r="R173" s="46">
        <f t="shared" si="49"/>
        <v>0</v>
      </c>
      <c r="S173" s="46">
        <f t="shared" si="49"/>
        <v>0</v>
      </c>
      <c r="T173" s="46">
        <f t="shared" si="49"/>
        <v>0</v>
      </c>
      <c r="U173" s="42">
        <f t="shared" si="49"/>
        <v>0</v>
      </c>
      <c r="V173" s="151">
        <f t="shared" si="49"/>
        <v>0</v>
      </c>
      <c r="W173" s="46">
        <f t="shared" si="49"/>
        <v>0</v>
      </c>
      <c r="X173" s="42">
        <f t="shared" si="49"/>
        <v>0</v>
      </c>
      <c r="Y173" s="42">
        <f t="shared" si="49"/>
        <v>0</v>
      </c>
      <c r="Z173" s="151">
        <f t="shared" si="49"/>
        <v>0</v>
      </c>
      <c r="AA173" s="46">
        <f t="shared" si="49"/>
        <v>0</v>
      </c>
      <c r="AB173" s="124">
        <f t="shared" si="49"/>
        <v>0</v>
      </c>
      <c r="AC173" s="45">
        <f t="shared" si="49"/>
        <v>0</v>
      </c>
    </row>
    <row r="174" spans="1:29" ht="16.5" thickBot="1" x14ac:dyDescent="0.3">
      <c r="A174" s="187"/>
      <c r="B174" s="195"/>
      <c r="C174" s="164"/>
      <c r="D174" s="219"/>
      <c r="E174" s="56"/>
      <c r="F174" s="57" t="s">
        <v>89</v>
      </c>
      <c r="G174" s="58"/>
      <c r="H174" s="58"/>
      <c r="I174" s="59"/>
      <c r="J174" s="60"/>
      <c r="K174" s="57">
        <f>SUM(K171,K173)</f>
        <v>32</v>
      </c>
      <c r="L174" s="57">
        <f t="shared" ref="L174:AB174" si="50">SUM(L171,L173)</f>
        <v>134</v>
      </c>
      <c r="M174" s="57">
        <f t="shared" si="50"/>
        <v>0</v>
      </c>
      <c r="N174" s="57">
        <f t="shared" si="50"/>
        <v>4</v>
      </c>
      <c r="O174" s="57">
        <f t="shared" si="50"/>
        <v>2</v>
      </c>
      <c r="P174" s="57">
        <f t="shared" si="50"/>
        <v>0</v>
      </c>
      <c r="Q174" s="57">
        <f t="shared" si="50"/>
        <v>0</v>
      </c>
      <c r="R174" s="57">
        <f t="shared" si="50"/>
        <v>0</v>
      </c>
      <c r="S174" s="57">
        <f t="shared" si="50"/>
        <v>0</v>
      </c>
      <c r="T174" s="57">
        <f t="shared" si="50"/>
        <v>40</v>
      </c>
      <c r="U174" s="57">
        <f t="shared" si="50"/>
        <v>5</v>
      </c>
      <c r="V174" s="57">
        <f t="shared" si="50"/>
        <v>0</v>
      </c>
      <c r="W174" s="57">
        <f t="shared" si="50"/>
        <v>44</v>
      </c>
      <c r="X174" s="57">
        <f t="shared" si="50"/>
        <v>0</v>
      </c>
      <c r="Y174" s="57">
        <f t="shared" si="50"/>
        <v>0</v>
      </c>
      <c r="Z174" s="57">
        <f t="shared" si="50"/>
        <v>0</v>
      </c>
      <c r="AA174" s="57">
        <f t="shared" si="50"/>
        <v>0</v>
      </c>
      <c r="AB174" s="57">
        <f t="shared" si="50"/>
        <v>0</v>
      </c>
      <c r="AC174" s="57">
        <f>SUM(AC171,AC173)</f>
        <v>261</v>
      </c>
    </row>
    <row r="175" spans="1:29" ht="16.5" thickBot="1" x14ac:dyDescent="0.3">
      <c r="A175" s="188"/>
      <c r="B175" s="202"/>
      <c r="C175" s="189"/>
      <c r="D175" s="203"/>
      <c r="E175" s="152"/>
      <c r="F175" s="57" t="s">
        <v>69</v>
      </c>
      <c r="G175" s="58"/>
      <c r="H175" s="58"/>
      <c r="I175" s="58"/>
      <c r="J175" s="60"/>
      <c r="K175" s="57">
        <f t="shared" ref="K175:AC175" si="51">K160+K174</f>
        <v>32</v>
      </c>
      <c r="L175" s="57">
        <f t="shared" si="51"/>
        <v>284</v>
      </c>
      <c r="M175" s="57">
        <f t="shared" si="51"/>
        <v>0</v>
      </c>
      <c r="N175" s="57">
        <f t="shared" si="51"/>
        <v>4</v>
      </c>
      <c r="O175" s="57">
        <f t="shared" si="51"/>
        <v>2</v>
      </c>
      <c r="P175" s="57">
        <f t="shared" si="51"/>
        <v>0</v>
      </c>
      <c r="Q175" s="57">
        <f t="shared" si="51"/>
        <v>0</v>
      </c>
      <c r="R175" s="57">
        <f t="shared" si="51"/>
        <v>0</v>
      </c>
      <c r="S175" s="57">
        <f t="shared" si="51"/>
        <v>0</v>
      </c>
      <c r="T175" s="57">
        <f t="shared" si="51"/>
        <v>40</v>
      </c>
      <c r="U175" s="57">
        <f t="shared" si="51"/>
        <v>13</v>
      </c>
      <c r="V175" s="57">
        <f t="shared" si="51"/>
        <v>0</v>
      </c>
      <c r="W175" s="57">
        <f t="shared" si="51"/>
        <v>44</v>
      </c>
      <c r="X175" s="57">
        <f t="shared" si="51"/>
        <v>0</v>
      </c>
      <c r="Y175" s="57">
        <f t="shared" si="51"/>
        <v>0</v>
      </c>
      <c r="Z175" s="57">
        <f t="shared" si="51"/>
        <v>0</v>
      </c>
      <c r="AA175" s="57">
        <f t="shared" si="51"/>
        <v>0</v>
      </c>
      <c r="AB175" s="57">
        <f t="shared" si="51"/>
        <v>0</v>
      </c>
      <c r="AC175" s="57">
        <f t="shared" si="51"/>
        <v>419</v>
      </c>
    </row>
    <row r="178" spans="5:29" x14ac:dyDescent="0.25">
      <c r="E178" s="16" t="s">
        <v>86</v>
      </c>
      <c r="K178" s="16">
        <f t="shared" ref="K178:AB178" si="52">K23+K50+K75+K103+K132+K160</f>
        <v>600</v>
      </c>
      <c r="L178" s="16">
        <f t="shared" si="52"/>
        <v>748</v>
      </c>
      <c r="M178" s="16">
        <f t="shared" si="52"/>
        <v>0</v>
      </c>
      <c r="N178" s="16">
        <f t="shared" si="52"/>
        <v>68</v>
      </c>
      <c r="O178" s="16">
        <f t="shared" si="52"/>
        <v>25.5</v>
      </c>
      <c r="P178" s="16">
        <f t="shared" si="52"/>
        <v>0.5</v>
      </c>
      <c r="Q178" s="16">
        <f t="shared" si="52"/>
        <v>96</v>
      </c>
      <c r="R178" s="16">
        <f t="shared" si="52"/>
        <v>0</v>
      </c>
      <c r="S178" s="16">
        <f t="shared" si="52"/>
        <v>56</v>
      </c>
      <c r="T178" s="16">
        <f t="shared" si="52"/>
        <v>0</v>
      </c>
      <c r="U178" s="16">
        <f t="shared" si="52"/>
        <v>77</v>
      </c>
      <c r="V178" s="16">
        <f t="shared" si="52"/>
        <v>0</v>
      </c>
      <c r="W178" s="16">
        <f t="shared" si="52"/>
        <v>0</v>
      </c>
      <c r="X178" s="16">
        <f t="shared" si="52"/>
        <v>0</v>
      </c>
      <c r="Y178" s="16">
        <f t="shared" si="52"/>
        <v>0</v>
      </c>
      <c r="Z178" s="16">
        <f t="shared" si="52"/>
        <v>0</v>
      </c>
      <c r="AA178" s="16">
        <f t="shared" si="52"/>
        <v>0</v>
      </c>
      <c r="AB178" s="16">
        <f t="shared" si="52"/>
        <v>0</v>
      </c>
      <c r="AC178" s="16">
        <f>SUM(K178:AB178)</f>
        <v>1671</v>
      </c>
    </row>
    <row r="179" spans="5:29" x14ac:dyDescent="0.25">
      <c r="E179" s="16" t="s">
        <v>87</v>
      </c>
      <c r="K179" s="16">
        <f t="shared" ref="K179:AB179" si="53">K39+K57+K86+K114+K149+K174</f>
        <v>354</v>
      </c>
      <c r="L179" s="16">
        <f t="shared" si="53"/>
        <v>422</v>
      </c>
      <c r="M179" s="16">
        <f t="shared" si="53"/>
        <v>0</v>
      </c>
      <c r="N179" s="16">
        <f t="shared" si="53"/>
        <v>40</v>
      </c>
      <c r="O179" s="16">
        <f t="shared" si="53"/>
        <v>17</v>
      </c>
      <c r="P179" s="16">
        <f t="shared" si="53"/>
        <v>4</v>
      </c>
      <c r="Q179" s="16">
        <f t="shared" si="53"/>
        <v>49.5</v>
      </c>
      <c r="R179" s="16">
        <f t="shared" si="53"/>
        <v>0</v>
      </c>
      <c r="S179" s="16">
        <f t="shared" si="53"/>
        <v>22</v>
      </c>
      <c r="T179" s="16">
        <f t="shared" si="53"/>
        <v>64</v>
      </c>
      <c r="U179" s="16">
        <f t="shared" si="53"/>
        <v>42</v>
      </c>
      <c r="V179" s="16">
        <f t="shared" si="53"/>
        <v>0</v>
      </c>
      <c r="W179" s="16">
        <f t="shared" si="53"/>
        <v>96</v>
      </c>
      <c r="X179" s="16">
        <f t="shared" si="53"/>
        <v>0</v>
      </c>
      <c r="Y179" s="16">
        <f t="shared" si="53"/>
        <v>0</v>
      </c>
      <c r="Z179" s="16">
        <f t="shared" si="53"/>
        <v>0</v>
      </c>
      <c r="AA179" s="16">
        <f t="shared" si="53"/>
        <v>0</v>
      </c>
      <c r="AB179" s="16">
        <f t="shared" si="53"/>
        <v>0</v>
      </c>
      <c r="AC179" s="70">
        <f>SUM(K179:AB179)</f>
        <v>1110.5</v>
      </c>
    </row>
    <row r="180" spans="5:29" x14ac:dyDescent="0.25">
      <c r="E180" s="16" t="s">
        <v>88</v>
      </c>
      <c r="K180" s="16">
        <f t="shared" ref="K180:AB180" si="54">K40+K58+K87+K115+K150+K175</f>
        <v>954</v>
      </c>
      <c r="L180" s="16">
        <f t="shared" si="54"/>
        <v>1170</v>
      </c>
      <c r="M180" s="16">
        <f t="shared" si="54"/>
        <v>0</v>
      </c>
      <c r="N180" s="16">
        <f t="shared" si="54"/>
        <v>108</v>
      </c>
      <c r="O180" s="16">
        <f t="shared" si="54"/>
        <v>42.5</v>
      </c>
      <c r="P180" s="16">
        <f t="shared" si="54"/>
        <v>4.5</v>
      </c>
      <c r="Q180" s="70">
        <f t="shared" si="54"/>
        <v>145.5</v>
      </c>
      <c r="R180" s="16">
        <f t="shared" si="54"/>
        <v>0</v>
      </c>
      <c r="S180" s="16">
        <f t="shared" si="54"/>
        <v>78</v>
      </c>
      <c r="T180" s="16">
        <f t="shared" si="54"/>
        <v>64</v>
      </c>
      <c r="U180" s="16">
        <f t="shared" si="54"/>
        <v>119</v>
      </c>
      <c r="V180" s="16">
        <f t="shared" si="54"/>
        <v>0</v>
      </c>
      <c r="W180" s="16">
        <f t="shared" si="54"/>
        <v>96</v>
      </c>
      <c r="X180" s="16">
        <f t="shared" si="54"/>
        <v>0</v>
      </c>
      <c r="Y180" s="16">
        <f t="shared" si="54"/>
        <v>0</v>
      </c>
      <c r="Z180" s="16">
        <f t="shared" si="54"/>
        <v>0</v>
      </c>
      <c r="AA180" s="16">
        <f t="shared" si="54"/>
        <v>0</v>
      </c>
      <c r="AB180" s="16">
        <f t="shared" si="54"/>
        <v>0</v>
      </c>
      <c r="AC180" s="16">
        <f>SUM(K180:AB180)</f>
        <v>2781.5</v>
      </c>
    </row>
  </sheetData>
  <mergeCells count="87">
    <mergeCell ref="A104:AC104"/>
    <mergeCell ref="F103:J103"/>
    <mergeCell ref="A89:A103"/>
    <mergeCell ref="B77:B85"/>
    <mergeCell ref="F87:J87"/>
    <mergeCell ref="C89:C103"/>
    <mergeCell ref="C1:X1"/>
    <mergeCell ref="F23:J23"/>
    <mergeCell ref="E5:E6"/>
    <mergeCell ref="A60:AC60"/>
    <mergeCell ref="A52:A56"/>
    <mergeCell ref="D9:D22"/>
    <mergeCell ref="K5:AB5"/>
    <mergeCell ref="A5:A6"/>
    <mergeCell ref="H5:H6"/>
    <mergeCell ref="A8:AC8"/>
    <mergeCell ref="Y2:AB2"/>
    <mergeCell ref="B3:X3"/>
    <mergeCell ref="B4:S4"/>
    <mergeCell ref="G5:G6"/>
    <mergeCell ref="A41:AC41"/>
    <mergeCell ref="A51:AC51"/>
    <mergeCell ref="I5:I6"/>
    <mergeCell ref="C5:C6"/>
    <mergeCell ref="J5:J6"/>
    <mergeCell ref="D5:D6"/>
    <mergeCell ref="F5:F6"/>
    <mergeCell ref="B89:B103"/>
    <mergeCell ref="D25:D38"/>
    <mergeCell ref="D89:D103"/>
    <mergeCell ref="D77:D85"/>
    <mergeCell ref="B5:B6"/>
    <mergeCell ref="A24:AC24"/>
    <mergeCell ref="F39:J39"/>
    <mergeCell ref="C9:C22"/>
    <mergeCell ref="AC5:AC6"/>
    <mergeCell ref="A42:A50"/>
    <mergeCell ref="D42:D50"/>
    <mergeCell ref="F40:J40"/>
    <mergeCell ref="D61:D75"/>
    <mergeCell ref="F75:J75"/>
    <mergeCell ref="A77:A85"/>
    <mergeCell ref="F58:J58"/>
    <mergeCell ref="A88:AC88"/>
    <mergeCell ref="F50:J50"/>
    <mergeCell ref="B52:B56"/>
    <mergeCell ref="B25:B38"/>
    <mergeCell ref="F86:J86"/>
    <mergeCell ref="F57:J57"/>
    <mergeCell ref="C25:C38"/>
    <mergeCell ref="D52:D56"/>
    <mergeCell ref="C52:C56"/>
    <mergeCell ref="C77:C85"/>
    <mergeCell ref="A61:A75"/>
    <mergeCell ref="B61:B75"/>
    <mergeCell ref="C61:C75"/>
    <mergeCell ref="A152:A159"/>
    <mergeCell ref="B152:B159"/>
    <mergeCell ref="C152:C159"/>
    <mergeCell ref="D152:D159"/>
    <mergeCell ref="A118:A131"/>
    <mergeCell ref="B118:B131"/>
    <mergeCell ref="C118:C131"/>
    <mergeCell ref="D118:D131"/>
    <mergeCell ref="B134:B149"/>
    <mergeCell ref="D134:D149"/>
    <mergeCell ref="A9:A23"/>
    <mergeCell ref="B9:B23"/>
    <mergeCell ref="A134:A149"/>
    <mergeCell ref="F114:J114"/>
    <mergeCell ref="C105:C114"/>
    <mergeCell ref="D105:D114"/>
    <mergeCell ref="B105:B114"/>
    <mergeCell ref="A105:A114"/>
    <mergeCell ref="A117:AC117"/>
    <mergeCell ref="F115:J115"/>
    <mergeCell ref="C134:C149"/>
    <mergeCell ref="A133:AC133"/>
    <mergeCell ref="A25:A38"/>
    <mergeCell ref="A76:AC76"/>
    <mergeCell ref="B42:B50"/>
    <mergeCell ref="C42:C50"/>
    <mergeCell ref="A161:AC161"/>
    <mergeCell ref="B162:B173"/>
    <mergeCell ref="C162:C173"/>
    <mergeCell ref="D162:D173"/>
    <mergeCell ref="A162:A173"/>
  </mergeCells>
  <phoneticPr fontId="37" type="noConversion"/>
  <printOptions horizontalCentered="1"/>
  <pageMargins left="0.19685039370078741" right="0.19685039370078741" top="0.39370078740157483" bottom="0.35433070866141736" header="0.31496062992125984" footer="0.23622047244094491"/>
  <pageSetup paperSize="9" scale="75" orientation="landscape" verticalDpi="4294967293" r:id="rId1"/>
  <headerFooter>
    <oddFooter>&amp;L&amp;12
Затверджено на засіданні кафедри ЗРГ 
(протокол №3  від "23" вересня 2024 р. )&amp;C
&amp;R&amp;12
Завідувач кафедри ЗРГ ________В.МИРОНЕНКО</oddFooter>
  </headerFooter>
  <rowBreaks count="5" manualBreakCount="5">
    <brk id="40" max="28" man="1"/>
    <brk id="59" max="28" man="1"/>
    <brk id="87" max="28" man="1"/>
    <brk id="116" max="28" man="1"/>
    <brk id="150" max="16383" man="1"/>
  </rowBreaks>
  <ignoredErrors>
    <ignoredError sqref="M3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Загальна</vt:lpstr>
      <vt:lpstr>Форма 3 24-25 ЗРГ</vt:lpstr>
      <vt:lpstr>Загальна!Заголовки_для_печати</vt:lpstr>
      <vt:lpstr>'Форма 3 24-25 ЗРГ'!Заголовки_для_печати</vt:lpstr>
      <vt:lpstr>Загальна!Область_печати</vt:lpstr>
      <vt:lpstr>'Форма 3 24-25 ЗРГ'!Область_печати</vt:lpstr>
    </vt:vector>
  </TitlesOfParts>
  <Company>MultiDVD Team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Менеджмент</dc:creator>
  <cp:lastModifiedBy>Пользователь</cp:lastModifiedBy>
  <cp:lastPrinted>2024-10-04T08:40:10Z</cp:lastPrinted>
  <dcterms:created xsi:type="dcterms:W3CDTF">2011-07-25T06:23:17Z</dcterms:created>
  <dcterms:modified xsi:type="dcterms:W3CDTF">2025-05-21T11:47:30Z</dcterms:modified>
</cp:coreProperties>
</file>