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Ця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 activeTab="1"/>
  </bookViews>
  <sheets>
    <sheet name="За НПП " sheetId="1" r:id="rId1"/>
    <sheet name="Загальна" sheetId="3" r:id="rId2"/>
  </sheets>
  <definedNames>
    <definedName name="_xlnm.Print_Titles" localSheetId="0">'За НПП '!$3:$4</definedName>
    <definedName name="_xlnm.Print_Area" localSheetId="0">'За НПП '!$B$3:$AD$4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3" l="1"/>
  <c r="D75" i="3"/>
  <c r="D32" i="3"/>
  <c r="D33" i="3"/>
  <c r="D17" i="3"/>
  <c r="D18" i="3"/>
  <c r="D11" i="3"/>
  <c r="D12" i="3"/>
  <c r="F32" i="3" l="1"/>
  <c r="G32" i="3"/>
  <c r="H32" i="3"/>
  <c r="I85" i="3"/>
  <c r="D73" i="3"/>
  <c r="K86" i="3"/>
  <c r="L86" i="3"/>
  <c r="M86" i="3"/>
  <c r="O86" i="3"/>
  <c r="P86" i="3"/>
  <c r="I59" i="3"/>
  <c r="I62" i="3" s="1"/>
  <c r="D31" i="3"/>
  <c r="K53" i="3"/>
  <c r="L53" i="3"/>
  <c r="M53" i="3"/>
  <c r="P53" i="3"/>
  <c r="Q53" i="3"/>
  <c r="D16" i="3"/>
  <c r="D10" i="3"/>
  <c r="AC368" i="1"/>
  <c r="Z83" i="3" s="1"/>
  <c r="AB368" i="1"/>
  <c r="Y83" i="3" s="1"/>
  <c r="AA368" i="1"/>
  <c r="X83" i="3" s="1"/>
  <c r="Z368" i="1"/>
  <c r="W83" i="3" s="1"/>
  <c r="Y368" i="1"/>
  <c r="V83" i="3" s="1"/>
  <c r="X368" i="1"/>
  <c r="U83" i="3" s="1"/>
  <c r="W368" i="1"/>
  <c r="T83" i="3" s="1"/>
  <c r="V368" i="1"/>
  <c r="S83" i="3" s="1"/>
  <c r="U368" i="1"/>
  <c r="R83" i="3" s="1"/>
  <c r="T368" i="1"/>
  <c r="Q83" i="3" s="1"/>
  <c r="S368" i="1"/>
  <c r="P83" i="3" s="1"/>
  <c r="R368" i="1"/>
  <c r="O83" i="3" s="1"/>
  <c r="Q368" i="1"/>
  <c r="N83" i="3" s="1"/>
  <c r="P368" i="1"/>
  <c r="M83" i="3" s="1"/>
  <c r="O368" i="1"/>
  <c r="L83" i="3" s="1"/>
  <c r="N368" i="1"/>
  <c r="K83" i="3" s="1"/>
  <c r="M368" i="1"/>
  <c r="J83" i="3" s="1"/>
  <c r="L368" i="1"/>
  <c r="I83" i="3" s="1"/>
  <c r="AD367" i="1"/>
  <c r="AD368" i="1" s="1"/>
  <c r="AB83" i="3" s="1"/>
  <c r="AC365" i="1"/>
  <c r="Z82" i="3" s="1"/>
  <c r="AB365" i="1"/>
  <c r="Y82" i="3" s="1"/>
  <c r="AA365" i="1"/>
  <c r="X82" i="3" s="1"/>
  <c r="Z365" i="1"/>
  <c r="W82" i="3" s="1"/>
  <c r="Y365" i="1"/>
  <c r="V82" i="3" s="1"/>
  <c r="X365" i="1"/>
  <c r="U82" i="3" s="1"/>
  <c r="W365" i="1"/>
  <c r="T82" i="3" s="1"/>
  <c r="V365" i="1"/>
  <c r="S82" i="3" s="1"/>
  <c r="U365" i="1"/>
  <c r="R82" i="3" s="1"/>
  <c r="T365" i="1"/>
  <c r="Q82" i="3" s="1"/>
  <c r="S365" i="1"/>
  <c r="P82" i="3" s="1"/>
  <c r="R365" i="1"/>
  <c r="O82" i="3" s="1"/>
  <c r="Q365" i="1"/>
  <c r="N82" i="3" s="1"/>
  <c r="P365" i="1"/>
  <c r="M82" i="3" s="1"/>
  <c r="O365" i="1"/>
  <c r="L82" i="3" s="1"/>
  <c r="N365" i="1"/>
  <c r="K82" i="3" s="1"/>
  <c r="M365" i="1"/>
  <c r="J82" i="3" s="1"/>
  <c r="L365" i="1"/>
  <c r="I82" i="3" s="1"/>
  <c r="AD364" i="1"/>
  <c r="AD365" i="1" s="1"/>
  <c r="AB82" i="3" s="1"/>
  <c r="AC354" i="1"/>
  <c r="Z80" i="3" s="1"/>
  <c r="AB354" i="1"/>
  <c r="Y80" i="3" s="1"/>
  <c r="AA354" i="1"/>
  <c r="X80" i="3" s="1"/>
  <c r="Z354" i="1"/>
  <c r="W80" i="3" s="1"/>
  <c r="Y354" i="1"/>
  <c r="V80" i="3" s="1"/>
  <c r="X354" i="1"/>
  <c r="U80" i="3" s="1"/>
  <c r="W354" i="1"/>
  <c r="T80" i="3" s="1"/>
  <c r="V354" i="1"/>
  <c r="S80" i="3" s="1"/>
  <c r="U354" i="1"/>
  <c r="R80" i="3" s="1"/>
  <c r="T354" i="1"/>
  <c r="Q80" i="3" s="1"/>
  <c r="S354" i="1"/>
  <c r="P80" i="3" s="1"/>
  <c r="R354" i="1"/>
  <c r="O80" i="3" s="1"/>
  <c r="Q354" i="1"/>
  <c r="N80" i="3" s="1"/>
  <c r="P354" i="1"/>
  <c r="M80" i="3" s="1"/>
  <c r="O354" i="1"/>
  <c r="L80" i="3" s="1"/>
  <c r="N354" i="1"/>
  <c r="K80" i="3" s="1"/>
  <c r="M354" i="1"/>
  <c r="J80" i="3" s="1"/>
  <c r="L354" i="1"/>
  <c r="I80" i="3" s="1"/>
  <c r="AD353" i="1"/>
  <c r="AD352" i="1"/>
  <c r="AD351" i="1"/>
  <c r="AC349" i="1"/>
  <c r="Z79" i="3" s="1"/>
  <c r="AB349" i="1"/>
  <c r="Y79" i="3" s="1"/>
  <c r="AA349" i="1"/>
  <c r="X79" i="3" s="1"/>
  <c r="Z349" i="1"/>
  <c r="W79" i="3" s="1"/>
  <c r="Y349" i="1"/>
  <c r="V79" i="3" s="1"/>
  <c r="X349" i="1"/>
  <c r="U79" i="3" s="1"/>
  <c r="W349" i="1"/>
  <c r="T79" i="3" s="1"/>
  <c r="V349" i="1"/>
  <c r="S79" i="3" s="1"/>
  <c r="U349" i="1"/>
  <c r="R79" i="3" s="1"/>
  <c r="T349" i="1"/>
  <c r="Q79" i="3" s="1"/>
  <c r="S349" i="1"/>
  <c r="P79" i="3" s="1"/>
  <c r="R349" i="1"/>
  <c r="O79" i="3" s="1"/>
  <c r="Q349" i="1"/>
  <c r="N79" i="3" s="1"/>
  <c r="P349" i="1"/>
  <c r="M79" i="3" s="1"/>
  <c r="O349" i="1"/>
  <c r="L79" i="3" s="1"/>
  <c r="N349" i="1"/>
  <c r="K79" i="3" s="1"/>
  <c r="M349" i="1"/>
  <c r="J79" i="3" s="1"/>
  <c r="L349" i="1"/>
  <c r="I79" i="3" s="1"/>
  <c r="AD348" i="1"/>
  <c r="AD347" i="1"/>
  <c r="AD346" i="1"/>
  <c r="AC336" i="1"/>
  <c r="Z77" i="3" s="1"/>
  <c r="AB336" i="1"/>
  <c r="Y77" i="3" s="1"/>
  <c r="AA336" i="1"/>
  <c r="X77" i="3" s="1"/>
  <c r="Z336" i="1"/>
  <c r="W77" i="3" s="1"/>
  <c r="Y336" i="1"/>
  <c r="V77" i="3" s="1"/>
  <c r="X336" i="1"/>
  <c r="U77" i="3" s="1"/>
  <c r="W336" i="1"/>
  <c r="T77" i="3" s="1"/>
  <c r="V336" i="1"/>
  <c r="S77" i="3" s="1"/>
  <c r="U336" i="1"/>
  <c r="R77" i="3" s="1"/>
  <c r="T336" i="1"/>
  <c r="Q77" i="3" s="1"/>
  <c r="S336" i="1"/>
  <c r="P77" i="3" s="1"/>
  <c r="R336" i="1"/>
  <c r="O77" i="3" s="1"/>
  <c r="Q336" i="1"/>
  <c r="N77" i="3" s="1"/>
  <c r="P336" i="1"/>
  <c r="M77" i="3" s="1"/>
  <c r="O336" i="1"/>
  <c r="L77" i="3" s="1"/>
  <c r="N336" i="1"/>
  <c r="K77" i="3" s="1"/>
  <c r="M336" i="1"/>
  <c r="J77" i="3" s="1"/>
  <c r="L336" i="1"/>
  <c r="I77" i="3" s="1"/>
  <c r="AD335" i="1"/>
  <c r="AD334" i="1"/>
  <c r="AC332" i="1"/>
  <c r="AB332" i="1"/>
  <c r="AB337" i="1" s="1"/>
  <c r="AA332" i="1"/>
  <c r="AA337" i="1" s="1"/>
  <c r="Z332" i="1"/>
  <c r="Y332" i="1"/>
  <c r="X332" i="1"/>
  <c r="X337" i="1" s="1"/>
  <c r="W332" i="1"/>
  <c r="W337" i="1" s="1"/>
  <c r="V332" i="1"/>
  <c r="U332" i="1"/>
  <c r="T332" i="1"/>
  <c r="Q76" i="3" s="1"/>
  <c r="S332" i="1"/>
  <c r="S337" i="1" s="1"/>
  <c r="R332" i="1"/>
  <c r="Q332" i="1"/>
  <c r="N76" i="3" s="1"/>
  <c r="N78" i="3" s="1"/>
  <c r="P332" i="1"/>
  <c r="P337" i="1" s="1"/>
  <c r="O332" i="1"/>
  <c r="O337" i="1" s="1"/>
  <c r="N332" i="1"/>
  <c r="M332" i="1"/>
  <c r="L332" i="1"/>
  <c r="L337" i="1" s="1"/>
  <c r="AD331" i="1"/>
  <c r="AD332" i="1" s="1"/>
  <c r="AB76" i="3" s="1"/>
  <c r="AF322" i="1"/>
  <c r="AE322" i="1"/>
  <c r="AC322" i="1"/>
  <c r="Z71" i="3" s="1"/>
  <c r="AB322" i="1"/>
  <c r="Y71" i="3" s="1"/>
  <c r="AA322" i="1"/>
  <c r="X71" i="3" s="1"/>
  <c r="Z322" i="1"/>
  <c r="Y322" i="1"/>
  <c r="V71" i="3" s="1"/>
  <c r="X322" i="1"/>
  <c r="U71" i="3" s="1"/>
  <c r="W322" i="1"/>
  <c r="T71" i="3" s="1"/>
  <c r="V322" i="1"/>
  <c r="S71" i="3" s="1"/>
  <c r="U322" i="1"/>
  <c r="R71" i="3" s="1"/>
  <c r="T322" i="1"/>
  <c r="Q71" i="3" s="1"/>
  <c r="S322" i="1"/>
  <c r="P71" i="3" s="1"/>
  <c r="R322" i="1"/>
  <c r="O71" i="3" s="1"/>
  <c r="Q322" i="1"/>
  <c r="N71" i="3" s="1"/>
  <c r="P322" i="1"/>
  <c r="M71" i="3" s="1"/>
  <c r="O322" i="1"/>
  <c r="L71" i="3" s="1"/>
  <c r="N322" i="1"/>
  <c r="K71" i="3" s="1"/>
  <c r="M322" i="1"/>
  <c r="J71" i="3" s="1"/>
  <c r="L322" i="1"/>
  <c r="I71" i="3" s="1"/>
  <c r="AD321" i="1"/>
  <c r="AD320" i="1"/>
  <c r="AD319" i="1"/>
  <c r="AC317" i="1"/>
  <c r="Z70" i="3" s="1"/>
  <c r="AB317" i="1"/>
  <c r="Y70" i="3" s="1"/>
  <c r="AA317" i="1"/>
  <c r="X70" i="3" s="1"/>
  <c r="Z317" i="1"/>
  <c r="W70" i="3" s="1"/>
  <c r="Y317" i="1"/>
  <c r="V70" i="3" s="1"/>
  <c r="X317" i="1"/>
  <c r="U70" i="3" s="1"/>
  <c r="W317" i="1"/>
  <c r="T70" i="3" s="1"/>
  <c r="V317" i="1"/>
  <c r="S70" i="3" s="1"/>
  <c r="U317" i="1"/>
  <c r="R70" i="3" s="1"/>
  <c r="T317" i="1"/>
  <c r="Q70" i="3" s="1"/>
  <c r="S317" i="1"/>
  <c r="P70" i="3" s="1"/>
  <c r="R317" i="1"/>
  <c r="O70" i="3" s="1"/>
  <c r="Q317" i="1"/>
  <c r="N70" i="3" s="1"/>
  <c r="P317" i="1"/>
  <c r="M70" i="3" s="1"/>
  <c r="O317" i="1"/>
  <c r="L70" i="3" s="1"/>
  <c r="N317" i="1"/>
  <c r="K70" i="3" s="1"/>
  <c r="M317" i="1"/>
  <c r="J70" i="3" s="1"/>
  <c r="L317" i="1"/>
  <c r="I70" i="3" s="1"/>
  <c r="AD316" i="1"/>
  <c r="AD315" i="1"/>
  <c r="AD314" i="1"/>
  <c r="AC304" i="1"/>
  <c r="Z68" i="3" s="1"/>
  <c r="AB304" i="1"/>
  <c r="Y68" i="3" s="1"/>
  <c r="AA304" i="1"/>
  <c r="X68" i="3" s="1"/>
  <c r="Z304" i="1"/>
  <c r="W68" i="3" s="1"/>
  <c r="Y304" i="1"/>
  <c r="V68" i="3" s="1"/>
  <c r="X304" i="1"/>
  <c r="U68" i="3" s="1"/>
  <c r="W304" i="1"/>
  <c r="T68" i="3" s="1"/>
  <c r="V304" i="1"/>
  <c r="S68" i="3" s="1"/>
  <c r="U304" i="1"/>
  <c r="R68" i="3" s="1"/>
  <c r="T304" i="1"/>
  <c r="Q68" i="3" s="1"/>
  <c r="S304" i="1"/>
  <c r="P68" i="3" s="1"/>
  <c r="R304" i="1"/>
  <c r="O68" i="3" s="1"/>
  <c r="Q304" i="1"/>
  <c r="N68" i="3" s="1"/>
  <c r="P304" i="1"/>
  <c r="M68" i="3" s="1"/>
  <c r="O304" i="1"/>
  <c r="L68" i="3" s="1"/>
  <c r="N304" i="1"/>
  <c r="K68" i="3" s="1"/>
  <c r="M304" i="1"/>
  <c r="J68" i="3" s="1"/>
  <c r="L304" i="1"/>
  <c r="I68" i="3" s="1"/>
  <c r="AD303" i="1"/>
  <c r="AD302" i="1"/>
  <c r="AD301" i="1"/>
  <c r="AD300" i="1"/>
  <c r="AD299" i="1"/>
  <c r="AC297" i="1"/>
  <c r="Z67" i="3" s="1"/>
  <c r="AB297" i="1"/>
  <c r="Y67" i="3" s="1"/>
  <c r="AA297" i="1"/>
  <c r="X67" i="3" s="1"/>
  <c r="Z297" i="1"/>
  <c r="W67" i="3" s="1"/>
  <c r="Y297" i="1"/>
  <c r="V67" i="3" s="1"/>
  <c r="X297" i="1"/>
  <c r="U67" i="3" s="1"/>
  <c r="W297" i="1"/>
  <c r="T67" i="3" s="1"/>
  <c r="V297" i="1"/>
  <c r="S67" i="3" s="1"/>
  <c r="U297" i="1"/>
  <c r="R67" i="3" s="1"/>
  <c r="T297" i="1"/>
  <c r="Q67" i="3" s="1"/>
  <c r="S297" i="1"/>
  <c r="P67" i="3" s="1"/>
  <c r="R297" i="1"/>
  <c r="O67" i="3" s="1"/>
  <c r="Q297" i="1"/>
  <c r="N67" i="3" s="1"/>
  <c r="P297" i="1"/>
  <c r="M67" i="3" s="1"/>
  <c r="O297" i="1"/>
  <c r="L67" i="3" s="1"/>
  <c r="N297" i="1"/>
  <c r="K67" i="3" s="1"/>
  <c r="M297" i="1"/>
  <c r="J67" i="3" s="1"/>
  <c r="L297" i="1"/>
  <c r="I67" i="3" s="1"/>
  <c r="AD296" i="1"/>
  <c r="AD295" i="1"/>
  <c r="AD294" i="1"/>
  <c r="AD293" i="1"/>
  <c r="AC260" i="1"/>
  <c r="Z59" i="3" s="1"/>
  <c r="Z62" i="3" s="1"/>
  <c r="AB260" i="1"/>
  <c r="Y59" i="3" s="1"/>
  <c r="Y62" i="3" s="1"/>
  <c r="AA260" i="1"/>
  <c r="X59" i="3" s="1"/>
  <c r="X62" i="3" s="1"/>
  <c r="Z260" i="1"/>
  <c r="W59" i="3" s="1"/>
  <c r="W62" i="3" s="1"/>
  <c r="Y260" i="1"/>
  <c r="V59" i="3" s="1"/>
  <c r="V62" i="3" s="1"/>
  <c r="X260" i="1"/>
  <c r="U59" i="3" s="1"/>
  <c r="U62" i="3" s="1"/>
  <c r="W260" i="1"/>
  <c r="T59" i="3" s="1"/>
  <c r="T62" i="3" s="1"/>
  <c r="V260" i="1"/>
  <c r="S59" i="3" s="1"/>
  <c r="S62" i="3" s="1"/>
  <c r="U260" i="1"/>
  <c r="R59" i="3" s="1"/>
  <c r="R62" i="3" s="1"/>
  <c r="T260" i="1"/>
  <c r="Q59" i="3" s="1"/>
  <c r="Q62" i="3" s="1"/>
  <c r="S260" i="1"/>
  <c r="P59" i="3" s="1"/>
  <c r="P62" i="3" s="1"/>
  <c r="R260" i="1"/>
  <c r="O59" i="3" s="1"/>
  <c r="O62" i="3" s="1"/>
  <c r="Q260" i="1"/>
  <c r="N59" i="3" s="1"/>
  <c r="N62" i="3" s="1"/>
  <c r="P260" i="1"/>
  <c r="M59" i="3" s="1"/>
  <c r="M62" i="3" s="1"/>
  <c r="O260" i="1"/>
  <c r="L59" i="3" s="1"/>
  <c r="L62" i="3" s="1"/>
  <c r="N260" i="1"/>
  <c r="K59" i="3" s="1"/>
  <c r="K62" i="3" s="1"/>
  <c r="M260" i="1"/>
  <c r="J59" i="3" s="1"/>
  <c r="J62" i="3" s="1"/>
  <c r="AD259" i="1"/>
  <c r="AD258" i="1"/>
  <c r="AD257" i="1"/>
  <c r="AD256" i="1"/>
  <c r="AC254" i="1"/>
  <c r="Z58" i="3" s="1"/>
  <c r="AB254" i="1"/>
  <c r="Y58" i="3" s="1"/>
  <c r="Y61" i="3" s="1"/>
  <c r="AA254" i="1"/>
  <c r="X58" i="3" s="1"/>
  <c r="Z254" i="1"/>
  <c r="W58" i="3" s="1"/>
  <c r="W61" i="3" s="1"/>
  <c r="Y254" i="1"/>
  <c r="V58" i="3" s="1"/>
  <c r="X254" i="1"/>
  <c r="U58" i="3" s="1"/>
  <c r="U61" i="3" s="1"/>
  <c r="W254" i="1"/>
  <c r="T58" i="3" s="1"/>
  <c r="V254" i="1"/>
  <c r="S58" i="3" s="1"/>
  <c r="S61" i="3" s="1"/>
  <c r="U254" i="1"/>
  <c r="R58" i="3" s="1"/>
  <c r="T254" i="1"/>
  <c r="Q58" i="3" s="1"/>
  <c r="Q61" i="3" s="1"/>
  <c r="S254" i="1"/>
  <c r="P58" i="3" s="1"/>
  <c r="R254" i="1"/>
  <c r="O58" i="3" s="1"/>
  <c r="Q254" i="1"/>
  <c r="N58" i="3" s="1"/>
  <c r="P254" i="1"/>
  <c r="M58" i="3" s="1"/>
  <c r="M61" i="3" s="1"/>
  <c r="O254" i="1"/>
  <c r="L58" i="3" s="1"/>
  <c r="N254" i="1"/>
  <c r="K58" i="3" s="1"/>
  <c r="K61" i="3" s="1"/>
  <c r="M254" i="1"/>
  <c r="J58" i="3" s="1"/>
  <c r="L254" i="1"/>
  <c r="L261" i="1" s="1"/>
  <c r="AD253" i="1"/>
  <c r="AD252" i="1"/>
  <c r="AD251" i="1"/>
  <c r="AD250" i="1"/>
  <c r="AC210" i="1"/>
  <c r="Z47" i="3" s="1"/>
  <c r="AB210" i="1"/>
  <c r="Y47" i="3" s="1"/>
  <c r="AA210" i="1"/>
  <c r="X47" i="3" s="1"/>
  <c r="Z210" i="1"/>
  <c r="W47" i="3" s="1"/>
  <c r="Y210" i="1"/>
  <c r="V47" i="3" s="1"/>
  <c r="X210" i="1"/>
  <c r="U47" i="3" s="1"/>
  <c r="W210" i="1"/>
  <c r="T47" i="3" s="1"/>
  <c r="V210" i="1"/>
  <c r="S47" i="3" s="1"/>
  <c r="U210" i="1"/>
  <c r="R47" i="3" s="1"/>
  <c r="T210" i="1"/>
  <c r="Q47" i="3" s="1"/>
  <c r="S210" i="1"/>
  <c r="P47" i="3" s="1"/>
  <c r="R210" i="1"/>
  <c r="O47" i="3" s="1"/>
  <c r="Q210" i="1"/>
  <c r="N47" i="3" s="1"/>
  <c r="P210" i="1"/>
  <c r="M47" i="3" s="1"/>
  <c r="O210" i="1"/>
  <c r="L47" i="3" s="1"/>
  <c r="N210" i="1"/>
  <c r="K47" i="3" s="1"/>
  <c r="M210" i="1"/>
  <c r="J47" i="3" s="1"/>
  <c r="L210" i="1"/>
  <c r="I47" i="3" s="1"/>
  <c r="AD209" i="1"/>
  <c r="AD208" i="1"/>
  <c r="AD207" i="1"/>
  <c r="AC205" i="1"/>
  <c r="Z46" i="3" s="1"/>
  <c r="AB205" i="1"/>
  <c r="Y46" i="3" s="1"/>
  <c r="AA205" i="1"/>
  <c r="X46" i="3" s="1"/>
  <c r="Z205" i="1"/>
  <c r="W46" i="3" s="1"/>
  <c r="Y205" i="1"/>
  <c r="V46" i="3" s="1"/>
  <c r="X205" i="1"/>
  <c r="U46" i="3" s="1"/>
  <c r="W205" i="1"/>
  <c r="T46" i="3" s="1"/>
  <c r="V205" i="1"/>
  <c r="S46" i="3" s="1"/>
  <c r="U205" i="1"/>
  <c r="R46" i="3" s="1"/>
  <c r="T205" i="1"/>
  <c r="Q46" i="3" s="1"/>
  <c r="S205" i="1"/>
  <c r="P46" i="3" s="1"/>
  <c r="R205" i="1"/>
  <c r="O46" i="3" s="1"/>
  <c r="Q205" i="1"/>
  <c r="N46" i="3" s="1"/>
  <c r="P205" i="1"/>
  <c r="M46" i="3" s="1"/>
  <c r="O205" i="1"/>
  <c r="L46" i="3" s="1"/>
  <c r="N205" i="1"/>
  <c r="K46" i="3" s="1"/>
  <c r="M205" i="1"/>
  <c r="J46" i="3" s="1"/>
  <c r="L205" i="1"/>
  <c r="I46" i="3" s="1"/>
  <c r="AD204" i="1"/>
  <c r="AD203" i="1"/>
  <c r="AC194" i="1"/>
  <c r="Z44" i="3" s="1"/>
  <c r="AB194" i="1"/>
  <c r="Y44" i="3" s="1"/>
  <c r="AA194" i="1"/>
  <c r="X44" i="3" s="1"/>
  <c r="Z194" i="1"/>
  <c r="W44" i="3" s="1"/>
  <c r="Y194" i="1"/>
  <c r="V44" i="3" s="1"/>
  <c r="X194" i="1"/>
  <c r="U44" i="3" s="1"/>
  <c r="W194" i="1"/>
  <c r="T44" i="3" s="1"/>
  <c r="V194" i="1"/>
  <c r="S44" i="3" s="1"/>
  <c r="U194" i="1"/>
  <c r="R44" i="3" s="1"/>
  <c r="T194" i="1"/>
  <c r="Q44" i="3" s="1"/>
  <c r="S194" i="1"/>
  <c r="P44" i="3" s="1"/>
  <c r="R194" i="1"/>
  <c r="O44" i="3" s="1"/>
  <c r="Q194" i="1"/>
  <c r="N44" i="3" s="1"/>
  <c r="P194" i="1"/>
  <c r="M44" i="3" s="1"/>
  <c r="O194" i="1"/>
  <c r="L44" i="3" s="1"/>
  <c r="N194" i="1"/>
  <c r="K44" i="3" s="1"/>
  <c r="M194" i="1"/>
  <c r="J44" i="3" s="1"/>
  <c r="L194" i="1"/>
  <c r="I44" i="3" s="1"/>
  <c r="AD193" i="1"/>
  <c r="AD194" i="1" s="1"/>
  <c r="AB44" i="3" s="1"/>
  <c r="AC191" i="1"/>
  <c r="Z43" i="3" s="1"/>
  <c r="AB191" i="1"/>
  <c r="Y43" i="3" s="1"/>
  <c r="AA191" i="1"/>
  <c r="X43" i="3" s="1"/>
  <c r="Z191" i="1"/>
  <c r="W43" i="3" s="1"/>
  <c r="Y191" i="1"/>
  <c r="V43" i="3" s="1"/>
  <c r="X191" i="1"/>
  <c r="U43" i="3" s="1"/>
  <c r="W191" i="1"/>
  <c r="T43" i="3" s="1"/>
  <c r="V191" i="1"/>
  <c r="S43" i="3" s="1"/>
  <c r="U191" i="1"/>
  <c r="R43" i="3" s="1"/>
  <c r="T191" i="1"/>
  <c r="Q43" i="3" s="1"/>
  <c r="S191" i="1"/>
  <c r="P43" i="3" s="1"/>
  <c r="R191" i="1"/>
  <c r="O43" i="3" s="1"/>
  <c r="Q191" i="1"/>
  <c r="N43" i="3" s="1"/>
  <c r="P191" i="1"/>
  <c r="M43" i="3" s="1"/>
  <c r="O191" i="1"/>
  <c r="L43" i="3" s="1"/>
  <c r="N191" i="1"/>
  <c r="K43" i="3" s="1"/>
  <c r="M191" i="1"/>
  <c r="J43" i="3" s="1"/>
  <c r="L191" i="1"/>
  <c r="I43" i="3" s="1"/>
  <c r="AD190" i="1"/>
  <c r="AD189" i="1"/>
  <c r="AD188" i="1"/>
  <c r="AD187" i="1"/>
  <c r="AC123" i="1"/>
  <c r="Z29" i="3" s="1"/>
  <c r="AB123" i="1"/>
  <c r="Y29" i="3" s="1"/>
  <c r="AA123" i="1"/>
  <c r="X29" i="3" s="1"/>
  <c r="Z123" i="1"/>
  <c r="W29" i="3" s="1"/>
  <c r="Y123" i="1"/>
  <c r="V29" i="3" s="1"/>
  <c r="X123" i="1"/>
  <c r="U29" i="3" s="1"/>
  <c r="W123" i="1"/>
  <c r="T29" i="3" s="1"/>
  <c r="V123" i="1"/>
  <c r="S29" i="3" s="1"/>
  <c r="U123" i="1"/>
  <c r="R29" i="3" s="1"/>
  <c r="T123" i="1"/>
  <c r="Q29" i="3" s="1"/>
  <c r="S123" i="1"/>
  <c r="P29" i="3" s="1"/>
  <c r="R123" i="1"/>
  <c r="O29" i="3" s="1"/>
  <c r="Q123" i="1"/>
  <c r="N29" i="3" s="1"/>
  <c r="P123" i="1"/>
  <c r="M29" i="3" s="1"/>
  <c r="O123" i="1"/>
  <c r="L29" i="3" s="1"/>
  <c r="N123" i="1"/>
  <c r="K29" i="3" s="1"/>
  <c r="M123" i="1"/>
  <c r="J29" i="3" s="1"/>
  <c r="L123" i="1"/>
  <c r="I29" i="3" s="1"/>
  <c r="AD122" i="1"/>
  <c r="AD121" i="1"/>
  <c r="AD120" i="1"/>
  <c r="AD119" i="1"/>
  <c r="AD118" i="1"/>
  <c r="AD117" i="1"/>
  <c r="AC115" i="1"/>
  <c r="AB115" i="1"/>
  <c r="AB124" i="1" s="1"/>
  <c r="AA115" i="1"/>
  <c r="AA124" i="1" s="1"/>
  <c r="Z115" i="1"/>
  <c r="W28" i="3" s="1"/>
  <c r="W30" i="3" s="1"/>
  <c r="Y115" i="1"/>
  <c r="X115" i="1"/>
  <c r="X124" i="1" s="1"/>
  <c r="W115" i="1"/>
  <c r="T28" i="3" s="1"/>
  <c r="V115" i="1"/>
  <c r="S28" i="3" s="1"/>
  <c r="S30" i="3" s="1"/>
  <c r="U115" i="1"/>
  <c r="T115" i="1"/>
  <c r="Q28" i="3" s="1"/>
  <c r="S115" i="1"/>
  <c r="S124" i="1" s="1"/>
  <c r="R115" i="1"/>
  <c r="O28" i="3" s="1"/>
  <c r="O30" i="3" s="1"/>
  <c r="Q115" i="1"/>
  <c r="P115" i="1"/>
  <c r="M28" i="3" s="1"/>
  <c r="O115" i="1"/>
  <c r="O124" i="1" s="1"/>
  <c r="N115" i="1"/>
  <c r="M115" i="1"/>
  <c r="L115" i="1"/>
  <c r="I28" i="3" s="1"/>
  <c r="I30" i="3" s="1"/>
  <c r="AD114" i="1"/>
  <c r="AD113" i="1"/>
  <c r="AD112" i="1"/>
  <c r="AD111" i="1"/>
  <c r="AD110" i="1"/>
  <c r="AD109" i="1"/>
  <c r="AC100" i="1"/>
  <c r="Z26" i="3" s="1"/>
  <c r="AB100" i="1"/>
  <c r="Y26" i="3" s="1"/>
  <c r="AA100" i="1"/>
  <c r="X26" i="3" s="1"/>
  <c r="Z100" i="1"/>
  <c r="W26" i="3" s="1"/>
  <c r="Y100" i="1"/>
  <c r="V26" i="3" s="1"/>
  <c r="X100" i="1"/>
  <c r="U26" i="3" s="1"/>
  <c r="W100" i="1"/>
  <c r="T26" i="3" s="1"/>
  <c r="V100" i="1"/>
  <c r="S26" i="3" s="1"/>
  <c r="U100" i="1"/>
  <c r="R26" i="3" s="1"/>
  <c r="T100" i="1"/>
  <c r="Q26" i="3" s="1"/>
  <c r="S100" i="1"/>
  <c r="P26" i="3" s="1"/>
  <c r="R100" i="1"/>
  <c r="O26" i="3" s="1"/>
  <c r="Q100" i="1"/>
  <c r="N26" i="3" s="1"/>
  <c r="P100" i="1"/>
  <c r="M26" i="3" s="1"/>
  <c r="O100" i="1"/>
  <c r="L26" i="3" s="1"/>
  <c r="N100" i="1"/>
  <c r="K26" i="3" s="1"/>
  <c r="M100" i="1"/>
  <c r="J26" i="3" s="1"/>
  <c r="L100" i="1"/>
  <c r="I26" i="3" s="1"/>
  <c r="AD99" i="1"/>
  <c r="AD98" i="1"/>
  <c r="AD97" i="1"/>
  <c r="AD96" i="1"/>
  <c r="AC94" i="1"/>
  <c r="Z25" i="3" s="1"/>
  <c r="AB94" i="1"/>
  <c r="Y25" i="3" s="1"/>
  <c r="AA94" i="1"/>
  <c r="X25" i="3" s="1"/>
  <c r="Z94" i="1"/>
  <c r="W25" i="3" s="1"/>
  <c r="Y94" i="1"/>
  <c r="V25" i="3" s="1"/>
  <c r="X94" i="1"/>
  <c r="U25" i="3" s="1"/>
  <c r="W94" i="1"/>
  <c r="T25" i="3" s="1"/>
  <c r="V94" i="1"/>
  <c r="S25" i="3" s="1"/>
  <c r="U94" i="1"/>
  <c r="R25" i="3" s="1"/>
  <c r="T94" i="1"/>
  <c r="Q25" i="3" s="1"/>
  <c r="S94" i="1"/>
  <c r="P25" i="3" s="1"/>
  <c r="R94" i="1"/>
  <c r="O25" i="3" s="1"/>
  <c r="Q94" i="1"/>
  <c r="N25" i="3" s="1"/>
  <c r="P94" i="1"/>
  <c r="M25" i="3" s="1"/>
  <c r="O94" i="1"/>
  <c r="L25" i="3" s="1"/>
  <c r="N94" i="1"/>
  <c r="K25" i="3" s="1"/>
  <c r="M94" i="1"/>
  <c r="J25" i="3" s="1"/>
  <c r="L94" i="1"/>
  <c r="I25" i="3" s="1"/>
  <c r="AD93" i="1"/>
  <c r="AD92" i="1"/>
  <c r="AD91" i="1"/>
  <c r="AD90" i="1"/>
  <c r="AC81" i="1"/>
  <c r="Z23" i="3" s="1"/>
  <c r="AB81" i="1"/>
  <c r="Y23" i="3" s="1"/>
  <c r="AA81" i="1"/>
  <c r="X23" i="3" s="1"/>
  <c r="Z81" i="1"/>
  <c r="W23" i="3" s="1"/>
  <c r="Y81" i="1"/>
  <c r="V23" i="3" s="1"/>
  <c r="X81" i="1"/>
  <c r="U23" i="3" s="1"/>
  <c r="W81" i="1"/>
  <c r="T23" i="3" s="1"/>
  <c r="V81" i="1"/>
  <c r="S23" i="3" s="1"/>
  <c r="U81" i="1"/>
  <c r="R23" i="3" s="1"/>
  <c r="T81" i="1"/>
  <c r="Q23" i="3" s="1"/>
  <c r="S81" i="1"/>
  <c r="P23" i="3" s="1"/>
  <c r="R81" i="1"/>
  <c r="O23" i="3" s="1"/>
  <c r="Q81" i="1"/>
  <c r="N23" i="3" s="1"/>
  <c r="P81" i="1"/>
  <c r="M23" i="3" s="1"/>
  <c r="O81" i="1"/>
  <c r="L23" i="3" s="1"/>
  <c r="N81" i="1"/>
  <c r="K23" i="3" s="1"/>
  <c r="M81" i="1"/>
  <c r="J23" i="3" s="1"/>
  <c r="L81" i="1"/>
  <c r="I23" i="3" s="1"/>
  <c r="AD80" i="1"/>
  <c r="AD79" i="1"/>
  <c r="AD78" i="1"/>
  <c r="AD77" i="1"/>
  <c r="AC75" i="1"/>
  <c r="Z22" i="3" s="1"/>
  <c r="AB75" i="1"/>
  <c r="Y22" i="3" s="1"/>
  <c r="AA75" i="1"/>
  <c r="X22" i="3" s="1"/>
  <c r="Z75" i="1"/>
  <c r="W22" i="3" s="1"/>
  <c r="Y75" i="1"/>
  <c r="V22" i="3" s="1"/>
  <c r="X75" i="1"/>
  <c r="U22" i="3" s="1"/>
  <c r="W75" i="1"/>
  <c r="T22" i="3" s="1"/>
  <c r="V75" i="1"/>
  <c r="S22" i="3" s="1"/>
  <c r="U75" i="1"/>
  <c r="R22" i="3" s="1"/>
  <c r="T75" i="1"/>
  <c r="Q22" i="3" s="1"/>
  <c r="S75" i="1"/>
  <c r="P22" i="3" s="1"/>
  <c r="R75" i="1"/>
  <c r="O22" i="3" s="1"/>
  <c r="Q75" i="1"/>
  <c r="N22" i="3" s="1"/>
  <c r="P75" i="1"/>
  <c r="M22" i="3" s="1"/>
  <c r="O75" i="1"/>
  <c r="L22" i="3" s="1"/>
  <c r="N75" i="1"/>
  <c r="K22" i="3" s="1"/>
  <c r="M75" i="1"/>
  <c r="J22" i="3" s="1"/>
  <c r="L75" i="1"/>
  <c r="I22" i="3" s="1"/>
  <c r="AD74" i="1"/>
  <c r="AD73" i="1"/>
  <c r="AD72" i="1"/>
  <c r="AD71" i="1"/>
  <c r="AD70" i="1"/>
  <c r="AD69" i="1"/>
  <c r="AC60" i="1"/>
  <c r="Z20" i="3" s="1"/>
  <c r="AB60" i="1"/>
  <c r="Y20" i="3" s="1"/>
  <c r="AA60" i="1"/>
  <c r="X20" i="3" s="1"/>
  <c r="X32" i="3" s="1"/>
  <c r="Z60" i="1"/>
  <c r="W20" i="3" s="1"/>
  <c r="Y60" i="1"/>
  <c r="V20" i="3" s="1"/>
  <c r="X60" i="1"/>
  <c r="U20" i="3" s="1"/>
  <c r="W60" i="1"/>
  <c r="T20" i="3" s="1"/>
  <c r="T32" i="3" s="1"/>
  <c r="V60" i="1"/>
  <c r="S20" i="3" s="1"/>
  <c r="U60" i="1"/>
  <c r="R20" i="3" s="1"/>
  <c r="T60" i="1"/>
  <c r="Q20" i="3" s="1"/>
  <c r="S60" i="1"/>
  <c r="P20" i="3" s="1"/>
  <c r="P32" i="3" s="1"/>
  <c r="R60" i="1"/>
  <c r="O20" i="3" s="1"/>
  <c r="Q60" i="1"/>
  <c r="N20" i="3" s="1"/>
  <c r="P60" i="1"/>
  <c r="M20" i="3" s="1"/>
  <c r="O60" i="1"/>
  <c r="L20" i="3" s="1"/>
  <c r="L32" i="3" s="1"/>
  <c r="N60" i="1"/>
  <c r="K20" i="3" s="1"/>
  <c r="M60" i="1"/>
  <c r="J20" i="3" s="1"/>
  <c r="L60" i="1"/>
  <c r="I20" i="3" s="1"/>
  <c r="AD59" i="1"/>
  <c r="AD58" i="1"/>
  <c r="AD57" i="1"/>
  <c r="AD56" i="1"/>
  <c r="AC54" i="1"/>
  <c r="Z19" i="3" s="1"/>
  <c r="AB54" i="1"/>
  <c r="Y19" i="3" s="1"/>
  <c r="AA54" i="1"/>
  <c r="X19" i="3" s="1"/>
  <c r="Z54" i="1"/>
  <c r="W19" i="3" s="1"/>
  <c r="Y54" i="1"/>
  <c r="V19" i="3" s="1"/>
  <c r="X54" i="1"/>
  <c r="U19" i="3" s="1"/>
  <c r="W54" i="1"/>
  <c r="T19" i="3" s="1"/>
  <c r="V54" i="1"/>
  <c r="S19" i="3" s="1"/>
  <c r="U54" i="1"/>
  <c r="R19" i="3" s="1"/>
  <c r="T54" i="1"/>
  <c r="Q19" i="3" s="1"/>
  <c r="S54" i="1"/>
  <c r="P19" i="3" s="1"/>
  <c r="R54" i="1"/>
  <c r="O19" i="3" s="1"/>
  <c r="Q54" i="1"/>
  <c r="N19" i="3" s="1"/>
  <c r="P54" i="1"/>
  <c r="M19" i="3" s="1"/>
  <c r="O54" i="1"/>
  <c r="L19" i="3" s="1"/>
  <c r="N54" i="1"/>
  <c r="K19" i="3" s="1"/>
  <c r="M54" i="1"/>
  <c r="J19" i="3" s="1"/>
  <c r="L54" i="1"/>
  <c r="I19" i="3" s="1"/>
  <c r="AD53" i="1"/>
  <c r="AD52" i="1"/>
  <c r="AD51" i="1"/>
  <c r="AD50" i="1"/>
  <c r="AD49" i="1"/>
  <c r="AD48" i="1"/>
  <c r="AD132" i="1"/>
  <c r="AD133" i="1"/>
  <c r="L134" i="1"/>
  <c r="I34" i="3" s="1"/>
  <c r="M134" i="1"/>
  <c r="J34" i="3" s="1"/>
  <c r="N134" i="1"/>
  <c r="K34" i="3" s="1"/>
  <c r="O134" i="1"/>
  <c r="L34" i="3" s="1"/>
  <c r="P134" i="1"/>
  <c r="M34" i="3" s="1"/>
  <c r="Q134" i="1"/>
  <c r="N34" i="3" s="1"/>
  <c r="R134" i="1"/>
  <c r="O34" i="3" s="1"/>
  <c r="S134" i="1"/>
  <c r="P34" i="3" s="1"/>
  <c r="T134" i="1"/>
  <c r="Q34" i="3" s="1"/>
  <c r="U134" i="1"/>
  <c r="R34" i="3" s="1"/>
  <c r="V134" i="1"/>
  <c r="S34" i="3" s="1"/>
  <c r="W134" i="1"/>
  <c r="T34" i="3" s="1"/>
  <c r="X134" i="1"/>
  <c r="U34" i="3" s="1"/>
  <c r="Y134" i="1"/>
  <c r="V34" i="3" s="1"/>
  <c r="Z134" i="1"/>
  <c r="W34" i="3" s="1"/>
  <c r="AA134" i="1"/>
  <c r="X34" i="3" s="1"/>
  <c r="AB134" i="1"/>
  <c r="Y34" i="3" s="1"/>
  <c r="AC134" i="1"/>
  <c r="Z34" i="3" s="1"/>
  <c r="AD136" i="1"/>
  <c r="AD137" i="1"/>
  <c r="AD138" i="1"/>
  <c r="AD139" i="1"/>
  <c r="L140" i="1"/>
  <c r="I35" i="3" s="1"/>
  <c r="M140" i="1"/>
  <c r="J35" i="3" s="1"/>
  <c r="N140" i="1"/>
  <c r="K35" i="3" s="1"/>
  <c r="O140" i="1"/>
  <c r="L35" i="3" s="1"/>
  <c r="P140" i="1"/>
  <c r="M35" i="3" s="1"/>
  <c r="Q140" i="1"/>
  <c r="N35" i="3" s="1"/>
  <c r="R140" i="1"/>
  <c r="O35" i="3" s="1"/>
  <c r="S140" i="1"/>
  <c r="P35" i="3" s="1"/>
  <c r="T140" i="1"/>
  <c r="Q35" i="3" s="1"/>
  <c r="U140" i="1"/>
  <c r="R35" i="3" s="1"/>
  <c r="V140" i="1"/>
  <c r="S35" i="3" s="1"/>
  <c r="W140" i="1"/>
  <c r="T35" i="3" s="1"/>
  <c r="X140" i="1"/>
  <c r="U35" i="3" s="1"/>
  <c r="Y140" i="1"/>
  <c r="V35" i="3" s="1"/>
  <c r="Z140" i="1"/>
  <c r="W35" i="3" s="1"/>
  <c r="AA140" i="1"/>
  <c r="X35" i="3" s="1"/>
  <c r="AB140" i="1"/>
  <c r="Y35" i="3" s="1"/>
  <c r="AC140" i="1"/>
  <c r="Z35" i="3" s="1"/>
  <c r="AC39" i="1"/>
  <c r="Z14" i="3" s="1"/>
  <c r="Z17" i="3" s="1"/>
  <c r="AB39" i="1"/>
  <c r="Y14" i="3" s="1"/>
  <c r="AA39" i="1"/>
  <c r="X14" i="3" s="1"/>
  <c r="X17" i="3" s="1"/>
  <c r="Z39" i="1"/>
  <c r="W14" i="3" s="1"/>
  <c r="Y39" i="1"/>
  <c r="V14" i="3" s="1"/>
  <c r="X39" i="1"/>
  <c r="U14" i="3" s="1"/>
  <c r="W39" i="1"/>
  <c r="T14" i="3" s="1"/>
  <c r="T17" i="3" s="1"/>
  <c r="V39" i="1"/>
  <c r="S14" i="3" s="1"/>
  <c r="U39" i="1"/>
  <c r="R14" i="3" s="1"/>
  <c r="R17" i="3" s="1"/>
  <c r="T39" i="1"/>
  <c r="Q14" i="3" s="1"/>
  <c r="S39" i="1"/>
  <c r="P14" i="3" s="1"/>
  <c r="R39" i="1"/>
  <c r="O14" i="3" s="1"/>
  <c r="Q39" i="1"/>
  <c r="N14" i="3" s="1"/>
  <c r="P39" i="1"/>
  <c r="M14" i="3" s="1"/>
  <c r="O39" i="1"/>
  <c r="L14" i="3" s="1"/>
  <c r="N39" i="1"/>
  <c r="K14" i="3" s="1"/>
  <c r="M39" i="1"/>
  <c r="J14" i="3" s="1"/>
  <c r="J17" i="3" s="1"/>
  <c r="L39" i="1"/>
  <c r="I14" i="3" s="1"/>
  <c r="AD38" i="1"/>
  <c r="AD37" i="1"/>
  <c r="AD36" i="1"/>
  <c r="AD35" i="1"/>
  <c r="AD34" i="1"/>
  <c r="AD33" i="1"/>
  <c r="AC31" i="1"/>
  <c r="AC40" i="1" s="1"/>
  <c r="AB31" i="1"/>
  <c r="AA31" i="1"/>
  <c r="AA40" i="1" s="1"/>
  <c r="Z31" i="1"/>
  <c r="Z40" i="1" s="1"/>
  <c r="Y31" i="1"/>
  <c r="Y40" i="1" s="1"/>
  <c r="X31" i="1"/>
  <c r="W31" i="1"/>
  <c r="W40" i="1" s="1"/>
  <c r="V31" i="1"/>
  <c r="V40" i="1" s="1"/>
  <c r="U31" i="1"/>
  <c r="U40" i="1" s="1"/>
  <c r="T31" i="1"/>
  <c r="S31" i="1"/>
  <c r="S40" i="1" s="1"/>
  <c r="R31" i="1"/>
  <c r="R40" i="1" s="1"/>
  <c r="Q31" i="1"/>
  <c r="Q40" i="1" s="1"/>
  <c r="P31" i="1"/>
  <c r="O31" i="1"/>
  <c r="O40" i="1" s="1"/>
  <c r="N31" i="1"/>
  <c r="N40" i="1" s="1"/>
  <c r="M31" i="1"/>
  <c r="M40" i="1" s="1"/>
  <c r="L31" i="1"/>
  <c r="I13" i="3" s="1"/>
  <c r="AD30" i="1"/>
  <c r="AD29" i="1"/>
  <c r="AD281" i="1"/>
  <c r="AD280" i="1"/>
  <c r="AD282" i="1"/>
  <c r="AD378" i="1"/>
  <c r="AD379" i="1" s="1"/>
  <c r="AB85" i="3" s="1"/>
  <c r="AD273" i="1"/>
  <c r="AD274" i="1"/>
  <c r="AD275" i="1"/>
  <c r="AD272" i="1"/>
  <c r="AD237" i="1"/>
  <c r="AD236" i="1"/>
  <c r="AD220" i="1"/>
  <c r="AD221" i="1"/>
  <c r="AD219" i="1"/>
  <c r="AD174" i="1"/>
  <c r="AD175" i="1" s="1"/>
  <c r="AB40" i="3" s="1"/>
  <c r="AD160" i="1"/>
  <c r="AD161" i="1" s="1"/>
  <c r="AB37" i="3" s="1"/>
  <c r="AD7" i="1"/>
  <c r="AD8" i="1"/>
  <c r="AD9" i="1"/>
  <c r="AD10" i="1"/>
  <c r="AD6" i="1"/>
  <c r="V384" i="1"/>
  <c r="S86" i="3" s="1"/>
  <c r="W384" i="1"/>
  <c r="T86" i="3" s="1"/>
  <c r="X384" i="1"/>
  <c r="U86" i="3" s="1"/>
  <c r="Y384" i="1"/>
  <c r="V86" i="3" s="1"/>
  <c r="Z384" i="1"/>
  <c r="W86" i="3" s="1"/>
  <c r="AA384" i="1"/>
  <c r="X86" i="3" s="1"/>
  <c r="AB384" i="1"/>
  <c r="Y86" i="3" s="1"/>
  <c r="AC384" i="1"/>
  <c r="Z86" i="3" s="1"/>
  <c r="U384" i="1"/>
  <c r="R86" i="3" s="1"/>
  <c r="W379" i="1"/>
  <c r="T85" i="3" s="1"/>
  <c r="X379" i="1"/>
  <c r="Y379" i="1"/>
  <c r="V85" i="3" s="1"/>
  <c r="V87" i="3" s="1"/>
  <c r="Z379" i="1"/>
  <c r="Z385" i="1" s="1"/>
  <c r="AA379" i="1"/>
  <c r="X85" i="3" s="1"/>
  <c r="AB379" i="1"/>
  <c r="Y85" i="3" s="1"/>
  <c r="Y87" i="3" s="1"/>
  <c r="AC379" i="1"/>
  <c r="Z85" i="3" s="1"/>
  <c r="V283" i="1"/>
  <c r="S65" i="3" s="1"/>
  <c r="W283" i="1"/>
  <c r="T65" i="3" s="1"/>
  <c r="X283" i="1"/>
  <c r="U65" i="3" s="1"/>
  <c r="Y283" i="1"/>
  <c r="V65" i="3" s="1"/>
  <c r="Z283" i="1"/>
  <c r="W65" i="3" s="1"/>
  <c r="AA283" i="1"/>
  <c r="X65" i="3" s="1"/>
  <c r="AB283" i="1"/>
  <c r="Y65" i="3" s="1"/>
  <c r="AC283" i="1"/>
  <c r="Z65" i="3" s="1"/>
  <c r="W276" i="1"/>
  <c r="T64" i="3" s="1"/>
  <c r="X276" i="1"/>
  <c r="U64" i="3" s="1"/>
  <c r="Y276" i="1"/>
  <c r="V64" i="3" s="1"/>
  <c r="Z276" i="1"/>
  <c r="W64" i="3" s="1"/>
  <c r="AA276" i="1"/>
  <c r="X64" i="3" s="1"/>
  <c r="AB276" i="1"/>
  <c r="Y64" i="3" s="1"/>
  <c r="AC276" i="1"/>
  <c r="Z64" i="3" s="1"/>
  <c r="V241" i="1"/>
  <c r="S53" i="3" s="1"/>
  <c r="W241" i="1"/>
  <c r="T53" i="3" s="1"/>
  <c r="X241" i="1"/>
  <c r="U53" i="3" s="1"/>
  <c r="Y241" i="1"/>
  <c r="V53" i="3" s="1"/>
  <c r="Z241" i="1"/>
  <c r="W53" i="3" s="1"/>
  <c r="AA241" i="1"/>
  <c r="X53" i="3" s="1"/>
  <c r="AB241" i="1"/>
  <c r="Y53" i="3" s="1"/>
  <c r="AC241" i="1"/>
  <c r="Z53" i="3" s="1"/>
  <c r="W238" i="1"/>
  <c r="T52" i="3" s="1"/>
  <c r="X238" i="1"/>
  <c r="U52" i="3" s="1"/>
  <c r="Y238" i="1"/>
  <c r="V52" i="3" s="1"/>
  <c r="Z238" i="1"/>
  <c r="W52" i="3" s="1"/>
  <c r="AA238" i="1"/>
  <c r="X52" i="3" s="1"/>
  <c r="AB238" i="1"/>
  <c r="Y52" i="3" s="1"/>
  <c r="AC238" i="1"/>
  <c r="Z52" i="3" s="1"/>
  <c r="W227" i="1"/>
  <c r="T50" i="3" s="1"/>
  <c r="X227" i="1"/>
  <c r="U50" i="3" s="1"/>
  <c r="Y227" i="1"/>
  <c r="V50" i="3" s="1"/>
  <c r="Z227" i="1"/>
  <c r="W50" i="3" s="1"/>
  <c r="AA227" i="1"/>
  <c r="X50" i="3" s="1"/>
  <c r="AB227" i="1"/>
  <c r="Y50" i="3" s="1"/>
  <c r="AC227" i="1"/>
  <c r="Z50" i="3" s="1"/>
  <c r="W222" i="1"/>
  <c r="T49" i="3" s="1"/>
  <c r="X222" i="1"/>
  <c r="U49" i="3" s="1"/>
  <c r="Y222" i="1"/>
  <c r="V49" i="3" s="1"/>
  <c r="Z222" i="1"/>
  <c r="W49" i="3" s="1"/>
  <c r="AA222" i="1"/>
  <c r="X49" i="3" s="1"/>
  <c r="AB222" i="1"/>
  <c r="Y49" i="3" s="1"/>
  <c r="AC222" i="1"/>
  <c r="Z49" i="3" s="1"/>
  <c r="W178" i="1"/>
  <c r="T41" i="3" s="1"/>
  <c r="X178" i="1"/>
  <c r="U41" i="3" s="1"/>
  <c r="Y178" i="1"/>
  <c r="V41" i="3" s="1"/>
  <c r="Z178" i="1"/>
  <c r="W41" i="3" s="1"/>
  <c r="AA178" i="1"/>
  <c r="X41" i="3" s="1"/>
  <c r="AB178" i="1"/>
  <c r="Y41" i="3" s="1"/>
  <c r="AC178" i="1"/>
  <c r="Z41" i="3" s="1"/>
  <c r="W175" i="1"/>
  <c r="T40" i="3" s="1"/>
  <c r="X175" i="1"/>
  <c r="U40" i="3" s="1"/>
  <c r="Y175" i="1"/>
  <c r="V40" i="3" s="1"/>
  <c r="Z175" i="1"/>
  <c r="W40" i="3" s="1"/>
  <c r="AA175" i="1"/>
  <c r="X40" i="3" s="1"/>
  <c r="AB175" i="1"/>
  <c r="Y40" i="3" s="1"/>
  <c r="AC175" i="1"/>
  <c r="Z40" i="3" s="1"/>
  <c r="W166" i="1"/>
  <c r="T38" i="3" s="1"/>
  <c r="X166" i="1"/>
  <c r="U38" i="3" s="1"/>
  <c r="Y166" i="1"/>
  <c r="V38" i="3" s="1"/>
  <c r="Z166" i="1"/>
  <c r="W38" i="3" s="1"/>
  <c r="AA166" i="1"/>
  <c r="X38" i="3" s="1"/>
  <c r="AB166" i="1"/>
  <c r="Y38" i="3" s="1"/>
  <c r="AC166" i="1"/>
  <c r="Z38" i="3" s="1"/>
  <c r="W161" i="1"/>
  <c r="T37" i="3" s="1"/>
  <c r="X161" i="1"/>
  <c r="U37" i="3" s="1"/>
  <c r="Y161" i="1"/>
  <c r="V37" i="3" s="1"/>
  <c r="Z161" i="1"/>
  <c r="W37" i="3" s="1"/>
  <c r="AA161" i="1"/>
  <c r="X37" i="3" s="1"/>
  <c r="AB161" i="1"/>
  <c r="Y37" i="3" s="1"/>
  <c r="AC161" i="1"/>
  <c r="Z37" i="3" s="1"/>
  <c r="W17" i="1"/>
  <c r="T8" i="3" s="1"/>
  <c r="T11" i="3" s="1"/>
  <c r="X17" i="1"/>
  <c r="U8" i="3" s="1"/>
  <c r="U11" i="3" s="1"/>
  <c r="Y17" i="1"/>
  <c r="V8" i="3" s="1"/>
  <c r="V11" i="3" s="1"/>
  <c r="Z17" i="1"/>
  <c r="W8" i="3" s="1"/>
  <c r="W11" i="3" s="1"/>
  <c r="AA17" i="1"/>
  <c r="X8" i="3" s="1"/>
  <c r="X11" i="3" s="1"/>
  <c r="AB17" i="1"/>
  <c r="Y8" i="3" s="1"/>
  <c r="AC17" i="1"/>
  <c r="Z8" i="3" s="1"/>
  <c r="Z11" i="3" s="1"/>
  <c r="W11" i="1"/>
  <c r="T7" i="3" s="1"/>
  <c r="X11" i="1"/>
  <c r="U7" i="3" s="1"/>
  <c r="Y11" i="1"/>
  <c r="V7" i="3" s="1"/>
  <c r="Z11" i="1"/>
  <c r="AA11" i="1"/>
  <c r="X7" i="3" s="1"/>
  <c r="AB11" i="1"/>
  <c r="Y7" i="3" s="1"/>
  <c r="AC11" i="1"/>
  <c r="Z7" i="3" s="1"/>
  <c r="Z10" i="3" s="1"/>
  <c r="V11" i="1"/>
  <c r="AD164" i="1"/>
  <c r="AD163" i="1"/>
  <c r="AD165" i="1"/>
  <c r="L11" i="1"/>
  <c r="F87" i="3"/>
  <c r="G87" i="3"/>
  <c r="H87" i="3"/>
  <c r="F84" i="3"/>
  <c r="G84" i="3"/>
  <c r="H84" i="3"/>
  <c r="F81" i="3"/>
  <c r="G81" i="3"/>
  <c r="H81" i="3"/>
  <c r="F78" i="3"/>
  <c r="G78" i="3"/>
  <c r="H78" i="3"/>
  <c r="AD383" i="1"/>
  <c r="N17" i="1"/>
  <c r="K8" i="3" s="1"/>
  <c r="K11" i="3" s="1"/>
  <c r="O17" i="1"/>
  <c r="L8" i="3" s="1"/>
  <c r="L11" i="3" s="1"/>
  <c r="P17" i="1"/>
  <c r="M8" i="3" s="1"/>
  <c r="M11" i="3" s="1"/>
  <c r="Q17" i="1"/>
  <c r="N8" i="3" s="1"/>
  <c r="N11" i="3" s="1"/>
  <c r="R17" i="1"/>
  <c r="O8" i="3" s="1"/>
  <c r="O11" i="3" s="1"/>
  <c r="S17" i="1"/>
  <c r="P8" i="3" s="1"/>
  <c r="P11" i="3" s="1"/>
  <c r="T17" i="1"/>
  <c r="Q8" i="3" s="1"/>
  <c r="Q11" i="3" s="1"/>
  <c r="U17" i="1"/>
  <c r="R8" i="3" s="1"/>
  <c r="R11" i="3" s="1"/>
  <c r="V17" i="1"/>
  <c r="S8" i="3" s="1"/>
  <c r="S11" i="3" s="1"/>
  <c r="M17" i="1"/>
  <c r="J8" i="3" s="1"/>
  <c r="J11" i="3" s="1"/>
  <c r="M384" i="1"/>
  <c r="J86" i="3" s="1"/>
  <c r="AD382" i="1"/>
  <c r="M379" i="1"/>
  <c r="J85" i="3" s="1"/>
  <c r="M276" i="1"/>
  <c r="J64" i="3" s="1"/>
  <c r="N276" i="1"/>
  <c r="K64" i="3" s="1"/>
  <c r="K73" i="3" s="1"/>
  <c r="O276" i="1"/>
  <c r="L64" i="3" s="1"/>
  <c r="P276" i="1"/>
  <c r="M64" i="3" s="1"/>
  <c r="Q276" i="1"/>
  <c r="N64" i="3" s="1"/>
  <c r="R276" i="1"/>
  <c r="O64" i="3" s="1"/>
  <c r="O73" i="3" s="1"/>
  <c r="S276" i="1"/>
  <c r="P64" i="3" s="1"/>
  <c r="T276" i="1"/>
  <c r="Q64" i="3" s="1"/>
  <c r="U276" i="1"/>
  <c r="R64" i="3" s="1"/>
  <c r="V276" i="1"/>
  <c r="S64" i="3" s="1"/>
  <c r="L276" i="1"/>
  <c r="I64" i="3" s="1"/>
  <c r="M227" i="1"/>
  <c r="J50" i="3" s="1"/>
  <c r="N227" i="1"/>
  <c r="K50" i="3" s="1"/>
  <c r="O227" i="1"/>
  <c r="L50" i="3" s="1"/>
  <c r="P227" i="1"/>
  <c r="M50" i="3" s="1"/>
  <c r="Q227" i="1"/>
  <c r="N50" i="3" s="1"/>
  <c r="R227" i="1"/>
  <c r="O50" i="3" s="1"/>
  <c r="S227" i="1"/>
  <c r="P50" i="3" s="1"/>
  <c r="T227" i="1"/>
  <c r="Q50" i="3" s="1"/>
  <c r="U227" i="1"/>
  <c r="R50" i="3" s="1"/>
  <c r="V227" i="1"/>
  <c r="S50" i="3" s="1"/>
  <c r="L227" i="1"/>
  <c r="I50" i="3" s="1"/>
  <c r="M222" i="1"/>
  <c r="J49" i="3" s="1"/>
  <c r="N222" i="1"/>
  <c r="K49" i="3" s="1"/>
  <c r="O222" i="1"/>
  <c r="L49" i="3" s="1"/>
  <c r="P222" i="1"/>
  <c r="M49" i="3" s="1"/>
  <c r="Q222" i="1"/>
  <c r="N49" i="3" s="1"/>
  <c r="R222" i="1"/>
  <c r="O49" i="3" s="1"/>
  <c r="S222" i="1"/>
  <c r="P49" i="3" s="1"/>
  <c r="T222" i="1"/>
  <c r="Q49" i="3" s="1"/>
  <c r="U222" i="1"/>
  <c r="R49" i="3" s="1"/>
  <c r="V222" i="1"/>
  <c r="S49" i="3" s="1"/>
  <c r="L222" i="1"/>
  <c r="I49" i="3" s="1"/>
  <c r="L17" i="1"/>
  <c r="I8" i="3" s="1"/>
  <c r="I11" i="3" s="1"/>
  <c r="M11" i="1"/>
  <c r="J7" i="3" s="1"/>
  <c r="N11" i="1"/>
  <c r="K7" i="3" s="1"/>
  <c r="K10" i="3" s="1"/>
  <c r="O11" i="1"/>
  <c r="L7" i="3" s="1"/>
  <c r="P11" i="1"/>
  <c r="Q11" i="1"/>
  <c r="N7" i="3" s="1"/>
  <c r="R11" i="1"/>
  <c r="O7" i="3" s="1"/>
  <c r="O10" i="3" s="1"/>
  <c r="S11" i="1"/>
  <c r="P7" i="3" s="1"/>
  <c r="T11" i="1"/>
  <c r="U11" i="1"/>
  <c r="AD15" i="1"/>
  <c r="X385" i="1" l="1"/>
  <c r="N32" i="3"/>
  <c r="Z87" i="3"/>
  <c r="Y76" i="3"/>
  <c r="Y88" i="3" s="1"/>
  <c r="I32" i="3"/>
  <c r="M32" i="3"/>
  <c r="Q32" i="3"/>
  <c r="U32" i="3"/>
  <c r="Y32" i="3"/>
  <c r="P69" i="3"/>
  <c r="X69" i="3"/>
  <c r="P81" i="3"/>
  <c r="X81" i="3"/>
  <c r="I84" i="3"/>
  <c r="U9" i="3"/>
  <c r="R32" i="3"/>
  <c r="V32" i="3"/>
  <c r="Z32" i="3"/>
  <c r="Y11" i="3"/>
  <c r="Y9" i="3"/>
  <c r="X87" i="3"/>
  <c r="T87" i="3"/>
  <c r="P9" i="3"/>
  <c r="V9" i="3"/>
  <c r="L69" i="3"/>
  <c r="J89" i="3"/>
  <c r="R89" i="3"/>
  <c r="Z89" i="3"/>
  <c r="M84" i="3"/>
  <c r="U84" i="3"/>
  <c r="U85" i="3"/>
  <c r="U87" i="3" s="1"/>
  <c r="T73" i="3"/>
  <c r="J32" i="3"/>
  <c r="M69" i="3"/>
  <c r="Q69" i="3"/>
  <c r="U69" i="3"/>
  <c r="Y69" i="3"/>
  <c r="I72" i="3"/>
  <c r="M72" i="3"/>
  <c r="Q72" i="3"/>
  <c r="U72" i="3"/>
  <c r="Y72" i="3"/>
  <c r="K89" i="3"/>
  <c r="O89" i="3"/>
  <c r="S89" i="3"/>
  <c r="W89" i="3"/>
  <c r="V84" i="3"/>
  <c r="W71" i="3"/>
  <c r="W74" i="3" s="1"/>
  <c r="L9" i="3"/>
  <c r="T69" i="3"/>
  <c r="O72" i="3"/>
  <c r="V89" i="3"/>
  <c r="J87" i="3"/>
  <c r="N9" i="3"/>
  <c r="J9" i="3"/>
  <c r="L73" i="3"/>
  <c r="X9" i="3"/>
  <c r="T9" i="3"/>
  <c r="W73" i="3"/>
  <c r="K32" i="3"/>
  <c r="O32" i="3"/>
  <c r="S32" i="3"/>
  <c r="W32" i="3"/>
  <c r="M63" i="3"/>
  <c r="U63" i="3"/>
  <c r="J72" i="3"/>
  <c r="P89" i="3"/>
  <c r="X89" i="3"/>
  <c r="K81" i="3"/>
  <c r="O81" i="3"/>
  <c r="S81" i="3"/>
  <c r="W81" i="3"/>
  <c r="L89" i="3"/>
  <c r="P84" i="3"/>
  <c r="X84" i="3"/>
  <c r="W85" i="3"/>
  <c r="W87" i="3" s="1"/>
  <c r="Y74" i="3"/>
  <c r="K72" i="3"/>
  <c r="S72" i="3"/>
  <c r="M89" i="3"/>
  <c r="U89" i="3"/>
  <c r="Y89" i="3"/>
  <c r="L81" i="3"/>
  <c r="T89" i="3"/>
  <c r="Z73" i="3"/>
  <c r="V73" i="3"/>
  <c r="I48" i="3"/>
  <c r="M48" i="3"/>
  <c r="Q48" i="3"/>
  <c r="U48" i="3"/>
  <c r="Y48" i="3"/>
  <c r="L84" i="3"/>
  <c r="T84" i="3"/>
  <c r="Q84" i="3"/>
  <c r="Y84" i="3"/>
  <c r="Y78" i="3"/>
  <c r="N73" i="3"/>
  <c r="Q78" i="3"/>
  <c r="O9" i="3"/>
  <c r="K9" i="3"/>
  <c r="R73" i="3"/>
  <c r="J73" i="3"/>
  <c r="L60" i="3"/>
  <c r="P60" i="3"/>
  <c r="T60" i="3"/>
  <c r="X60" i="3"/>
  <c r="N69" i="3"/>
  <c r="V69" i="3"/>
  <c r="J81" i="3"/>
  <c r="R81" i="3"/>
  <c r="V81" i="3"/>
  <c r="Z81" i="3"/>
  <c r="J84" i="3"/>
  <c r="N84" i="3"/>
  <c r="R84" i="3"/>
  <c r="Z84" i="3"/>
  <c r="AB84" i="3"/>
  <c r="Z9" i="3"/>
  <c r="N72" i="3"/>
  <c r="R72" i="3"/>
  <c r="V72" i="3"/>
  <c r="Z72" i="3"/>
  <c r="U74" i="3"/>
  <c r="S74" i="3"/>
  <c r="Z74" i="3"/>
  <c r="V74" i="3"/>
  <c r="V75" i="3" s="1"/>
  <c r="K69" i="3"/>
  <c r="S69" i="3"/>
  <c r="T74" i="3"/>
  <c r="N81" i="3"/>
  <c r="J69" i="3"/>
  <c r="R69" i="3"/>
  <c r="Z69" i="3"/>
  <c r="O84" i="3"/>
  <c r="W84" i="3"/>
  <c r="X74" i="3"/>
  <c r="I69" i="3"/>
  <c r="I73" i="3"/>
  <c r="S66" i="3"/>
  <c r="S73" i="3"/>
  <c r="L72" i="3"/>
  <c r="T72" i="3"/>
  <c r="I81" i="3"/>
  <c r="M81" i="3"/>
  <c r="U81" i="3"/>
  <c r="P72" i="3"/>
  <c r="X76" i="3"/>
  <c r="X78" i="3" s="1"/>
  <c r="P76" i="3"/>
  <c r="P78" i="3" s="1"/>
  <c r="Y81" i="3"/>
  <c r="Q81" i="3"/>
  <c r="R337" i="1"/>
  <c r="O76" i="3"/>
  <c r="O78" i="3" s="1"/>
  <c r="X73" i="3"/>
  <c r="S84" i="3"/>
  <c r="K84" i="3"/>
  <c r="Q73" i="3"/>
  <c r="X61" i="3"/>
  <c r="X63" i="3" s="1"/>
  <c r="P61" i="3"/>
  <c r="P63" i="3" s="1"/>
  <c r="W69" i="3"/>
  <c r="O69" i="3"/>
  <c r="R51" i="3"/>
  <c r="Y73" i="3"/>
  <c r="U73" i="3"/>
  <c r="J60" i="3"/>
  <c r="Z60" i="3"/>
  <c r="U76" i="3"/>
  <c r="U78" i="3" s="1"/>
  <c r="M76" i="3"/>
  <c r="M78" i="3" s="1"/>
  <c r="T81" i="3"/>
  <c r="N337" i="1"/>
  <c r="K76" i="3"/>
  <c r="V337" i="1"/>
  <c r="S76" i="3"/>
  <c r="Z337" i="1"/>
  <c r="W76" i="3"/>
  <c r="W78" i="3" s="1"/>
  <c r="S63" i="3"/>
  <c r="P73" i="3"/>
  <c r="M73" i="3"/>
  <c r="X72" i="3"/>
  <c r="J51" i="3"/>
  <c r="K63" i="3"/>
  <c r="W63" i="3"/>
  <c r="M337" i="1"/>
  <c r="J76" i="3"/>
  <c r="J88" i="3" s="1"/>
  <c r="U337" i="1"/>
  <c r="R76" i="3"/>
  <c r="Y337" i="1"/>
  <c r="V76" i="3"/>
  <c r="AC337" i="1"/>
  <c r="Z76" i="3"/>
  <c r="T61" i="3"/>
  <c r="T63" i="3" s="1"/>
  <c r="L61" i="3"/>
  <c r="L63" i="3" s="1"/>
  <c r="I76" i="3"/>
  <c r="I78" i="3" s="1"/>
  <c r="T76" i="3"/>
  <c r="T78" i="3" s="1"/>
  <c r="L76" i="3"/>
  <c r="V66" i="3"/>
  <c r="Y66" i="3"/>
  <c r="U66" i="3"/>
  <c r="Y63" i="3"/>
  <c r="Q63" i="3"/>
  <c r="O60" i="3"/>
  <c r="O61" i="3"/>
  <c r="O63" i="3" s="1"/>
  <c r="Z66" i="3"/>
  <c r="X66" i="3"/>
  <c r="T66" i="3"/>
  <c r="W66" i="3"/>
  <c r="V60" i="3"/>
  <c r="N60" i="3"/>
  <c r="R60" i="3"/>
  <c r="Q337" i="1"/>
  <c r="M60" i="3"/>
  <c r="Q60" i="3"/>
  <c r="U60" i="3"/>
  <c r="Y60" i="3"/>
  <c r="Z61" i="3"/>
  <c r="Z63" i="3" s="1"/>
  <c r="V61" i="3"/>
  <c r="V63" i="3" s="1"/>
  <c r="R61" i="3"/>
  <c r="R63" i="3" s="1"/>
  <c r="N61" i="3"/>
  <c r="N63" i="3" s="1"/>
  <c r="J61" i="3"/>
  <c r="J63" i="3" s="1"/>
  <c r="K60" i="3"/>
  <c r="W60" i="3"/>
  <c r="S60" i="3"/>
  <c r="W54" i="3"/>
  <c r="S48" i="3"/>
  <c r="I58" i="3"/>
  <c r="N51" i="3"/>
  <c r="X51" i="3"/>
  <c r="T51" i="3"/>
  <c r="V54" i="3"/>
  <c r="R45" i="3"/>
  <c r="Z54" i="3"/>
  <c r="X54" i="3"/>
  <c r="Y54" i="3"/>
  <c r="U54" i="3"/>
  <c r="T54" i="3"/>
  <c r="V51" i="3"/>
  <c r="K45" i="3"/>
  <c r="S45" i="3"/>
  <c r="L28" i="3"/>
  <c r="L31" i="3" s="1"/>
  <c r="Z39" i="3"/>
  <c r="Z51" i="3"/>
  <c r="L27" i="3"/>
  <c r="P27" i="3"/>
  <c r="T27" i="3"/>
  <c r="X27" i="3"/>
  <c r="Q51" i="3"/>
  <c r="M51" i="3"/>
  <c r="L355" i="1"/>
  <c r="P355" i="1"/>
  <c r="T355" i="1"/>
  <c r="X355" i="1"/>
  <c r="AB355" i="1"/>
  <c r="O51" i="3"/>
  <c r="W51" i="3"/>
  <c r="I51" i="3"/>
  <c r="P51" i="3"/>
  <c r="L51" i="3"/>
  <c r="Y51" i="3"/>
  <c r="U51" i="3"/>
  <c r="S51" i="3"/>
  <c r="K51" i="3"/>
  <c r="O48" i="3"/>
  <c r="L45" i="3"/>
  <c r="T45" i="3"/>
  <c r="X45" i="3"/>
  <c r="Z42" i="3"/>
  <c r="M45" i="3"/>
  <c r="Q45" i="3"/>
  <c r="U45" i="3"/>
  <c r="Y45" i="3"/>
  <c r="J48" i="3"/>
  <c r="N48" i="3"/>
  <c r="R48" i="3"/>
  <c r="V48" i="3"/>
  <c r="AC385" i="1"/>
  <c r="M30" i="3"/>
  <c r="O45" i="3"/>
  <c r="W45" i="3"/>
  <c r="P45" i="3"/>
  <c r="V42" i="3"/>
  <c r="W39" i="3"/>
  <c r="V39" i="3"/>
  <c r="Y42" i="3"/>
  <c r="U42" i="3"/>
  <c r="N45" i="3"/>
  <c r="Y39" i="3"/>
  <c r="U39" i="3"/>
  <c r="W42" i="3"/>
  <c r="X39" i="3"/>
  <c r="Z45" i="3"/>
  <c r="J45" i="3"/>
  <c r="K48" i="3"/>
  <c r="X42" i="3"/>
  <c r="T42" i="3"/>
  <c r="X56" i="3"/>
  <c r="T56" i="3"/>
  <c r="I45" i="3"/>
  <c r="Z48" i="3"/>
  <c r="Z55" i="3"/>
  <c r="L48" i="3"/>
  <c r="P48" i="3"/>
  <c r="T48" i="3"/>
  <c r="X48" i="3"/>
  <c r="T39" i="3"/>
  <c r="V45" i="3"/>
  <c r="W48" i="3"/>
  <c r="W56" i="3"/>
  <c r="U36" i="3"/>
  <c r="Y55" i="3"/>
  <c r="U55" i="3"/>
  <c r="Z56" i="3"/>
  <c r="V56" i="3"/>
  <c r="Y56" i="3"/>
  <c r="U56" i="3"/>
  <c r="M31" i="3"/>
  <c r="T30" i="3"/>
  <c r="T337" i="1"/>
  <c r="AD369" i="1"/>
  <c r="O369" i="1"/>
  <c r="S369" i="1"/>
  <c r="W369" i="1"/>
  <c r="AA369" i="1"/>
  <c r="Y28" i="3"/>
  <c r="Y30" i="3" s="1"/>
  <c r="Z36" i="3"/>
  <c r="V36" i="3"/>
  <c r="R36" i="3"/>
  <c r="N36" i="3"/>
  <c r="O31" i="3"/>
  <c r="S31" i="3"/>
  <c r="W31" i="3"/>
  <c r="I31" i="3"/>
  <c r="Q31" i="3"/>
  <c r="M27" i="3"/>
  <c r="Q27" i="3"/>
  <c r="U27" i="3"/>
  <c r="Y27" i="3"/>
  <c r="X28" i="3"/>
  <c r="X30" i="3" s="1"/>
  <c r="P28" i="3"/>
  <c r="P30" i="3" s="1"/>
  <c r="Y36" i="3"/>
  <c r="Q36" i="3"/>
  <c r="M36" i="3"/>
  <c r="U28" i="3"/>
  <c r="U30" i="3" s="1"/>
  <c r="W55" i="3"/>
  <c r="W36" i="3"/>
  <c r="K36" i="3"/>
  <c r="S36" i="3"/>
  <c r="M17" i="3"/>
  <c r="U17" i="3"/>
  <c r="N124" i="1"/>
  <c r="K28" i="3"/>
  <c r="K30" i="3" s="1"/>
  <c r="O36" i="3"/>
  <c r="I36" i="3"/>
  <c r="V55" i="3"/>
  <c r="X55" i="3"/>
  <c r="X36" i="3"/>
  <c r="T55" i="3"/>
  <c r="T36" i="3"/>
  <c r="P36" i="3"/>
  <c r="S27" i="3"/>
  <c r="Q17" i="3"/>
  <c r="Y17" i="3"/>
  <c r="J36" i="3"/>
  <c r="N21" i="3"/>
  <c r="L24" i="3"/>
  <c r="P24" i="3"/>
  <c r="T24" i="3"/>
  <c r="T31" i="3"/>
  <c r="X24" i="3"/>
  <c r="M124" i="1"/>
  <c r="J28" i="3"/>
  <c r="J30" i="3" s="1"/>
  <c r="Q124" i="1"/>
  <c r="N28" i="3"/>
  <c r="N30" i="3" s="1"/>
  <c r="U124" i="1"/>
  <c r="R28" i="3"/>
  <c r="R30" i="3" s="1"/>
  <c r="Y124" i="1"/>
  <c r="V28" i="3"/>
  <c r="V30" i="3" s="1"/>
  <c r="AC124" i="1"/>
  <c r="Z28" i="3"/>
  <c r="Z30" i="3" s="1"/>
  <c r="Q30" i="3"/>
  <c r="L36" i="3"/>
  <c r="S24" i="3"/>
  <c r="I27" i="3"/>
  <c r="W27" i="3"/>
  <c r="O27" i="3"/>
  <c r="V27" i="3"/>
  <c r="N27" i="3"/>
  <c r="K27" i="3"/>
  <c r="Z27" i="3"/>
  <c r="R27" i="3"/>
  <c r="J27" i="3"/>
  <c r="Y405" i="1"/>
  <c r="L369" i="1"/>
  <c r="T369" i="1"/>
  <c r="AB369" i="1"/>
  <c r="N24" i="3"/>
  <c r="R24" i="3"/>
  <c r="V24" i="3"/>
  <c r="AC405" i="1"/>
  <c r="P369" i="1"/>
  <c r="X369" i="1"/>
  <c r="I21" i="3"/>
  <c r="U21" i="3"/>
  <c r="M21" i="3"/>
  <c r="O24" i="3"/>
  <c r="K21" i="3"/>
  <c r="O21" i="3"/>
  <c r="S21" i="3"/>
  <c r="W21" i="3"/>
  <c r="I24" i="3"/>
  <c r="M24" i="3"/>
  <c r="Q24" i="3"/>
  <c r="U24" i="3"/>
  <c r="Y24" i="3"/>
  <c r="Z21" i="3"/>
  <c r="R21" i="3"/>
  <c r="J21" i="3"/>
  <c r="K24" i="3"/>
  <c r="L21" i="3"/>
  <c r="P21" i="3"/>
  <c r="T21" i="3"/>
  <c r="X21" i="3"/>
  <c r="J24" i="3"/>
  <c r="Z24" i="3"/>
  <c r="Y21" i="3"/>
  <c r="Q21" i="3"/>
  <c r="W24" i="3"/>
  <c r="Z406" i="1"/>
  <c r="Q369" i="1"/>
  <c r="Y369" i="1"/>
  <c r="N369" i="1"/>
  <c r="R369" i="1"/>
  <c r="V369" i="1"/>
  <c r="Z369" i="1"/>
  <c r="V21" i="3"/>
  <c r="M369" i="1"/>
  <c r="U369" i="1"/>
  <c r="AC369" i="1"/>
  <c r="N10" i="3"/>
  <c r="X10" i="3"/>
  <c r="X12" i="3" s="1"/>
  <c r="T10" i="3"/>
  <c r="T12" i="3" s="1"/>
  <c r="I16" i="3"/>
  <c r="I15" i="3"/>
  <c r="T40" i="1"/>
  <c r="Q13" i="3"/>
  <c r="AB40" i="1"/>
  <c r="Y13" i="3"/>
  <c r="N17" i="3"/>
  <c r="P10" i="3"/>
  <c r="P12" i="3" s="1"/>
  <c r="L10" i="3"/>
  <c r="L12" i="3" s="1"/>
  <c r="K17" i="3"/>
  <c r="O17" i="3"/>
  <c r="S17" i="3"/>
  <c r="W17" i="3"/>
  <c r="R7" i="3"/>
  <c r="R9" i="3" s="1"/>
  <c r="J10" i="3"/>
  <c r="J12" i="3" s="1"/>
  <c r="P40" i="1"/>
  <c r="M13" i="3"/>
  <c r="X40" i="1"/>
  <c r="U13" i="3"/>
  <c r="I17" i="3"/>
  <c r="X406" i="1"/>
  <c r="Q7" i="3"/>
  <c r="Q9" i="3" s="1"/>
  <c r="M7" i="3"/>
  <c r="M9" i="3" s="1"/>
  <c r="I7" i="3"/>
  <c r="I10" i="3" s="1"/>
  <c r="S7" i="3"/>
  <c r="S9" i="3" s="1"/>
  <c r="W7" i="3"/>
  <c r="W9" i="3" s="1"/>
  <c r="Z405" i="1"/>
  <c r="AC406" i="1"/>
  <c r="Y406" i="1"/>
  <c r="V17" i="3"/>
  <c r="Y10" i="3"/>
  <c r="U10" i="3"/>
  <c r="AA406" i="1"/>
  <c r="W406" i="1"/>
  <c r="AB406" i="1"/>
  <c r="V10" i="3"/>
  <c r="O355" i="1"/>
  <c r="S355" i="1"/>
  <c r="W355" i="1"/>
  <c r="AA355" i="1"/>
  <c r="Z13" i="3"/>
  <c r="V13" i="3"/>
  <c r="R13" i="3"/>
  <c r="N13" i="3"/>
  <c r="J13" i="3"/>
  <c r="AB405" i="1"/>
  <c r="X405" i="1"/>
  <c r="X13" i="3"/>
  <c r="T13" i="3"/>
  <c r="P13" i="3"/>
  <c r="L13" i="3"/>
  <c r="P17" i="3"/>
  <c r="L17" i="3"/>
  <c r="AA405" i="1"/>
  <c r="W405" i="1"/>
  <c r="W13" i="3"/>
  <c r="S13" i="3"/>
  <c r="O13" i="3"/>
  <c r="K13" i="3"/>
  <c r="AD354" i="1"/>
  <c r="AB80" i="3" s="1"/>
  <c r="M355" i="1"/>
  <c r="Q355" i="1"/>
  <c r="U355" i="1"/>
  <c r="Y355" i="1"/>
  <c r="AC355" i="1"/>
  <c r="AD349" i="1"/>
  <c r="AB79" i="3" s="1"/>
  <c r="N355" i="1"/>
  <c r="R355" i="1"/>
  <c r="V355" i="1"/>
  <c r="Z355" i="1"/>
  <c r="AD336" i="1"/>
  <c r="M305" i="1"/>
  <c r="Q305" i="1"/>
  <c r="Y305" i="1"/>
  <c r="AC305" i="1"/>
  <c r="M323" i="1"/>
  <c r="Q323" i="1"/>
  <c r="U323" i="1"/>
  <c r="Y323" i="1"/>
  <c r="AC323" i="1"/>
  <c r="T305" i="1"/>
  <c r="O323" i="1"/>
  <c r="S323" i="1"/>
  <c r="W323" i="1"/>
  <c r="AA323" i="1"/>
  <c r="L323" i="1"/>
  <c r="P323" i="1"/>
  <c r="T323" i="1"/>
  <c r="X323" i="1"/>
  <c r="AB323" i="1"/>
  <c r="N323" i="1"/>
  <c r="R323" i="1"/>
  <c r="V323" i="1"/>
  <c r="Z323" i="1"/>
  <c r="AD322" i="1"/>
  <c r="AB71" i="3" s="1"/>
  <c r="N305" i="1"/>
  <c r="R305" i="1"/>
  <c r="V305" i="1"/>
  <c r="Z305" i="1"/>
  <c r="AD317" i="1"/>
  <c r="AB70" i="3" s="1"/>
  <c r="AB72" i="3" s="1"/>
  <c r="AA261" i="1"/>
  <c r="O305" i="1"/>
  <c r="S305" i="1"/>
  <c r="W305" i="1"/>
  <c r="AA305" i="1"/>
  <c r="L305" i="1"/>
  <c r="P305" i="1"/>
  <c r="X305" i="1"/>
  <c r="AB305" i="1"/>
  <c r="U305" i="1"/>
  <c r="O211" i="1"/>
  <c r="S211" i="1"/>
  <c r="W211" i="1"/>
  <c r="AA211" i="1"/>
  <c r="P261" i="1"/>
  <c r="T261" i="1"/>
  <c r="X261" i="1"/>
  <c r="AB261" i="1"/>
  <c r="AD304" i="1"/>
  <c r="AB68" i="3" s="1"/>
  <c r="AD297" i="1"/>
  <c r="AB67" i="3" s="1"/>
  <c r="AB69" i="3" s="1"/>
  <c r="AA385" i="1"/>
  <c r="N261" i="1"/>
  <c r="R261" i="1"/>
  <c r="V261" i="1"/>
  <c r="Z261" i="1"/>
  <c r="L124" i="1"/>
  <c r="P124" i="1"/>
  <c r="T124" i="1"/>
  <c r="O261" i="1"/>
  <c r="S261" i="1"/>
  <c r="W261" i="1"/>
  <c r="AD260" i="1"/>
  <c r="AB59" i="3" s="1"/>
  <c r="AB62" i="3" s="1"/>
  <c r="AD210" i="1"/>
  <c r="AB47" i="3" s="1"/>
  <c r="AD254" i="1"/>
  <c r="AB58" i="3" s="1"/>
  <c r="AB61" i="3" s="1"/>
  <c r="L211" i="1"/>
  <c r="P211" i="1"/>
  <c r="T211" i="1"/>
  <c r="X211" i="1"/>
  <c r="AB211" i="1"/>
  <c r="M261" i="1"/>
  <c r="Q261" i="1"/>
  <c r="U261" i="1"/>
  <c r="Y261" i="1"/>
  <c r="AC261" i="1"/>
  <c r="O195" i="1"/>
  <c r="S195" i="1"/>
  <c r="AA195" i="1"/>
  <c r="L195" i="1"/>
  <c r="P195" i="1"/>
  <c r="T195" i="1"/>
  <c r="AB195" i="1"/>
  <c r="AD191" i="1"/>
  <c r="N195" i="1"/>
  <c r="R195" i="1"/>
  <c r="V195" i="1"/>
  <c r="Z195" i="1"/>
  <c r="W195" i="1"/>
  <c r="M211" i="1"/>
  <c r="Q211" i="1"/>
  <c r="U211" i="1"/>
  <c r="Y211" i="1"/>
  <c r="AC211" i="1"/>
  <c r="X195" i="1"/>
  <c r="AD205" i="1"/>
  <c r="AB46" i="3" s="1"/>
  <c r="N211" i="1"/>
  <c r="R211" i="1"/>
  <c r="V211" i="1"/>
  <c r="Z211" i="1"/>
  <c r="L101" i="1"/>
  <c r="T101" i="1"/>
  <c r="AB101" i="1"/>
  <c r="AD115" i="1"/>
  <c r="AB28" i="3" s="1"/>
  <c r="AD123" i="1"/>
  <c r="AB29" i="3" s="1"/>
  <c r="M82" i="1"/>
  <c r="M101" i="1"/>
  <c r="Q101" i="1"/>
  <c r="U101" i="1"/>
  <c r="Y101" i="1"/>
  <c r="AC101" i="1"/>
  <c r="M195" i="1"/>
  <c r="Q195" i="1"/>
  <c r="U195" i="1"/>
  <c r="Y195" i="1"/>
  <c r="AC195" i="1"/>
  <c r="V124" i="1"/>
  <c r="R124" i="1"/>
  <c r="W124" i="1"/>
  <c r="Z124" i="1"/>
  <c r="O101" i="1"/>
  <c r="W101" i="1"/>
  <c r="X101" i="1"/>
  <c r="AD94" i="1"/>
  <c r="AB25" i="3" s="1"/>
  <c r="N101" i="1"/>
  <c r="R101" i="1"/>
  <c r="V101" i="1"/>
  <c r="Z101" i="1"/>
  <c r="P101" i="1"/>
  <c r="S101" i="1"/>
  <c r="AA101" i="1"/>
  <c r="AD100" i="1"/>
  <c r="AB26" i="3" s="1"/>
  <c r="M61" i="1"/>
  <c r="O82" i="1"/>
  <c r="W82" i="1"/>
  <c r="AA82" i="1"/>
  <c r="AD75" i="1"/>
  <c r="AB22" i="3" s="1"/>
  <c r="R82" i="1"/>
  <c r="V82" i="1"/>
  <c r="Z82" i="1"/>
  <c r="AD81" i="1"/>
  <c r="AB23" i="3" s="1"/>
  <c r="L82" i="1"/>
  <c r="P82" i="1"/>
  <c r="T82" i="1"/>
  <c r="X82" i="1"/>
  <c r="AB82" i="1"/>
  <c r="Q82" i="1"/>
  <c r="U82" i="1"/>
  <c r="Y82" i="1"/>
  <c r="AC82" i="1"/>
  <c r="AA141" i="1"/>
  <c r="W141" i="1"/>
  <c r="S141" i="1"/>
  <c r="O141" i="1"/>
  <c r="AD54" i="1"/>
  <c r="AB19" i="3" s="1"/>
  <c r="R61" i="1"/>
  <c r="V61" i="1"/>
  <c r="Z61" i="1"/>
  <c r="AD60" i="1"/>
  <c r="AB20" i="3" s="1"/>
  <c r="O61" i="1"/>
  <c r="W61" i="1"/>
  <c r="AA61" i="1"/>
  <c r="L61" i="1"/>
  <c r="P61" i="1"/>
  <c r="T61" i="1"/>
  <c r="X61" i="1"/>
  <c r="AB61" i="1"/>
  <c r="Q61" i="1"/>
  <c r="U61" i="1"/>
  <c r="Y61" i="1"/>
  <c r="AC61" i="1"/>
  <c r="AD140" i="1"/>
  <c r="AB35" i="3" s="1"/>
  <c r="AB385" i="1"/>
  <c r="L40" i="1"/>
  <c r="Z141" i="1"/>
  <c r="V141" i="1"/>
  <c r="R141" i="1"/>
  <c r="N141" i="1"/>
  <c r="AB141" i="1"/>
  <c r="X141" i="1"/>
  <c r="T141" i="1"/>
  <c r="P141" i="1"/>
  <c r="L141" i="1"/>
  <c r="AC141" i="1"/>
  <c r="Y141" i="1"/>
  <c r="U141" i="1"/>
  <c r="Q141" i="1"/>
  <c r="M141" i="1"/>
  <c r="AD134" i="1"/>
  <c r="AB34" i="3" s="1"/>
  <c r="AD31" i="1"/>
  <c r="AB13" i="3" s="1"/>
  <c r="AD39" i="1"/>
  <c r="AB14" i="3" s="1"/>
  <c r="W385" i="1"/>
  <c r="Y385" i="1"/>
  <c r="AC179" i="1"/>
  <c r="AA228" i="1"/>
  <c r="W228" i="1"/>
  <c r="AB18" i="1"/>
  <c r="X18" i="1"/>
  <c r="Z179" i="1"/>
  <c r="AD238" i="1"/>
  <c r="AB52" i="3" s="1"/>
  <c r="AB179" i="1"/>
  <c r="X179" i="1"/>
  <c r="AC18" i="1"/>
  <c r="AC167" i="1"/>
  <c r="Y167" i="1"/>
  <c r="AB167" i="1"/>
  <c r="AC228" i="1"/>
  <c r="Y228" i="1"/>
  <c r="AB242" i="1"/>
  <c r="X242" i="1"/>
  <c r="X167" i="1"/>
  <c r="Z228" i="1"/>
  <c r="AD222" i="1"/>
  <c r="AB49" i="3" s="1"/>
  <c r="Y18" i="1"/>
  <c r="Z167" i="1"/>
  <c r="Y179" i="1"/>
  <c r="Z284" i="1"/>
  <c r="V284" i="1"/>
  <c r="AA18" i="1"/>
  <c r="AA179" i="1"/>
  <c r="AB228" i="1"/>
  <c r="W242" i="1"/>
  <c r="AD11" i="1"/>
  <c r="AD276" i="1"/>
  <c r="AB64" i="3" s="1"/>
  <c r="AB73" i="3" s="1"/>
  <c r="Z18" i="1"/>
  <c r="Z242" i="1"/>
  <c r="AC284" i="1"/>
  <c r="Y284" i="1"/>
  <c r="W18" i="1"/>
  <c r="W179" i="1"/>
  <c r="X228" i="1"/>
  <c r="AA242" i="1"/>
  <c r="AA167" i="1"/>
  <c r="W167" i="1"/>
  <c r="AC242" i="1"/>
  <c r="Y242" i="1"/>
  <c r="AB284" i="1"/>
  <c r="X284" i="1"/>
  <c r="AA284" i="1"/>
  <c r="W284" i="1"/>
  <c r="Y12" i="3" l="1"/>
  <c r="W75" i="3"/>
  <c r="V92" i="3"/>
  <c r="I33" i="3"/>
  <c r="Z92" i="3"/>
  <c r="U92" i="3"/>
  <c r="Y75" i="3"/>
  <c r="X88" i="3"/>
  <c r="X90" i="3" s="1"/>
  <c r="X92" i="3"/>
  <c r="W72" i="3"/>
  <c r="Y92" i="3"/>
  <c r="T92" i="3"/>
  <c r="U75" i="3"/>
  <c r="S75" i="3"/>
  <c r="Y90" i="3"/>
  <c r="J90" i="3"/>
  <c r="AB32" i="3"/>
  <c r="W57" i="3"/>
  <c r="W88" i="3"/>
  <c r="AB63" i="3"/>
  <c r="AB81" i="3"/>
  <c r="U88" i="3"/>
  <c r="T88" i="3"/>
  <c r="Z75" i="3"/>
  <c r="W92" i="3"/>
  <c r="T75" i="3"/>
  <c r="X75" i="3"/>
  <c r="U12" i="3"/>
  <c r="Z12" i="3"/>
  <c r="K12" i="3"/>
  <c r="R78" i="3"/>
  <c r="S78" i="3"/>
  <c r="L78" i="3"/>
  <c r="V88" i="3"/>
  <c r="V78" i="3"/>
  <c r="J78" i="3"/>
  <c r="Z78" i="3"/>
  <c r="Z88" i="3"/>
  <c r="AD337" i="1"/>
  <c r="AB77" i="3"/>
  <c r="I88" i="3"/>
  <c r="K78" i="3"/>
  <c r="I60" i="3"/>
  <c r="I61" i="3"/>
  <c r="I63" i="3" s="1"/>
  <c r="S33" i="3"/>
  <c r="W33" i="3"/>
  <c r="M33" i="3"/>
  <c r="AB48" i="3"/>
  <c r="AB60" i="3"/>
  <c r="L30" i="3"/>
  <c r="AD355" i="1"/>
  <c r="L33" i="3"/>
  <c r="AB36" i="3"/>
  <c r="Z57" i="3"/>
  <c r="T57" i="3"/>
  <c r="Q33" i="3"/>
  <c r="O33" i="3"/>
  <c r="J31" i="3"/>
  <c r="J33" i="3" s="1"/>
  <c r="Y31" i="3"/>
  <c r="Y33" i="3" s="1"/>
  <c r="P31" i="3"/>
  <c r="P33" i="3" s="1"/>
  <c r="X57" i="3"/>
  <c r="AD195" i="1"/>
  <c r="AB43" i="3"/>
  <c r="AB45" i="3" s="1"/>
  <c r="V57" i="3"/>
  <c r="U31" i="3"/>
  <c r="U33" i="3" s="1"/>
  <c r="U57" i="3"/>
  <c r="Y57" i="3"/>
  <c r="X31" i="3"/>
  <c r="X33" i="3" s="1"/>
  <c r="V31" i="3"/>
  <c r="V33" i="3" s="1"/>
  <c r="N31" i="3"/>
  <c r="N33" i="3" s="1"/>
  <c r="K31" i="3"/>
  <c r="K33" i="3" s="1"/>
  <c r="T33" i="3"/>
  <c r="R31" i="3"/>
  <c r="R33" i="3" s="1"/>
  <c r="AB30" i="3"/>
  <c r="AB17" i="3"/>
  <c r="AB31" i="3"/>
  <c r="Z31" i="3"/>
  <c r="Z33" i="3" s="1"/>
  <c r="AB24" i="3"/>
  <c r="AB27" i="3"/>
  <c r="N12" i="3"/>
  <c r="AB21" i="3"/>
  <c r="I18" i="3"/>
  <c r="Q10" i="3"/>
  <c r="Q12" i="3" s="1"/>
  <c r="Q15" i="3"/>
  <c r="Q16" i="3"/>
  <c r="Q18" i="3" s="1"/>
  <c r="S15" i="3"/>
  <c r="S16" i="3"/>
  <c r="S18" i="3" s="1"/>
  <c r="M15" i="3"/>
  <c r="M16" i="3"/>
  <c r="M18" i="3" s="1"/>
  <c r="W15" i="3"/>
  <c r="W16" i="3"/>
  <c r="V15" i="3"/>
  <c r="V16" i="3"/>
  <c r="K15" i="3"/>
  <c r="K16" i="3"/>
  <c r="K18" i="3" s="1"/>
  <c r="T16" i="3"/>
  <c r="T15" i="3"/>
  <c r="J16" i="3"/>
  <c r="J15" i="3"/>
  <c r="Z16" i="3"/>
  <c r="Z15" i="3"/>
  <c r="V12" i="3"/>
  <c r="S10" i="3"/>
  <c r="S12" i="3" s="1"/>
  <c r="U15" i="3"/>
  <c r="U16" i="3"/>
  <c r="L16" i="3"/>
  <c r="L18" i="3" s="1"/>
  <c r="L15" i="3"/>
  <c r="R16" i="3"/>
  <c r="R18" i="3" s="1"/>
  <c r="R15" i="3"/>
  <c r="W10" i="3"/>
  <c r="W12" i="3" s="1"/>
  <c r="AB7" i="3"/>
  <c r="AD405" i="1"/>
  <c r="P16" i="3"/>
  <c r="P18" i="3" s="1"/>
  <c r="P15" i="3"/>
  <c r="AB15" i="3"/>
  <c r="AB16" i="3"/>
  <c r="O15" i="3"/>
  <c r="O16" i="3"/>
  <c r="X16" i="3"/>
  <c r="X15" i="3"/>
  <c r="N15" i="3"/>
  <c r="N16" i="3"/>
  <c r="N18" i="3" s="1"/>
  <c r="I12" i="3"/>
  <c r="I9" i="3"/>
  <c r="M10" i="3"/>
  <c r="M12" i="3" s="1"/>
  <c r="R10" i="3"/>
  <c r="R12" i="3" s="1"/>
  <c r="Y15" i="3"/>
  <c r="Y16" i="3"/>
  <c r="AD323" i="1"/>
  <c r="AD305" i="1"/>
  <c r="AD211" i="1"/>
  <c r="AD261" i="1"/>
  <c r="AD124" i="1"/>
  <c r="AD101" i="1"/>
  <c r="AD82" i="1"/>
  <c r="AD141" i="1"/>
  <c r="AD61" i="1"/>
  <c r="AD40" i="1"/>
  <c r="AD225" i="1"/>
  <c r="U241" i="1"/>
  <c r="R53" i="3" s="1"/>
  <c r="S166" i="1"/>
  <c r="P38" i="3" s="1"/>
  <c r="T166" i="1"/>
  <c r="Q38" i="3" s="1"/>
  <c r="U166" i="1"/>
  <c r="R38" i="3" s="1"/>
  <c r="N166" i="1"/>
  <c r="K38" i="3" s="1"/>
  <c r="O166" i="1"/>
  <c r="L38" i="3" s="1"/>
  <c r="P166" i="1"/>
  <c r="M38" i="3" s="1"/>
  <c r="Q166" i="1"/>
  <c r="N38" i="3" s="1"/>
  <c r="R166" i="1"/>
  <c r="O38" i="3" s="1"/>
  <c r="M166" i="1"/>
  <c r="J38" i="3" s="1"/>
  <c r="AD279" i="1"/>
  <c r="N283" i="1"/>
  <c r="O283" i="1"/>
  <c r="P283" i="1"/>
  <c r="Q283" i="1"/>
  <c r="R283" i="1"/>
  <c r="S283" i="1"/>
  <c r="T283" i="1"/>
  <c r="U283" i="1"/>
  <c r="M283" i="1"/>
  <c r="AB88" i="3"/>
  <c r="AD13" i="1"/>
  <c r="AD14" i="1"/>
  <c r="AD16" i="1"/>
  <c r="L161" i="1"/>
  <c r="I37" i="3" s="1"/>
  <c r="M161" i="1"/>
  <c r="J37" i="3" s="1"/>
  <c r="N161" i="1"/>
  <c r="K37" i="3" s="1"/>
  <c r="O161" i="1"/>
  <c r="L37" i="3" s="1"/>
  <c r="P161" i="1"/>
  <c r="M37" i="3" s="1"/>
  <c r="Q161" i="1"/>
  <c r="N37" i="3" s="1"/>
  <c r="R161" i="1"/>
  <c r="O37" i="3" s="1"/>
  <c r="S161" i="1"/>
  <c r="P37" i="3" s="1"/>
  <c r="T161" i="1"/>
  <c r="Q37" i="3" s="1"/>
  <c r="U161" i="1"/>
  <c r="R37" i="3" s="1"/>
  <c r="V161" i="1"/>
  <c r="S37" i="3" s="1"/>
  <c r="AD166" i="1"/>
  <c r="AB38" i="3" s="1"/>
  <c r="AB39" i="3" s="1"/>
  <c r="L166" i="1"/>
  <c r="I38" i="3" s="1"/>
  <c r="V166" i="1"/>
  <c r="S38" i="3" s="1"/>
  <c r="L175" i="1"/>
  <c r="I40" i="3" s="1"/>
  <c r="M175" i="1"/>
  <c r="J40" i="3" s="1"/>
  <c r="N175" i="1"/>
  <c r="K40" i="3" s="1"/>
  <c r="O175" i="1"/>
  <c r="L40" i="3" s="1"/>
  <c r="P175" i="1"/>
  <c r="M40" i="3" s="1"/>
  <c r="Q175" i="1"/>
  <c r="N40" i="3" s="1"/>
  <c r="R175" i="1"/>
  <c r="O40" i="3" s="1"/>
  <c r="S175" i="1"/>
  <c r="P40" i="3" s="1"/>
  <c r="T175" i="1"/>
  <c r="Q40" i="3" s="1"/>
  <c r="U175" i="1"/>
  <c r="R40" i="3" s="1"/>
  <c r="V175" i="1"/>
  <c r="S40" i="3" s="1"/>
  <c r="AD177" i="1"/>
  <c r="L178" i="1"/>
  <c r="I41" i="3" s="1"/>
  <c r="M178" i="1"/>
  <c r="J41" i="3" s="1"/>
  <c r="N178" i="1"/>
  <c r="K41" i="3" s="1"/>
  <c r="O178" i="1"/>
  <c r="L41" i="3" s="1"/>
  <c r="P178" i="1"/>
  <c r="M41" i="3" s="1"/>
  <c r="Q178" i="1"/>
  <c r="N41" i="3" s="1"/>
  <c r="R178" i="1"/>
  <c r="O41" i="3" s="1"/>
  <c r="S178" i="1"/>
  <c r="P41" i="3" s="1"/>
  <c r="T178" i="1"/>
  <c r="Q41" i="3" s="1"/>
  <c r="U178" i="1"/>
  <c r="R41" i="3" s="1"/>
  <c r="V178" i="1"/>
  <c r="S41" i="3" s="1"/>
  <c r="AD224" i="1"/>
  <c r="AD226" i="1"/>
  <c r="L238" i="1"/>
  <c r="I52" i="3" s="1"/>
  <c r="M238" i="1"/>
  <c r="J52" i="3" s="1"/>
  <c r="N238" i="1"/>
  <c r="O238" i="1"/>
  <c r="P238" i="1"/>
  <c r="Q238" i="1"/>
  <c r="N52" i="3" s="1"/>
  <c r="R238" i="1"/>
  <c r="O52" i="3" s="1"/>
  <c r="S238" i="1"/>
  <c r="P52" i="3" s="1"/>
  <c r="P54" i="3" s="1"/>
  <c r="T238" i="1"/>
  <c r="U238" i="1"/>
  <c r="R52" i="3" s="1"/>
  <c r="V238" i="1"/>
  <c r="AD240" i="1"/>
  <c r="AD241" i="1" s="1"/>
  <c r="L241" i="1"/>
  <c r="I53" i="3" s="1"/>
  <c r="M241" i="1"/>
  <c r="J53" i="3" s="1"/>
  <c r="Q241" i="1"/>
  <c r="N53" i="3" s="1"/>
  <c r="R241" i="1"/>
  <c r="O53" i="3" s="1"/>
  <c r="AD278" i="1"/>
  <c r="L283" i="1"/>
  <c r="N379" i="1"/>
  <c r="O379" i="1"/>
  <c r="P379" i="1"/>
  <c r="Q379" i="1"/>
  <c r="N85" i="3" s="1"/>
  <c r="R379" i="1"/>
  <c r="S379" i="1"/>
  <c r="T379" i="1"/>
  <c r="Q85" i="3" s="1"/>
  <c r="U379" i="1"/>
  <c r="V379" i="1"/>
  <c r="AD381" i="1"/>
  <c r="AD384" i="1" s="1"/>
  <c r="L384" i="1"/>
  <c r="Q384" i="1"/>
  <c r="N86" i="3" s="1"/>
  <c r="N89" i="3" s="1"/>
  <c r="T384" i="1"/>
  <c r="Q86" i="3" s="1"/>
  <c r="Q89" i="3" s="1"/>
  <c r="M65" i="3" l="1"/>
  <c r="M74" i="3" s="1"/>
  <c r="M75" i="3" s="1"/>
  <c r="L385" i="1"/>
  <c r="I86" i="3"/>
  <c r="Q88" i="3"/>
  <c r="Q90" i="3" s="1"/>
  <c r="Q87" i="3"/>
  <c r="P385" i="1"/>
  <c r="M85" i="3"/>
  <c r="P65" i="3"/>
  <c r="P74" i="3" s="1"/>
  <c r="P75" i="3" s="1"/>
  <c r="L65" i="3"/>
  <c r="L74" i="3" s="1"/>
  <c r="L75" i="3" s="1"/>
  <c r="N87" i="3"/>
  <c r="N88" i="3"/>
  <c r="N90" i="3" s="1"/>
  <c r="O385" i="1"/>
  <c r="L85" i="3"/>
  <c r="J65" i="3"/>
  <c r="J74" i="3" s="1"/>
  <c r="J75" i="3" s="1"/>
  <c r="O65" i="3"/>
  <c r="O74" i="3" s="1"/>
  <c r="O75" i="3" s="1"/>
  <c r="K65" i="3"/>
  <c r="K74" i="3" s="1"/>
  <c r="K75" i="3" s="1"/>
  <c r="U385" i="1"/>
  <c r="R85" i="3"/>
  <c r="I65" i="3"/>
  <c r="I74" i="3" s="1"/>
  <c r="I75" i="3" s="1"/>
  <c r="Q65" i="3"/>
  <c r="Q74" i="3" s="1"/>
  <c r="Q75" i="3" s="1"/>
  <c r="AD385" i="1"/>
  <c r="AB86" i="3"/>
  <c r="AB87" i="3" s="1"/>
  <c r="S385" i="1"/>
  <c r="P85" i="3"/>
  <c r="V385" i="1"/>
  <c r="S85" i="3"/>
  <c r="R385" i="1"/>
  <c r="O85" i="3"/>
  <c r="N385" i="1"/>
  <c r="K85" i="3"/>
  <c r="R65" i="3"/>
  <c r="R74" i="3" s="1"/>
  <c r="R75" i="3" s="1"/>
  <c r="N65" i="3"/>
  <c r="N66" i="3" s="1"/>
  <c r="AB78" i="3"/>
  <c r="X91" i="3"/>
  <c r="X93" i="3" s="1"/>
  <c r="Y91" i="3"/>
  <c r="Y93" i="3" s="1"/>
  <c r="V91" i="3"/>
  <c r="V93" i="3" s="1"/>
  <c r="V90" i="3"/>
  <c r="U91" i="3"/>
  <c r="U93" i="3" s="1"/>
  <c r="U90" i="3"/>
  <c r="Z91" i="3"/>
  <c r="Z93" i="3" s="1"/>
  <c r="Z90" i="3"/>
  <c r="T90" i="3"/>
  <c r="T91" i="3"/>
  <c r="T93" i="3" s="1"/>
  <c r="W91" i="3"/>
  <c r="W93" i="3" s="1"/>
  <c r="W90" i="3"/>
  <c r="Q56" i="3"/>
  <c r="M56" i="3"/>
  <c r="Q66" i="3"/>
  <c r="P39" i="3"/>
  <c r="L39" i="3"/>
  <c r="R54" i="3"/>
  <c r="J56" i="3"/>
  <c r="S39" i="3"/>
  <c r="O39" i="3"/>
  <c r="K39" i="3"/>
  <c r="R39" i="3"/>
  <c r="N39" i="3"/>
  <c r="T242" i="1"/>
  <c r="Q52" i="3"/>
  <c r="Q54" i="3" s="1"/>
  <c r="I54" i="3"/>
  <c r="AD242" i="1"/>
  <c r="AB53" i="3"/>
  <c r="AB54" i="3" s="1"/>
  <c r="O242" i="1"/>
  <c r="L52" i="3"/>
  <c r="L54" i="3" s="1"/>
  <c r="I56" i="3"/>
  <c r="V242" i="1"/>
  <c r="S52" i="3"/>
  <c r="S54" i="3" s="1"/>
  <c r="O54" i="3"/>
  <c r="N242" i="1"/>
  <c r="K52" i="3"/>
  <c r="K54" i="3" s="1"/>
  <c r="P242" i="1"/>
  <c r="M52" i="3"/>
  <c r="M54" i="3" s="1"/>
  <c r="N54" i="3"/>
  <c r="J54" i="3"/>
  <c r="Q39" i="3"/>
  <c r="M39" i="3"/>
  <c r="P56" i="3"/>
  <c r="L56" i="3"/>
  <c r="J39" i="3"/>
  <c r="Q42" i="3"/>
  <c r="M42" i="3"/>
  <c r="I42" i="3"/>
  <c r="I55" i="3"/>
  <c r="I91" i="3" s="1"/>
  <c r="P42" i="3"/>
  <c r="P55" i="3"/>
  <c r="L42" i="3"/>
  <c r="S56" i="3"/>
  <c r="S92" i="3" s="1"/>
  <c r="O56" i="3"/>
  <c r="K56" i="3"/>
  <c r="S42" i="3"/>
  <c r="O42" i="3"/>
  <c r="O55" i="3"/>
  <c r="K42" i="3"/>
  <c r="I39" i="3"/>
  <c r="R56" i="3"/>
  <c r="N56" i="3"/>
  <c r="R42" i="3"/>
  <c r="R55" i="3"/>
  <c r="N42" i="3"/>
  <c r="N55" i="3"/>
  <c r="J42" i="3"/>
  <c r="J55" i="3"/>
  <c r="J91" i="3" s="1"/>
  <c r="AB18" i="3"/>
  <c r="V406" i="1"/>
  <c r="AB33" i="3"/>
  <c r="U405" i="1"/>
  <c r="Q405" i="1"/>
  <c r="M405" i="1"/>
  <c r="M406" i="1"/>
  <c r="O406" i="1"/>
  <c r="AB10" i="3"/>
  <c r="J18" i="3"/>
  <c r="W18" i="3"/>
  <c r="L406" i="1"/>
  <c r="T405" i="1"/>
  <c r="P405" i="1"/>
  <c r="L405" i="1"/>
  <c r="R406" i="1"/>
  <c r="N406" i="1"/>
  <c r="X18" i="3"/>
  <c r="O405" i="1"/>
  <c r="U406" i="1"/>
  <c r="Y18" i="3"/>
  <c r="O18" i="3"/>
  <c r="Z18" i="3"/>
  <c r="T18" i="3"/>
  <c r="V18" i="3"/>
  <c r="S406" i="1"/>
  <c r="S405" i="1"/>
  <c r="Q406" i="1"/>
  <c r="V405" i="1"/>
  <c r="R405" i="1"/>
  <c r="N405" i="1"/>
  <c r="P406" i="1"/>
  <c r="T406" i="1"/>
  <c r="O12" i="3"/>
  <c r="U18" i="3"/>
  <c r="AB55" i="3"/>
  <c r="AD283" i="1"/>
  <c r="AB65" i="3" s="1"/>
  <c r="AD17" i="1"/>
  <c r="AB8" i="3" s="1"/>
  <c r="AB11" i="3" s="1"/>
  <c r="AD227" i="1"/>
  <c r="AB50" i="3" s="1"/>
  <c r="AB51" i="3" s="1"/>
  <c r="AD178" i="1"/>
  <c r="N228" i="1"/>
  <c r="L18" i="1"/>
  <c r="R179" i="1"/>
  <c r="R228" i="1"/>
  <c r="O18" i="1"/>
  <c r="S18" i="1"/>
  <c r="M242" i="1"/>
  <c r="V18" i="1"/>
  <c r="T18" i="1"/>
  <c r="V179" i="1"/>
  <c r="N18" i="1"/>
  <c r="L242" i="1"/>
  <c r="L179" i="1"/>
  <c r="M228" i="1"/>
  <c r="R167" i="1"/>
  <c r="Q18" i="1"/>
  <c r="M18" i="1"/>
  <c r="Q385" i="1"/>
  <c r="Q242" i="1"/>
  <c r="U228" i="1"/>
  <c r="Q228" i="1"/>
  <c r="O179" i="1"/>
  <c r="V167" i="1"/>
  <c r="N167" i="1"/>
  <c r="U18" i="1"/>
  <c r="M385" i="1"/>
  <c r="R284" i="1"/>
  <c r="T284" i="1"/>
  <c r="P284" i="1"/>
  <c r="L284" i="1"/>
  <c r="S228" i="1"/>
  <c r="O228" i="1"/>
  <c r="M179" i="1"/>
  <c r="O284" i="1"/>
  <c r="S179" i="1"/>
  <c r="T228" i="1"/>
  <c r="P228" i="1"/>
  <c r="T179" i="1"/>
  <c r="T385" i="1"/>
  <c r="U284" i="1"/>
  <c r="Q284" i="1"/>
  <c r="M284" i="1"/>
  <c r="N179" i="1"/>
  <c r="P18" i="1"/>
  <c r="U167" i="1"/>
  <c r="M167" i="1"/>
  <c r="T167" i="1"/>
  <c r="P167" i="1"/>
  <c r="L167" i="1"/>
  <c r="U242" i="1"/>
  <c r="V228" i="1"/>
  <c r="P179" i="1"/>
  <c r="L228" i="1"/>
  <c r="R242" i="1"/>
  <c r="U179" i="1"/>
  <c r="S167" i="1"/>
  <c r="O167" i="1"/>
  <c r="AD167" i="1"/>
  <c r="Q179" i="1"/>
  <c r="Q167" i="1"/>
  <c r="L66" i="3" l="1"/>
  <c r="R66" i="3"/>
  <c r="I66" i="3"/>
  <c r="R92" i="3"/>
  <c r="AB89" i="3"/>
  <c r="AB90" i="3" s="1"/>
  <c r="N74" i="3"/>
  <c r="N75" i="3" s="1"/>
  <c r="O66" i="3"/>
  <c r="Q92" i="3"/>
  <c r="K92" i="3"/>
  <c r="P92" i="3"/>
  <c r="L87" i="3"/>
  <c r="L88" i="3"/>
  <c r="L90" i="3" s="1"/>
  <c r="M87" i="3"/>
  <c r="M88" i="3"/>
  <c r="M90" i="3" s="1"/>
  <c r="I87" i="3"/>
  <c r="I89" i="3"/>
  <c r="I90" i="3" s="1"/>
  <c r="O92" i="3"/>
  <c r="J92" i="3"/>
  <c r="J93" i="3" s="1"/>
  <c r="J66" i="3"/>
  <c r="P66" i="3"/>
  <c r="K87" i="3"/>
  <c r="K88" i="3"/>
  <c r="K90" i="3" s="1"/>
  <c r="S87" i="3"/>
  <c r="S88" i="3"/>
  <c r="S90" i="3" s="1"/>
  <c r="AB9" i="3"/>
  <c r="M66" i="3"/>
  <c r="AB91" i="3"/>
  <c r="L92" i="3"/>
  <c r="K66" i="3"/>
  <c r="M92" i="3"/>
  <c r="O87" i="3"/>
  <c r="O88" i="3"/>
  <c r="P87" i="3"/>
  <c r="P88" i="3"/>
  <c r="P90" i="3" s="1"/>
  <c r="R87" i="3"/>
  <c r="R88" i="3"/>
  <c r="R90" i="3" s="1"/>
  <c r="N57" i="3"/>
  <c r="N91" i="3"/>
  <c r="I57" i="3"/>
  <c r="J57" i="3"/>
  <c r="AD284" i="1"/>
  <c r="AB74" i="3"/>
  <c r="K55" i="3"/>
  <c r="S55" i="3"/>
  <c r="S91" i="3" s="1"/>
  <c r="S93" i="3" s="1"/>
  <c r="Q55" i="3"/>
  <c r="P57" i="3"/>
  <c r="M55" i="3"/>
  <c r="L55" i="3"/>
  <c r="O57" i="3"/>
  <c r="R57" i="3"/>
  <c r="AD179" i="1"/>
  <c r="AB41" i="3"/>
  <c r="L407" i="1"/>
  <c r="AD406" i="1"/>
  <c r="O407" i="1"/>
  <c r="AD18" i="1"/>
  <c r="Z407" i="1"/>
  <c r="X407" i="1"/>
  <c r="W407" i="1"/>
  <c r="Q407" i="1"/>
  <c r="R407" i="1"/>
  <c r="N407" i="1"/>
  <c r="P407" i="1"/>
  <c r="U407" i="1"/>
  <c r="Y407" i="1"/>
  <c r="S407" i="1"/>
  <c r="M407" i="1"/>
  <c r="T407" i="1"/>
  <c r="V407" i="1"/>
  <c r="R18" i="1"/>
  <c r="AB407" i="1"/>
  <c r="AC407" i="1"/>
  <c r="AD228" i="1"/>
  <c r="N92" i="3" l="1"/>
  <c r="I92" i="3"/>
  <c r="I93" i="3" s="1"/>
  <c r="N93" i="3"/>
  <c r="R91" i="3"/>
  <c r="R93" i="3" s="1"/>
  <c r="P91" i="3"/>
  <c r="P93" i="3" s="1"/>
  <c r="O90" i="3"/>
  <c r="O91" i="3"/>
  <c r="O93" i="3" s="1"/>
  <c r="M57" i="3"/>
  <c r="M91" i="3"/>
  <c r="M93" i="3" s="1"/>
  <c r="K57" i="3"/>
  <c r="K91" i="3"/>
  <c r="K93" i="3" s="1"/>
  <c r="Q57" i="3"/>
  <c r="Q91" i="3"/>
  <c r="Q93" i="3" s="1"/>
  <c r="L57" i="3"/>
  <c r="L91" i="3"/>
  <c r="L93" i="3" s="1"/>
  <c r="AB75" i="3"/>
  <c r="S57" i="3"/>
  <c r="AB66" i="3"/>
  <c r="AB42" i="3"/>
  <c r="AB56" i="3"/>
  <c r="AD407" i="1"/>
  <c r="AA407" i="1"/>
  <c r="AB57" i="3" l="1"/>
  <c r="AB92" i="3"/>
  <c r="AB93" i="3" s="1"/>
  <c r="AB12" i="3"/>
</calcChain>
</file>

<file path=xl/sharedStrings.xml><?xml version="1.0" encoding="utf-8"?>
<sst xmlns="http://schemas.openxmlformats.org/spreadsheetml/2006/main" count="1238" uniqueCount="222">
  <si>
    <t>Мосендз Оксана Олегівна</t>
  </si>
  <si>
    <t>УО-22</t>
  </si>
  <si>
    <t>"___" __________ 2023  р.</t>
  </si>
  <si>
    <t>УД-22-1</t>
  </si>
  <si>
    <t xml:space="preserve">                                                             І семестр</t>
  </si>
  <si>
    <t xml:space="preserve">Академічний живопис </t>
  </si>
  <si>
    <t>Проєктування книги</t>
  </si>
  <si>
    <t>Пластична анатомія</t>
  </si>
  <si>
    <t>Проєктування візуальних комунікацій</t>
  </si>
  <si>
    <t>Академічний рисунок</t>
  </si>
  <si>
    <t>Група</t>
  </si>
  <si>
    <t>виробнича практика</t>
  </si>
  <si>
    <t>Прізвище, ім'я
та по батькові
(повністю)</t>
  </si>
  <si>
    <t>4</t>
  </si>
  <si>
    <t>Історія мистецтв</t>
  </si>
  <si>
    <t>Мірошниченко Роман Вячеславович</t>
  </si>
  <si>
    <t>26</t>
  </si>
  <si>
    <t>ВД Проєктування плакату</t>
  </si>
  <si>
    <t xml:space="preserve">                                      </t>
  </si>
  <si>
    <t>поточні консультації</t>
  </si>
  <si>
    <t>УД-22</t>
  </si>
  <si>
    <t>Інформаційні системи та технології</t>
  </si>
  <si>
    <t>УД-24-1</t>
  </si>
  <si>
    <t>лабораторні роботи</t>
  </si>
  <si>
    <t>6</t>
  </si>
  <si>
    <t>Основи кольорознавства</t>
  </si>
  <si>
    <t>Затверджено на засіданні кафедри образотворчого мистецтва і дизайну (протокол № __  від " __"   ______  2024 р.)</t>
  </si>
  <si>
    <t>УО</t>
  </si>
  <si>
    <t>Форма навчання</t>
  </si>
  <si>
    <t xml:space="preserve">викл. </t>
  </si>
  <si>
    <t>Гарькава Тетяна Анатоліївна</t>
  </si>
  <si>
    <t>СК</t>
  </si>
  <si>
    <t>Основи формоутворення</t>
  </si>
  <si>
    <t>Методика викладання фахових дисциплін у вищій школі</t>
  </si>
  <si>
    <t xml:space="preserve">Практика навчальна пленерна </t>
  </si>
  <si>
    <t>Бобир Ольга Ігорівна</t>
  </si>
  <si>
    <t>25</t>
  </si>
  <si>
    <t>асист.</t>
  </si>
  <si>
    <t>Всього за старшими викладачами</t>
  </si>
  <si>
    <t>викл.</t>
  </si>
  <si>
    <t>Рисунок</t>
  </si>
  <si>
    <t>Затверджено на засіданні кафедри образотворчого мистецтва і дизайну (протокол № ___  від " ___"   _______  2023 р.)</t>
  </si>
  <si>
    <t>Виробнича практика: переддипломна</t>
  </si>
  <si>
    <t>Факультет</t>
  </si>
  <si>
    <t>УД-24м</t>
  </si>
  <si>
    <t>курсові роботи</t>
  </si>
  <si>
    <t>13</t>
  </si>
  <si>
    <t>Перспектива з основами креслення</t>
  </si>
  <si>
    <t>Академічний живопис</t>
  </si>
  <si>
    <t>"___" __________ 2024  р.</t>
  </si>
  <si>
    <t>Сучасне актуальне мистецтво</t>
  </si>
  <si>
    <t>Всього за зав. каф.</t>
  </si>
  <si>
    <t>Дорогань Ілона Вікторівна</t>
  </si>
  <si>
    <t>індивідуальні</t>
  </si>
  <si>
    <t xml:space="preserve"> Мосендз Оксана Олегівна</t>
  </si>
  <si>
    <t>аспірантські екзамени</t>
  </si>
  <si>
    <t>Усього за 2 семестр  (денна форма)</t>
  </si>
  <si>
    <t>старший викладач</t>
  </si>
  <si>
    <t xml:space="preserve">                                                          І семестр</t>
  </si>
  <si>
    <t>УД-24</t>
  </si>
  <si>
    <t>Композиція</t>
  </si>
  <si>
    <t>Виконавець _______________________Мозгова В.В.</t>
  </si>
  <si>
    <t>Череватенко Ольга Володимирівна</t>
  </si>
  <si>
    <t>дипломні роботи</t>
  </si>
  <si>
    <t>Курс</t>
  </si>
  <si>
    <t>Історія дизайну</t>
  </si>
  <si>
    <t>15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</si>
  <si>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Корсунський В.О.</t>
    </r>
  </si>
  <si>
    <t>Лелета Регіна Валентинівна</t>
  </si>
  <si>
    <t>Авторська друкарська графіка</t>
  </si>
  <si>
    <t>УД-23м</t>
  </si>
  <si>
    <t>ВД. Основи колористики візуального середовища</t>
  </si>
  <si>
    <t>Проектування</t>
  </si>
  <si>
    <t xml:space="preserve">Композиція </t>
  </si>
  <si>
    <t>УО-24</t>
  </si>
  <si>
    <t>23</t>
  </si>
  <si>
    <t>Рижова Ірина Станіславівна</t>
  </si>
  <si>
    <t>Усього за 2 семестр (денна форма)</t>
  </si>
  <si>
    <t>керівництво аспірантами</t>
  </si>
  <si>
    <t>Назва дисципліни</t>
  </si>
  <si>
    <t>УД-23</t>
  </si>
  <si>
    <t>Філософія дизайну</t>
  </si>
  <si>
    <t>УД-21</t>
  </si>
  <si>
    <t>Засоби комунікацій в образотворчому мистецтві</t>
  </si>
  <si>
    <t>ВД. Компютерна графіка в програмі Adobe Photoshop</t>
  </si>
  <si>
    <t>ДНІПРОВСЬКИЙ НАЦІОНАЛЬНИЙ УНІВЕРСИТЕТ ІМЕНІ ОЛЕСЯ ГОНЧАРА</t>
  </si>
  <si>
    <t>Сучасні тенденції дизайну</t>
  </si>
  <si>
    <t>УД-23-1</t>
  </si>
  <si>
    <t>5</t>
  </si>
  <si>
    <t>Д</t>
  </si>
  <si>
    <t>1 ст.</t>
  </si>
  <si>
    <t>керівництво ФПК</t>
  </si>
  <si>
    <t>робота приймальної комісії</t>
  </si>
  <si>
    <t>Виробнича: переддипломна практика</t>
  </si>
  <si>
    <t>Декоративно-прикладне мистецтво</t>
  </si>
  <si>
    <t>УД-21-1</t>
  </si>
  <si>
    <t>Касьяненко  Кароліна Михайлівна</t>
  </si>
  <si>
    <t>Живопис</t>
  </si>
  <si>
    <t>УО-21</t>
  </si>
  <si>
    <t>Кваліфікаційна робота (керівництво)</t>
  </si>
  <si>
    <t>0,25 ст.</t>
  </si>
  <si>
    <t>Контингент</t>
  </si>
  <si>
    <t xml:space="preserve">Гарькава Тетяна Анатоліївна </t>
  </si>
  <si>
    <t>Історія сучасного українського мистецтва</t>
  </si>
  <si>
    <t>лекції</t>
  </si>
  <si>
    <t>2</t>
  </si>
  <si>
    <t>17</t>
  </si>
  <si>
    <t>21</t>
  </si>
  <si>
    <t>ВИДИ НАВЧАЛЬНОГО НАВАНТАЖЕННЯ</t>
  </si>
  <si>
    <t>ст.викл.</t>
  </si>
  <si>
    <t>ВД. Історичний костюм. Фешн ілюстрація.</t>
  </si>
  <si>
    <t>УД</t>
  </si>
  <si>
    <t>Лелета Валентин Іванович</t>
  </si>
  <si>
    <t>ВД Проєктна графіка та шрифти</t>
  </si>
  <si>
    <t>Ставка</t>
  </si>
  <si>
    <t>I семестр</t>
  </si>
  <si>
    <t xml:space="preserve">Навчальная практика </t>
  </si>
  <si>
    <t>IІ семестр</t>
  </si>
  <si>
    <t>Мосендз Оксана Олеговна</t>
  </si>
  <si>
    <t>Основи комп'ютерного проектування</t>
  </si>
  <si>
    <t>Типологія середовищних об'єктів</t>
  </si>
  <si>
    <t>Касьяненко Кароліна Михайлівна</t>
  </si>
  <si>
    <t>II семестр</t>
  </si>
  <si>
    <t>0,5 ст.</t>
  </si>
  <si>
    <t>консультування докторантів, здобувачів</t>
  </si>
  <si>
    <t>Посада, вчене
звання,
вчена
ступінь</t>
  </si>
  <si>
    <t>Всього</t>
  </si>
  <si>
    <t>ВД. Авторський комікс (стилізація персонажів)</t>
  </si>
  <si>
    <t>УД-22-2</t>
  </si>
  <si>
    <t>11</t>
  </si>
  <si>
    <t>Спеціальність</t>
  </si>
  <si>
    <t>Всього за доцентами</t>
  </si>
  <si>
    <t>Разом за кафедрою</t>
  </si>
  <si>
    <t>практичні (семінарські) заняття</t>
  </si>
  <si>
    <t xml:space="preserve"> Лелета Валентин Іванович</t>
  </si>
  <si>
    <t>Всього за викладачами, асистентами</t>
  </si>
  <si>
    <t>навчальна практика</t>
  </si>
  <si>
    <t xml:space="preserve">ВД. Робота в матеріалі з декоративно-прикладного мистецтва </t>
  </si>
  <si>
    <t>3</t>
  </si>
  <si>
    <t>Проєктування</t>
  </si>
  <si>
    <t>Корсунський Віктор Олексійович</t>
  </si>
  <si>
    <t>Концептуальне проєктування</t>
  </si>
  <si>
    <t>Захарова Світлана Олександрівна</t>
  </si>
  <si>
    <t>Дипломні роботи</t>
  </si>
  <si>
    <t>комплексний кваліф-й екзамени</t>
  </si>
  <si>
    <t>Усього за 1 семестр (денна форма)</t>
  </si>
  <si>
    <t>асистент</t>
  </si>
  <si>
    <t>доц.</t>
  </si>
  <si>
    <t>ВД. Історія кінематографу</t>
  </si>
  <si>
    <t>Усього за 2 семестр   (денна форма)</t>
  </si>
  <si>
    <t>ІІ семестр</t>
  </si>
  <si>
    <t>22</t>
  </si>
  <si>
    <t>Комплексний кваліф -й  екзамени</t>
  </si>
  <si>
    <t>І семестр</t>
  </si>
  <si>
    <t xml:space="preserve">Практика навчальна </t>
  </si>
  <si>
    <t xml:space="preserve">Академічний рисунок </t>
  </si>
  <si>
    <t>41</t>
  </si>
  <si>
    <t>Усього за рік</t>
  </si>
  <si>
    <t>екзамени</t>
  </si>
  <si>
    <t>1</t>
  </si>
  <si>
    <t>7</t>
  </si>
  <si>
    <t>№ з/п</t>
  </si>
  <si>
    <t>Методологія та організація наукових досліджень</t>
  </si>
  <si>
    <t>Усього за 1 семестр  (денна форма)</t>
  </si>
  <si>
    <t>Кривошеєва Валентина Іванівна</t>
  </si>
  <si>
    <t>Кваліфікаційна робота (ЕК)</t>
  </si>
  <si>
    <t>консультації перед екзаменами</t>
  </si>
  <si>
    <t xml:space="preserve">                                                            І семестр</t>
  </si>
  <si>
    <t>УО-23</t>
  </si>
  <si>
    <t>УД-23-2</t>
  </si>
  <si>
    <t>28</t>
  </si>
  <si>
    <t>Рік</t>
  </si>
  <si>
    <t>викладач</t>
  </si>
  <si>
    <t>ВД. Digital-ілюстрація в Adobe Illustrator</t>
  </si>
  <si>
    <t>Проєктування візуального середовища</t>
  </si>
  <si>
    <t>заліки</t>
  </si>
  <si>
    <t>Затверджено на засіданні кафедри образотворчого мистецтва і дизайну (протокол № ___  від " ___"   ______  2024 р.)</t>
  </si>
  <si>
    <t>Розподіл навчального навантаження між викладачами кафедри образотворчого мистецтва та дизайну (УОМ) на 2024-2025 навчальний рік</t>
  </si>
  <si>
    <t>Розподіл навчального навантаження між викладачами кафедри образотворчого мистецтва та дизайну  (УОМ) на 2024-2025 навчальний рік</t>
  </si>
  <si>
    <t>завідувач кафедри, к.пед.н., доц.</t>
  </si>
  <si>
    <t>доцент, канд. мист., доц.</t>
  </si>
  <si>
    <t>доцент, канд. філ. наук</t>
  </si>
  <si>
    <t>доцент, д-р філософії, доц.</t>
  </si>
  <si>
    <t>доцент, д-р філософії</t>
  </si>
  <si>
    <t>доц., канд. пед. наук, доц.</t>
  </si>
  <si>
    <t>доц., канд. мист., доц.</t>
  </si>
  <si>
    <t>доц., канд. філ. наук</t>
  </si>
  <si>
    <t>10</t>
  </si>
  <si>
    <t>Виробнича: виробнича</t>
  </si>
  <si>
    <t>12</t>
  </si>
  <si>
    <t>34</t>
  </si>
  <si>
    <t>9</t>
  </si>
  <si>
    <t>доц., д-р. філос., доц.</t>
  </si>
  <si>
    <t>доц., д-р. філос.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</si>
  <si>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доц. Корсунський В.О.</t>
    </r>
  </si>
  <si>
    <t>Виконавець _______________________доц. Бобир О.І.</t>
  </si>
  <si>
    <t>Виконавець _______________________ доц. Бобир О.І.</t>
  </si>
  <si>
    <t>1м</t>
  </si>
  <si>
    <t>2м</t>
  </si>
  <si>
    <t>З</t>
  </si>
  <si>
    <t>44</t>
  </si>
  <si>
    <t>УД-23-1; УД-23-2</t>
  </si>
  <si>
    <t>Технологія художніх матеріалів та художні техніки</t>
  </si>
  <si>
    <t>46</t>
  </si>
  <si>
    <t>Мультимедійно-проєктні презентації</t>
  </si>
  <si>
    <t>ВД. Основи створення digital-ілюстрацій в Adobe Photoshop</t>
  </si>
  <si>
    <t xml:space="preserve">Всього за професорами-сумісниками </t>
  </si>
  <si>
    <t xml:space="preserve">Всього за доцентами-сумісниками </t>
  </si>
  <si>
    <t xml:space="preserve">Всього за викладачами-сумісниками </t>
  </si>
  <si>
    <t>проф., д-р. філ. наук, проф.</t>
  </si>
  <si>
    <r>
      <t>Завідувач кафедри</t>
    </r>
    <r>
      <rPr>
        <sz val="13"/>
        <color indexed="8"/>
        <rFont val="Times New Roman"/>
        <family val="1"/>
        <charset val="204"/>
      </rPr>
      <t xml:space="preserve"> ___________________  доц. Корсунський В.О.</t>
    </r>
  </si>
  <si>
    <t>доц., канд. філос. наук</t>
  </si>
  <si>
    <t>проф., д-р філос. наук, проф.</t>
  </si>
  <si>
    <t>Інше</t>
  </si>
  <si>
    <t>Розподіл ставок
по датам</t>
  </si>
  <si>
    <t>доцент, к.пед.н., доц.</t>
  </si>
  <si>
    <t>0.5 сум</t>
  </si>
  <si>
    <t>0.25 сум</t>
  </si>
  <si>
    <t>доцент, канд. філос. Наук</t>
  </si>
  <si>
    <t xml:space="preserve">доцент, Засл. м-р </t>
  </si>
  <si>
    <t>3,5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</si>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</sst>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\-0;;@"/>
  </numFmts>
  <fonts count="46" x14ac:knownFonts="1">
    <font>
      <sz val="8"/>
      <name val="Tahoma"/>
    </font>
    <font>
      <b/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 Cyr"/>
      <charset val="204"/>
    </font>
    <font>
      <sz val="10"/>
      <name val="Times New Roman Cyr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1"/>
      <color indexed="8"/>
      <name val="Calibri"/>
      <family val="2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0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11" fillId="0" borderId="0"/>
    <xf numFmtId="0" fontId="16" fillId="0" borderId="0"/>
    <xf numFmtId="0" fontId="45" fillId="0" borderId="0"/>
  </cellStyleXfs>
  <cellXfs count="277">
    <xf numFmtId="0" fontId="7" fillId="0" borderId="0" xfId="0" applyNumberFormat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/>
    <xf numFmtId="1" fontId="27" fillId="0" borderId="0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vertical="center" shrinkToFit="1"/>
    </xf>
    <xf numFmtId="1" fontId="2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>
      <alignment horizontal="center"/>
    </xf>
    <xf numFmtId="0" fontId="26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 vertical="center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center" shrinkToFit="1"/>
    </xf>
    <xf numFmtId="165" fontId="27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shrinkToFit="1"/>
    </xf>
    <xf numFmtId="0" fontId="10" fillId="3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/>
    </xf>
    <xf numFmtId="1" fontId="26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/>
    </xf>
    <xf numFmtId="0" fontId="10" fillId="4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 wrapText="1"/>
    </xf>
    <xf numFmtId="165" fontId="27" fillId="0" borderId="8" xfId="0" applyNumberFormat="1" applyFont="1" applyFill="1" applyBorder="1" applyAlignment="1" applyProtection="1">
      <alignment horizontal="center" vertical="center"/>
    </xf>
    <xf numFmtId="164" fontId="26" fillId="0" borderId="0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vertical="center" shrinkToFit="1"/>
    </xf>
    <xf numFmtId="1" fontId="28" fillId="0" borderId="1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shrinkToFit="1"/>
    </xf>
    <xf numFmtId="1" fontId="9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shrinkToFit="1"/>
    </xf>
    <xf numFmtId="49" fontId="1" fillId="0" borderId="1" xfId="0" applyNumberFormat="1" applyFont="1" applyFill="1" applyBorder="1" applyAlignment="1" applyProtection="1">
      <alignment vertical="center" shrinkToFit="1"/>
    </xf>
    <xf numFmtId="0" fontId="28" fillId="0" borderId="1" xfId="0" applyNumberFormat="1" applyFont="1" applyFill="1" applyBorder="1" applyAlignment="1" applyProtection="1">
      <alignment vertical="center" wrapText="1"/>
    </xf>
    <xf numFmtId="165" fontId="27" fillId="0" borderId="1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vertical="center"/>
    </xf>
    <xf numFmtId="165" fontId="2" fillId="0" borderId="1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/>
    <xf numFmtId="1" fontId="2" fillId="0" borderId="1" xfId="0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0" fontId="32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7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vertical="center" textRotation="90" wrapText="1"/>
    </xf>
    <xf numFmtId="2" fontId="7" fillId="0" borderId="0" xfId="0" applyNumberFormat="1" applyFont="1" applyFill="1" applyBorder="1" applyAlignment="1" applyProtection="1"/>
    <xf numFmtId="0" fontId="26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wrapText="1" shrinkToFit="1"/>
    </xf>
    <xf numFmtId="49" fontId="26" fillId="0" borderId="1" xfId="0" applyNumberFormat="1" applyFont="1" applyFill="1" applyBorder="1" applyAlignment="1" applyProtection="1">
      <alignment horizontal="center" vertical="center" wrapText="1" shrinkToFit="1"/>
    </xf>
    <xf numFmtId="49" fontId="26" fillId="0" borderId="1" xfId="0" applyNumberFormat="1" applyFont="1" applyFill="1" applyBorder="1" applyAlignment="1" applyProtection="1">
      <alignment horizontal="left" vertical="center" wrapText="1" shrinkToFit="1"/>
    </xf>
    <xf numFmtId="49" fontId="27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wrapText="1" shrinkToFit="1"/>
    </xf>
    <xf numFmtId="49" fontId="32" fillId="0" borderId="1" xfId="0" applyNumberFormat="1" applyFont="1" applyFill="1" applyBorder="1" applyAlignment="1" applyProtection="1">
      <alignment horizontal="center" vertical="center" shrinkToFit="1"/>
    </xf>
    <xf numFmtId="49" fontId="23" fillId="0" borderId="1" xfId="0" applyNumberFormat="1" applyFont="1" applyFill="1" applyBorder="1" applyAlignment="1" applyProtection="1">
      <alignment horizontal="left" vertical="center" shrinkToFit="1"/>
    </xf>
    <xf numFmtId="49" fontId="23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vertical="center" wrapText="1"/>
    </xf>
    <xf numFmtId="0" fontId="9" fillId="0" borderId="1" xfId="0" applyNumberFormat="1" applyFont="1" applyFill="1" applyBorder="1" applyAlignment="1" applyProtection="1">
      <alignment vertical="top"/>
    </xf>
    <xf numFmtId="0" fontId="26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 wrapText="1"/>
    </xf>
    <xf numFmtId="1" fontId="26" fillId="0" borderId="1" xfId="0" applyNumberFormat="1" applyFont="1" applyFill="1" applyBorder="1" applyAlignment="1" applyProtection="1">
      <alignment horizontal="center" vertical="top"/>
    </xf>
    <xf numFmtId="0" fontId="26" fillId="0" borderId="0" xfId="0" applyNumberFormat="1" applyFont="1" applyFill="1" applyBorder="1" applyAlignment="1" applyProtection="1">
      <alignment vertical="center" wrapText="1"/>
    </xf>
    <xf numFmtId="1" fontId="26" fillId="0" borderId="1" xfId="0" applyNumberFormat="1" applyFont="1" applyFill="1" applyBorder="1" applyAlignment="1" applyProtection="1">
      <alignment horizontal="center" vertical="center" shrinkToFit="1"/>
    </xf>
    <xf numFmtId="0" fontId="23" fillId="0" borderId="1" xfId="0" applyNumberFormat="1" applyFont="1" applyFill="1" applyBorder="1" applyAlignment="1" applyProtection="1">
      <alignment horizontal="center" vertical="center" shrinkToFit="1"/>
    </xf>
    <xf numFmtId="0" fontId="9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49" fontId="32" fillId="0" borderId="1" xfId="0" applyNumberFormat="1" applyFont="1" applyFill="1" applyBorder="1" applyAlignment="1" applyProtection="1">
      <alignment horizontal="center" vertical="center" wrapText="1" shrinkToFit="1"/>
    </xf>
    <xf numFmtId="49" fontId="23" fillId="0" borderId="1" xfId="0" applyNumberFormat="1" applyFont="1" applyFill="1" applyBorder="1" applyAlignment="1" applyProtection="1">
      <alignment horizontal="left" vertical="center" wrapText="1" shrinkToFit="1"/>
    </xf>
    <xf numFmtId="49" fontId="30" fillId="0" borderId="1" xfId="0" applyNumberFormat="1" applyFont="1" applyFill="1" applyBorder="1" applyAlignment="1" applyProtection="1">
      <alignment horizontal="center" vertical="center" wrapText="1" shrinkToFit="1"/>
    </xf>
    <xf numFmtId="1" fontId="2" fillId="0" borderId="1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Fill="1" applyBorder="1" applyAlignment="1" applyProtection="1">
      <alignment horizontal="center"/>
    </xf>
    <xf numFmtId="0" fontId="10" fillId="0" borderId="22" xfId="0" applyNumberFormat="1" applyFont="1" applyFill="1" applyBorder="1" applyAlignment="1" applyProtection="1"/>
    <xf numFmtId="0" fontId="10" fillId="0" borderId="23" xfId="0" applyNumberFormat="1" applyFont="1" applyFill="1" applyBorder="1" applyAlignment="1" applyProtection="1"/>
    <xf numFmtId="0" fontId="25" fillId="0" borderId="23" xfId="0" applyNumberFormat="1" applyFont="1" applyFill="1" applyBorder="1" applyAlignment="1" applyProtection="1"/>
    <xf numFmtId="0" fontId="10" fillId="0" borderId="20" xfId="0" applyNumberFormat="1" applyFont="1" applyFill="1" applyBorder="1" applyAlignment="1" applyProtection="1"/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1" fillId="5" borderId="1" xfId="1" applyFill="1" applyBorder="1" applyAlignment="1">
      <alignment horizontal="center"/>
    </xf>
    <xf numFmtId="0" fontId="11" fillId="5" borderId="1" xfId="1" applyFill="1" applyBorder="1" applyAlignment="1">
      <alignment wrapText="1"/>
    </xf>
    <xf numFmtId="0" fontId="11" fillId="5" borderId="1" xfId="1" applyFill="1" applyBorder="1" applyAlignment="1">
      <alignment horizontal="center" wrapText="1"/>
    </xf>
    <xf numFmtId="0" fontId="15" fillId="5" borderId="1" xfId="1" applyFont="1" applyFill="1" applyBorder="1"/>
    <xf numFmtId="0" fontId="11" fillId="5" borderId="1" xfId="1" applyFill="1" applyBorder="1"/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17" fillId="0" borderId="1" xfId="1" applyFont="1" applyBorder="1"/>
    <xf numFmtId="0" fontId="18" fillId="0" borderId="1" xfId="1" applyFont="1" applyBorder="1"/>
    <xf numFmtId="0" fontId="41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19" fillId="0" borderId="1" xfId="1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49" fontId="21" fillId="0" borderId="1" xfId="1" applyNumberFormat="1" applyFont="1" applyBorder="1" applyAlignment="1">
      <alignment horizontal="center" vertical="center"/>
    </xf>
    <xf numFmtId="0" fontId="21" fillId="0" borderId="1" xfId="1" applyFont="1" applyBorder="1"/>
    <xf numFmtId="0" fontId="35" fillId="0" borderId="1" xfId="1" applyFont="1" applyBorder="1" applyAlignment="1">
      <alignment horizontal="center" vertical="center"/>
    </xf>
    <xf numFmtId="49" fontId="35" fillId="0" borderId="1" xfId="1" applyNumberFormat="1" applyFont="1" applyBorder="1" applyAlignment="1">
      <alignment vertical="center" wrapText="1"/>
    </xf>
    <xf numFmtId="49" fontId="35" fillId="0" borderId="1" xfId="1" applyNumberFormat="1" applyFont="1" applyBorder="1" applyAlignment="1">
      <alignment horizontal="center" vertical="center" wrapText="1"/>
    </xf>
    <xf numFmtId="49" fontId="35" fillId="0" borderId="1" xfId="1" applyNumberFormat="1" applyFont="1" applyBorder="1" applyAlignment="1">
      <alignment horizontal="center" vertical="center"/>
    </xf>
    <xf numFmtId="165" fontId="35" fillId="0" borderId="1" xfId="1" applyNumberFormat="1" applyFont="1" applyBorder="1" applyAlignment="1">
      <alignment horizontal="center" vertical="center"/>
    </xf>
    <xf numFmtId="0" fontId="23" fillId="0" borderId="1" xfId="1" applyFont="1" applyBorder="1" applyAlignment="1">
      <alignment vertical="center"/>
    </xf>
    <xf numFmtId="0" fontId="22" fillId="0" borderId="1" xfId="1" applyFont="1" applyBorder="1" applyAlignment="1">
      <alignment vertical="center"/>
    </xf>
    <xf numFmtId="49" fontId="35" fillId="0" borderId="1" xfId="1" applyNumberFormat="1" applyFont="1" applyBorder="1" applyAlignment="1">
      <alignment horizontal="left" vertical="center" wrapText="1"/>
    </xf>
    <xf numFmtId="0" fontId="36" fillId="0" borderId="1" xfId="1" applyFont="1" applyBorder="1" applyAlignment="1">
      <alignment horizontal="center" vertical="center"/>
    </xf>
    <xf numFmtId="49" fontId="36" fillId="0" borderId="1" xfId="1" applyNumberFormat="1" applyFont="1" applyBorder="1" applyAlignment="1">
      <alignment vertical="center" wrapText="1"/>
    </xf>
    <xf numFmtId="49" fontId="36" fillId="0" borderId="1" xfId="1" applyNumberFormat="1" applyFont="1" applyBorder="1" applyAlignment="1">
      <alignment horizontal="center" vertical="center" wrapText="1"/>
    </xf>
    <xf numFmtId="49" fontId="36" fillId="0" borderId="1" xfId="1" applyNumberFormat="1" applyFont="1" applyBorder="1" applyAlignment="1">
      <alignment horizontal="center" vertical="center"/>
    </xf>
    <xf numFmtId="165" fontId="36" fillId="0" borderId="1" xfId="1" applyNumberFormat="1" applyFont="1" applyBorder="1" applyAlignment="1">
      <alignment horizontal="center" vertical="center"/>
    </xf>
    <xf numFmtId="0" fontId="25" fillId="0" borderId="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49" fontId="36" fillId="0" borderId="1" xfId="1" applyNumberFormat="1" applyFont="1" applyBorder="1" applyAlignment="1">
      <alignment horizontal="left" vertical="center" wrapText="1"/>
    </xf>
    <xf numFmtId="49" fontId="36" fillId="5" borderId="1" xfId="1" applyNumberFormat="1" applyFont="1" applyFill="1" applyBorder="1" applyAlignment="1">
      <alignment horizontal="center" vertical="center"/>
    </xf>
    <xf numFmtId="49" fontId="36" fillId="5" borderId="1" xfId="1" applyNumberFormat="1" applyFont="1" applyFill="1" applyBorder="1" applyAlignment="1">
      <alignment vertical="center" wrapText="1"/>
    </xf>
    <xf numFmtId="49" fontId="36" fillId="5" borderId="1" xfId="1" applyNumberFormat="1" applyFont="1" applyFill="1" applyBorder="1" applyAlignment="1">
      <alignment horizontal="center" vertical="center" wrapText="1"/>
    </xf>
    <xf numFmtId="165" fontId="36" fillId="5" borderId="1" xfId="1" applyNumberFormat="1" applyFont="1" applyFill="1" applyBorder="1" applyAlignment="1">
      <alignment horizontal="center" vertical="center"/>
    </xf>
    <xf numFmtId="0" fontId="25" fillId="5" borderId="1" xfId="1" applyFont="1" applyFill="1" applyBorder="1" applyAlignment="1">
      <alignment vertical="center"/>
    </xf>
    <xf numFmtId="0" fontId="24" fillId="5" borderId="1" xfId="1" applyFont="1" applyFill="1" applyBorder="1" applyAlignment="1">
      <alignment vertical="center"/>
    </xf>
    <xf numFmtId="49" fontId="36" fillId="5" borderId="1" xfId="1" applyNumberFormat="1" applyFont="1" applyFill="1" applyBorder="1" applyAlignment="1">
      <alignment horizontal="left" vertical="center" wrapText="1"/>
    </xf>
    <xf numFmtId="165" fontId="24" fillId="5" borderId="1" xfId="1" applyNumberFormat="1" applyFont="1" applyFill="1" applyBorder="1" applyAlignment="1">
      <alignment horizontal="center" vertical="center"/>
    </xf>
    <xf numFmtId="1" fontId="22" fillId="0" borderId="1" xfId="1" applyNumberFormat="1" applyFont="1" applyBorder="1" applyAlignment="1">
      <alignment horizontal="center" vertical="center"/>
    </xf>
    <xf numFmtId="0" fontId="25" fillId="0" borderId="1" xfId="1" applyFont="1" applyBorder="1"/>
    <xf numFmtId="0" fontId="24" fillId="0" borderId="1" xfId="1" applyFont="1" applyBorder="1"/>
    <xf numFmtId="0" fontId="36" fillId="0" borderId="1" xfId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left"/>
    </xf>
    <xf numFmtId="0" fontId="44" fillId="0" borderId="1" xfId="0" applyFont="1" applyFill="1" applyBorder="1" applyAlignment="1"/>
    <xf numFmtId="0" fontId="24" fillId="0" borderId="1" xfId="0" applyFont="1" applyFill="1" applyBorder="1" applyAlignment="1"/>
    <xf numFmtId="0" fontId="42" fillId="0" borderId="1" xfId="0" applyFont="1" applyFill="1" applyBorder="1" applyAlignment="1"/>
    <xf numFmtId="0" fontId="43" fillId="0" borderId="1" xfId="0" applyFont="1" applyFill="1" applyBorder="1" applyAlignment="1"/>
    <xf numFmtId="0" fontId="43" fillId="0" borderId="1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0" applyFont="1" applyFill="1" applyBorder="1" applyAlignment="1">
      <alignment horizontal="center"/>
    </xf>
    <xf numFmtId="0" fontId="22" fillId="0" borderId="1" xfId="1" applyFont="1" applyBorder="1" applyAlignment="1">
      <alignment horizontal="left"/>
    </xf>
    <xf numFmtId="0" fontId="44" fillId="0" borderId="1" xfId="1" applyFont="1" applyBorder="1" applyAlignment="1">
      <alignment horizontal="center"/>
    </xf>
    <xf numFmtId="0" fontId="43" fillId="0" borderId="1" xfId="1" applyFont="1" applyBorder="1" applyAlignment="1">
      <alignment horizontal="left"/>
    </xf>
    <xf numFmtId="0" fontId="42" fillId="0" borderId="1" xfId="1" applyFont="1" applyBorder="1" applyAlignment="1">
      <alignment horizontal="left"/>
    </xf>
    <xf numFmtId="0" fontId="23" fillId="0" borderId="1" xfId="1" applyFont="1" applyBorder="1"/>
    <xf numFmtId="0" fontId="22" fillId="0" borderId="1" xfId="1" applyFont="1" applyBorder="1"/>
    <xf numFmtId="0" fontId="24" fillId="0" borderId="1" xfId="1" applyFont="1" applyBorder="1" applyAlignment="1">
      <alignment horizontal="center"/>
    </xf>
    <xf numFmtId="0" fontId="23" fillId="0" borderId="1" xfId="1" applyFont="1" applyBorder="1" applyAlignment="1">
      <alignment horizontal="left"/>
    </xf>
    <xf numFmtId="0" fontId="11" fillId="0" borderId="1" xfId="1" applyBorder="1" applyAlignment="1">
      <alignment horizontal="center"/>
    </xf>
    <xf numFmtId="0" fontId="11" fillId="0" borderId="1" xfId="1" applyBorder="1"/>
    <xf numFmtId="0" fontId="15" fillId="0" borderId="1" xfId="1" applyFont="1" applyBorder="1"/>
    <xf numFmtId="0" fontId="11" fillId="0" borderId="1" xfId="1" applyBorder="1" applyAlignment="1">
      <alignment wrapText="1"/>
    </xf>
    <xf numFmtId="0" fontId="11" fillId="0" borderId="1" xfId="1" applyBorder="1" applyAlignment="1">
      <alignment horizontal="center" wrapText="1"/>
    </xf>
    <xf numFmtId="0" fontId="11" fillId="2" borderId="1" xfId="1" applyFill="1" applyBorder="1" applyAlignment="1">
      <alignment wrapText="1"/>
    </xf>
    <xf numFmtId="0" fontId="11" fillId="2" borderId="1" xfId="1" applyFill="1" applyBorder="1" applyAlignment="1">
      <alignment horizontal="center" wrapText="1"/>
    </xf>
    <xf numFmtId="0" fontId="11" fillId="2" borderId="1" xfId="1" applyFill="1" applyBorder="1" applyAlignment="1">
      <alignment horizontal="center"/>
    </xf>
    <xf numFmtId="0" fontId="15" fillId="2" borderId="1" xfId="1" applyFont="1" applyFill="1" applyBorder="1"/>
    <xf numFmtId="0" fontId="11" fillId="2" borderId="1" xfId="1" applyFill="1" applyBorder="1"/>
    <xf numFmtId="0" fontId="9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/>
    </xf>
    <xf numFmtId="0" fontId="31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27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2" fontId="26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/>
    </xf>
    <xf numFmtId="0" fontId="26" fillId="0" borderId="21" xfId="0" applyNumberFormat="1" applyFont="1" applyFill="1" applyBorder="1" applyAlignment="1" applyProtection="1">
      <alignment horizontal="center" vertical="center"/>
    </xf>
    <xf numFmtId="0" fontId="27" fillId="0" borderId="19" xfId="0" applyNumberFormat="1" applyFont="1" applyFill="1" applyBorder="1" applyAlignment="1" applyProtection="1">
      <alignment horizontal="center" vertical="center" wrapText="1"/>
    </xf>
    <xf numFmtId="0" fontId="27" fillId="0" borderId="18" xfId="0" applyNumberFormat="1" applyFont="1" applyFill="1" applyBorder="1" applyAlignment="1" applyProtection="1">
      <alignment horizontal="center" vertical="center" wrapText="1"/>
    </xf>
    <xf numFmtId="0" fontId="27" fillId="0" borderId="21" xfId="0" applyNumberFormat="1" applyFont="1" applyFill="1" applyBorder="1" applyAlignment="1" applyProtection="1">
      <alignment horizontal="center" vertical="center" wrapText="1"/>
    </xf>
    <xf numFmtId="0" fontId="26" fillId="0" borderId="19" xfId="0" applyNumberFormat="1" applyFont="1" applyFill="1" applyBorder="1" applyAlignment="1" applyProtection="1">
      <alignment horizontal="center" vertical="center" wrapText="1"/>
    </xf>
    <xf numFmtId="0" fontId="26" fillId="0" borderId="18" xfId="0" applyNumberFormat="1" applyFont="1" applyFill="1" applyBorder="1" applyAlignment="1" applyProtection="1">
      <alignment horizontal="center" vertical="center" wrapText="1"/>
    </xf>
    <xf numFmtId="0" fontId="26" fillId="0" borderId="2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 shrinkToFit="1"/>
    </xf>
    <xf numFmtId="49" fontId="9" fillId="0" borderId="1" xfId="0" applyNumberFormat="1" applyFont="1" applyFill="1" applyBorder="1" applyAlignment="1" applyProtection="1">
      <alignment horizontal="center" vertical="center" wrapText="1" shrinkToFit="1"/>
    </xf>
    <xf numFmtId="0" fontId="27" fillId="0" borderId="1" xfId="0" applyNumberFormat="1" applyFont="1" applyFill="1" applyBorder="1" applyAlignment="1" applyProtection="1">
      <alignment horizontal="center"/>
    </xf>
    <xf numFmtId="164" fontId="26" fillId="0" borderId="1" xfId="0" applyNumberFormat="1" applyFont="1" applyFill="1" applyBorder="1" applyAlignment="1" applyProtection="1">
      <alignment horizontal="center" vertical="center"/>
    </xf>
    <xf numFmtId="2" fontId="32" fillId="0" borderId="19" xfId="0" applyNumberFormat="1" applyFont="1" applyFill="1" applyBorder="1" applyAlignment="1" applyProtection="1">
      <alignment horizontal="center" vertical="center"/>
    </xf>
    <xf numFmtId="2" fontId="32" fillId="0" borderId="18" xfId="0" applyNumberFormat="1" applyFont="1" applyFill="1" applyBorder="1" applyAlignment="1" applyProtection="1">
      <alignment horizontal="center" vertical="center"/>
    </xf>
    <xf numFmtId="2" fontId="32" fillId="0" borderId="21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32" fillId="0" borderId="18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2" fontId="26" fillId="0" borderId="19" xfId="0" applyNumberFormat="1" applyFont="1" applyFill="1" applyBorder="1" applyAlignment="1" applyProtection="1">
      <alignment horizontal="center" vertical="center"/>
    </xf>
    <xf numFmtId="2" fontId="26" fillId="0" borderId="18" xfId="0" applyNumberFormat="1" applyFont="1" applyFill="1" applyBorder="1" applyAlignment="1" applyProtection="1">
      <alignment horizontal="center" vertical="center"/>
    </xf>
    <xf numFmtId="2" fontId="26" fillId="0" borderId="21" xfId="0" applyNumberFormat="1" applyFont="1" applyFill="1" applyBorder="1" applyAlignment="1" applyProtection="1">
      <alignment horizontal="center" vertical="center"/>
    </xf>
    <xf numFmtId="49" fontId="2" fillId="0" borderId="22" xfId="0" applyNumberFormat="1" applyFont="1" applyFill="1" applyBorder="1" applyAlignment="1" applyProtection="1">
      <alignment horizontal="center" vertical="center" shrinkToFit="1"/>
    </xf>
    <xf numFmtId="49" fontId="2" fillId="0" borderId="23" xfId="0" applyNumberFormat="1" applyFont="1" applyFill="1" applyBorder="1" applyAlignment="1" applyProtection="1">
      <alignment horizontal="center" vertical="center" shrinkToFit="1"/>
    </xf>
    <xf numFmtId="49" fontId="2" fillId="0" borderId="20" xfId="0" applyNumberFormat="1" applyFont="1" applyFill="1" applyBorder="1" applyAlignment="1" applyProtection="1">
      <alignment horizontal="center" vertical="center" shrinkToFit="1"/>
    </xf>
    <xf numFmtId="0" fontId="27" fillId="0" borderId="22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7" fillId="0" borderId="20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31" fillId="0" borderId="18" xfId="0" applyNumberFormat="1" applyFont="1" applyFill="1" applyBorder="1" applyAlignment="1" applyProtection="1">
      <alignment horizontal="center" vertical="center" wrapText="1"/>
    </xf>
    <xf numFmtId="0" fontId="31" fillId="0" borderId="21" xfId="0" applyNumberFormat="1" applyFont="1" applyFill="1" applyBorder="1" applyAlignment="1" applyProtection="1">
      <alignment horizontal="center" vertical="center" wrapText="1"/>
    </xf>
    <xf numFmtId="49" fontId="27" fillId="0" borderId="1" xfId="0" applyNumberFormat="1" applyFont="1" applyFill="1" applyBorder="1" applyAlignment="1" applyProtection="1">
      <alignment horizontal="center" vertical="center" shrinkToFit="1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7" fillId="0" borderId="22" xfId="0" applyNumberFormat="1" applyFont="1" applyFill="1" applyBorder="1" applyAlignment="1" applyProtection="1">
      <alignment horizontal="center"/>
    </xf>
    <xf numFmtId="0" fontId="27" fillId="0" borderId="23" xfId="0" applyNumberFormat="1" applyFont="1" applyFill="1" applyBorder="1" applyAlignment="1" applyProtection="1">
      <alignment horizontal="center"/>
    </xf>
    <xf numFmtId="0" fontId="27" fillId="0" borderId="20" xfId="0" applyNumberFormat="1" applyFont="1" applyFill="1" applyBorder="1" applyAlignment="1" applyProtection="1">
      <alignment horizontal="center"/>
    </xf>
    <xf numFmtId="0" fontId="9" fillId="0" borderId="24" xfId="0" applyNumberFormat="1" applyFont="1" applyFill="1" applyBorder="1" applyAlignment="1" applyProtection="1">
      <alignment horizontal="left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9" fillId="0" borderId="14" xfId="0" applyNumberFormat="1" applyFont="1" applyFill="1" applyBorder="1" applyAlignment="1" applyProtection="1">
      <alignment horizontal="center" vertical="center"/>
    </xf>
    <xf numFmtId="0" fontId="29" fillId="0" borderId="15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49" fontId="29" fillId="0" borderId="11" xfId="0" applyNumberFormat="1" applyFont="1" applyFill="1" applyBorder="1" applyAlignment="1" applyProtection="1">
      <alignment horizontal="center" vertical="center"/>
    </xf>
    <xf numFmtId="49" fontId="29" fillId="0" borderId="16" xfId="0" applyNumberFormat="1" applyFont="1" applyFill="1" applyBorder="1" applyAlignment="1" applyProtection="1">
      <alignment horizontal="center" vertical="center"/>
    </xf>
    <xf numFmtId="0" fontId="29" fillId="0" borderId="5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17" xfId="0" applyNumberFormat="1" applyFont="1" applyFill="1" applyBorder="1" applyAlignment="1" applyProtection="1">
      <alignment horizontal="center"/>
    </xf>
    <xf numFmtId="0" fontId="29" fillId="0" borderId="5" xfId="0" applyNumberFormat="1" applyFont="1" applyFill="1" applyBorder="1" applyAlignment="1" applyProtection="1">
      <alignment horizontal="center"/>
    </xf>
    <xf numFmtId="0" fontId="29" fillId="0" borderId="11" xfId="0" applyNumberFormat="1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center" vertical="center"/>
    </xf>
    <xf numFmtId="0" fontId="29" fillId="0" borderId="9" xfId="0" applyNumberFormat="1" applyFont="1" applyFill="1" applyBorder="1" applyAlignment="1" applyProtection="1">
      <alignment horizontal="center" vertical="center"/>
    </xf>
    <xf numFmtId="0" fontId="29" fillId="0" borderId="6" xfId="0" applyNumberFormat="1" applyFont="1" applyFill="1" applyBorder="1" applyAlignment="1" applyProtection="1">
      <alignment horizontal="center" vertical="center"/>
    </xf>
    <xf numFmtId="0" fontId="29" fillId="0" borderId="3" xfId="0" applyNumberFormat="1" applyFont="1" applyFill="1" applyBorder="1" applyAlignment="1" applyProtection="1">
      <alignment horizontal="center" vertical="center" textRotation="90" wrapText="1"/>
    </xf>
    <xf numFmtId="0" fontId="29" fillId="0" borderId="4" xfId="0" applyNumberFormat="1" applyFont="1" applyFill="1" applyBorder="1" applyAlignment="1" applyProtection="1">
      <alignment horizontal="center" vertical="center" textRotation="90" wrapText="1"/>
    </xf>
    <xf numFmtId="0" fontId="29" fillId="0" borderId="5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49" fontId="29" fillId="0" borderId="5" xfId="0" applyNumberFormat="1" applyFont="1" applyFill="1" applyBorder="1" applyAlignment="1" applyProtection="1">
      <alignment horizontal="center" vertical="center" textRotation="90"/>
    </xf>
    <xf numFmtId="49" fontId="29" fillId="0" borderId="2" xfId="0" applyNumberFormat="1" applyFont="1" applyFill="1" applyBorder="1" applyAlignment="1" applyProtection="1">
      <alignment horizontal="center" vertical="center" textRotation="90"/>
    </xf>
    <xf numFmtId="0" fontId="27" fillId="0" borderId="12" xfId="0" applyNumberFormat="1" applyFont="1" applyFill="1" applyBorder="1" applyAlignment="1" applyProtection="1">
      <alignment horizontal="center" vertical="center"/>
    </xf>
    <xf numFmtId="0" fontId="27" fillId="0" borderId="10" xfId="0" applyNumberFormat="1" applyFont="1" applyFill="1" applyBorder="1" applyAlignment="1" applyProtection="1">
      <alignment horizontal="center" vertical="center"/>
    </xf>
    <xf numFmtId="0" fontId="27" fillId="0" borderId="13" xfId="0" applyNumberFormat="1" applyFont="1" applyFill="1" applyBorder="1" applyAlignment="1" applyProtection="1">
      <alignment horizontal="center" vertical="center"/>
    </xf>
    <xf numFmtId="2" fontId="32" fillId="0" borderId="1" xfId="0" applyNumberFormat="1" applyFont="1" applyFill="1" applyBorder="1" applyAlignment="1" applyProtection="1">
      <alignment horizontal="center" vertical="center"/>
    </xf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33" fillId="0" borderId="1" xfId="0" applyNumberFormat="1" applyFont="1" applyFill="1" applyBorder="1" applyAlignment="1" applyProtection="1">
      <alignment horizontal="center" vertical="center" wrapText="1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2" fontId="9" fillId="0" borderId="1" xfId="0" applyNumberFormat="1" applyFont="1" applyFill="1" applyBorder="1" applyAlignment="1" applyProtection="1">
      <alignment horizontal="center" vertical="center"/>
    </xf>
    <xf numFmtId="49" fontId="35" fillId="0" borderId="1" xfId="1" applyNumberFormat="1" applyFont="1" applyBorder="1" applyAlignment="1">
      <alignment horizontal="center" vertical="center" wrapText="1"/>
    </xf>
    <xf numFmtId="49" fontId="37" fillId="0" borderId="1" xfId="1" applyNumberFormat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textRotation="90"/>
    </xf>
    <xf numFmtId="0" fontId="40" fillId="0" borderId="1" xfId="2" applyFont="1" applyBorder="1" applyAlignment="1">
      <alignment horizontal="center" vertical="center" wrapText="1"/>
    </xf>
    <xf numFmtId="0" fontId="41" fillId="0" borderId="1" xfId="1" applyFont="1" applyBorder="1" applyAlignment="1">
      <alignment horizontal="center" vertical="center"/>
    </xf>
    <xf numFmtId="0" fontId="41" fillId="0" borderId="1" xfId="1" applyFont="1" applyBorder="1" applyAlignment="1">
      <alignment horizontal="center" vertical="center" wrapText="1"/>
    </xf>
    <xf numFmtId="49" fontId="41" fillId="0" borderId="1" xfId="1" applyNumberFormat="1" applyFont="1" applyBorder="1" applyAlignment="1">
      <alignment horizontal="center" vertical="center"/>
    </xf>
    <xf numFmtId="0" fontId="41" fillId="0" borderId="1" xfId="1" applyFont="1" applyBorder="1" applyAlignment="1">
      <alignment horizontal="center"/>
    </xf>
    <xf numFmtId="0" fontId="36" fillId="0" borderId="1" xfId="1" applyFont="1" applyBorder="1" applyAlignment="1">
      <alignment horizontal="center" vertical="center"/>
    </xf>
    <xf numFmtId="49" fontId="36" fillId="0" borderId="1" xfId="1" applyNumberFormat="1" applyFont="1" applyBorder="1" applyAlignment="1">
      <alignment horizontal="center" vertical="center" wrapText="1"/>
    </xf>
    <xf numFmtId="0" fontId="35" fillId="5" borderId="1" xfId="1" applyFont="1" applyFill="1" applyBorder="1" applyAlignment="1">
      <alignment horizontal="center" vertical="center"/>
    </xf>
    <xf numFmtId="49" fontId="36" fillId="5" borderId="1" xfId="1" applyNumberFormat="1" applyFont="1" applyFill="1" applyBorder="1" applyAlignment="1">
      <alignment horizontal="center" vertical="center" wrapText="1"/>
    </xf>
    <xf numFmtId="49" fontId="38" fillId="0" borderId="1" xfId="1" applyNumberFormat="1" applyFont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center"/>
    </xf>
    <xf numFmtId="49" fontId="36" fillId="0" borderId="1" xfId="1" applyNumberFormat="1" applyFont="1" applyBorder="1" applyAlignment="1">
      <alignment horizontal="left" vertical="center" wrapText="1"/>
    </xf>
  </cellXfs>
  <cellStyles count="4">
    <cellStyle name="TableStyleLight1" xfId="3"/>
    <cellStyle name="Обычный" xfId="0" builtinId="0"/>
    <cellStyle name="Обычный_2015_Зразок-заповнення-Розподілу" xfId="1"/>
    <cellStyle name="Обычный_Бланк Форма №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Аркуш1">
    <pageSetUpPr autoPageBreaks="0" fitToPage="1"/>
  </sheetPr>
  <dimension ref="A1:AK728"/>
  <sheetViews>
    <sheetView showOutlineSymbols="0" defaultGridColor="0" colorId="21" zoomScale="70" zoomScaleNormal="70" workbookViewId="0">
      <pane ySplit="4" topLeftCell="A5" activePane="bottomLeft" state="frozenSplit"/>
      <selection pane="bottomLeft" activeCell="AL406" sqref="AL406"/>
    </sheetView>
  </sheetViews>
  <sheetFormatPr defaultColWidth="10.6640625" defaultRowHeight="12.75" customHeight="1" x14ac:dyDescent="0.2"/>
  <cols>
    <col min="1" max="1" width="4.33203125" customWidth="1"/>
    <col min="2" max="2" width="4.83203125" style="55" customWidth="1"/>
    <col min="3" max="3" width="21.1640625" style="55" customWidth="1"/>
    <col min="4" max="4" width="13.1640625" style="55" customWidth="1"/>
    <col min="5" max="5" width="8.5" style="55" customWidth="1"/>
    <col min="6" max="6" width="27.83203125" style="55" customWidth="1"/>
    <col min="7" max="7" width="5.6640625" style="55" customWidth="1"/>
    <col min="8" max="8" width="6.33203125" style="55" customWidth="1"/>
    <col min="9" max="9" width="11.33203125" style="55" customWidth="1"/>
    <col min="10" max="10" width="4.33203125" style="55" customWidth="1"/>
    <col min="11" max="11" width="5" style="55" customWidth="1"/>
    <col min="12" max="12" width="6.6640625" style="55" customWidth="1"/>
    <col min="13" max="13" width="7.83203125" style="55" customWidth="1"/>
    <col min="14" max="14" width="3.1640625" style="55" customWidth="1"/>
    <col min="15" max="15" width="7.83203125" style="55" customWidth="1"/>
    <col min="16" max="16" width="7.33203125" style="55" customWidth="1"/>
    <col min="17" max="17" width="5.83203125" style="55" customWidth="1"/>
    <col min="18" max="18" width="6.1640625" style="28" customWidth="1"/>
    <col min="19" max="19" width="5.5" style="55" customWidth="1"/>
    <col min="20" max="20" width="6.1640625" style="55" customWidth="1"/>
    <col min="21" max="21" width="6.5" style="55" customWidth="1"/>
    <col min="22" max="22" width="6" style="55" customWidth="1"/>
    <col min="23" max="23" width="4.6640625" style="55" customWidth="1"/>
    <col min="24" max="24" width="2.83203125" style="55" customWidth="1"/>
    <col min="25" max="25" width="3.5" style="55" customWidth="1"/>
    <col min="26" max="26" width="6.5" style="55" customWidth="1"/>
    <col min="27" max="27" width="7" style="55" customWidth="1"/>
    <col min="28" max="28" width="5.1640625" style="55" customWidth="1"/>
    <col min="29" max="29" width="6.1640625" style="55" customWidth="1"/>
    <col min="30" max="30" width="12.83203125" style="55" customWidth="1"/>
    <col min="31" max="31" width="1.6640625" style="55" customWidth="1"/>
    <col min="32" max="32" width="3.33203125" style="55" hidden="1" customWidth="1"/>
    <col min="33" max="34" width="6" customWidth="1"/>
    <col min="35" max="35" width="9.5" customWidth="1"/>
    <col min="36" max="36" width="8" customWidth="1"/>
    <col min="37" max="37" width="7.33203125" customWidth="1"/>
  </cols>
  <sheetData>
    <row r="1" spans="2:33" s="42" customFormat="1" ht="21" customHeight="1" x14ac:dyDescent="0.15">
      <c r="B1" s="225" t="s">
        <v>85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</row>
    <row r="2" spans="2:33" s="42" customFormat="1" ht="21" customHeight="1" x14ac:dyDescent="0.15">
      <c r="B2" s="226" t="s">
        <v>178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</row>
    <row r="3" spans="2:33" ht="14.25" customHeight="1" x14ac:dyDescent="0.25">
      <c r="B3" s="227" t="s">
        <v>161</v>
      </c>
      <c r="C3" s="229" t="s">
        <v>12</v>
      </c>
      <c r="D3" s="229" t="s">
        <v>125</v>
      </c>
      <c r="E3" s="237"/>
      <c r="F3" s="243" t="s">
        <v>79</v>
      </c>
      <c r="G3" s="233" t="s">
        <v>28</v>
      </c>
      <c r="H3" s="245" t="s">
        <v>130</v>
      </c>
      <c r="I3" s="231" t="s">
        <v>10</v>
      </c>
      <c r="J3" s="233" t="s">
        <v>64</v>
      </c>
      <c r="K3" s="241" t="s">
        <v>101</v>
      </c>
      <c r="L3" s="235" t="s">
        <v>108</v>
      </c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9" t="s">
        <v>126</v>
      </c>
      <c r="AE3" s="7"/>
      <c r="AF3" s="7"/>
      <c r="AG3" s="7"/>
    </row>
    <row r="4" spans="2:33" s="22" customFormat="1" ht="90" customHeight="1" x14ac:dyDescent="0.2">
      <c r="B4" s="228"/>
      <c r="C4" s="230"/>
      <c r="D4" s="230"/>
      <c r="E4" s="238"/>
      <c r="F4" s="244"/>
      <c r="G4" s="234"/>
      <c r="H4" s="246"/>
      <c r="I4" s="232"/>
      <c r="J4" s="234"/>
      <c r="K4" s="242"/>
      <c r="L4" s="61" t="s">
        <v>104</v>
      </c>
      <c r="M4" s="60" t="s">
        <v>133</v>
      </c>
      <c r="N4" s="60" t="s">
        <v>23</v>
      </c>
      <c r="O4" s="60" t="s">
        <v>158</v>
      </c>
      <c r="P4" s="60" t="s">
        <v>166</v>
      </c>
      <c r="Q4" s="60" t="s">
        <v>175</v>
      </c>
      <c r="R4" s="60" t="s">
        <v>63</v>
      </c>
      <c r="S4" s="60" t="s">
        <v>152</v>
      </c>
      <c r="T4" s="60" t="s">
        <v>11</v>
      </c>
      <c r="U4" s="62" t="s">
        <v>136</v>
      </c>
      <c r="V4" s="60" t="s">
        <v>19</v>
      </c>
      <c r="W4" s="60" t="s">
        <v>53</v>
      </c>
      <c r="X4" s="60" t="s">
        <v>45</v>
      </c>
      <c r="Y4" s="60" t="s">
        <v>55</v>
      </c>
      <c r="Z4" s="60" t="s">
        <v>78</v>
      </c>
      <c r="AA4" s="60" t="s">
        <v>124</v>
      </c>
      <c r="AB4" s="60" t="s">
        <v>91</v>
      </c>
      <c r="AC4" s="60" t="s">
        <v>92</v>
      </c>
      <c r="AD4" s="240"/>
      <c r="AE4" s="34"/>
      <c r="AF4" s="34"/>
      <c r="AG4" s="34"/>
    </row>
    <row r="5" spans="2:33" s="52" customFormat="1" ht="16.5" customHeight="1" x14ac:dyDescent="0.15">
      <c r="B5" s="247" t="s">
        <v>58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9"/>
      <c r="AE5" s="53"/>
      <c r="AF5" s="53"/>
      <c r="AG5" s="53"/>
    </row>
    <row r="6" spans="2:33" s="52" customFormat="1" ht="34.5" customHeight="1" x14ac:dyDescent="0.15">
      <c r="B6" s="182">
        <v>1</v>
      </c>
      <c r="C6" s="224" t="s">
        <v>140</v>
      </c>
      <c r="D6" s="251" t="s">
        <v>184</v>
      </c>
      <c r="E6" s="250" t="s">
        <v>90</v>
      </c>
      <c r="F6" s="67" t="s">
        <v>32</v>
      </c>
      <c r="G6" s="51" t="s">
        <v>89</v>
      </c>
      <c r="H6" s="51" t="s">
        <v>111</v>
      </c>
      <c r="I6" s="68" t="s">
        <v>201</v>
      </c>
      <c r="J6" s="51" t="s">
        <v>105</v>
      </c>
      <c r="K6" s="51" t="s">
        <v>200</v>
      </c>
      <c r="L6" s="26"/>
      <c r="M6" s="26">
        <v>64</v>
      </c>
      <c r="N6" s="26"/>
      <c r="O6" s="26"/>
      <c r="P6" s="26"/>
      <c r="Q6" s="26"/>
      <c r="R6" s="26"/>
      <c r="S6" s="26"/>
      <c r="T6" s="26"/>
      <c r="U6" s="26"/>
      <c r="V6" s="26">
        <v>3</v>
      </c>
      <c r="W6" s="26"/>
      <c r="X6" s="26"/>
      <c r="Y6" s="26"/>
      <c r="Z6" s="26"/>
      <c r="AA6" s="26"/>
      <c r="AB6" s="26"/>
      <c r="AC6" s="26"/>
      <c r="AD6" s="11">
        <f>SUM(L6:AC6)</f>
        <v>67</v>
      </c>
      <c r="AE6" s="53"/>
      <c r="AF6" s="53"/>
      <c r="AG6" s="53"/>
    </row>
    <row r="7" spans="2:33" s="52" customFormat="1" ht="36" customHeight="1" x14ac:dyDescent="0.15">
      <c r="B7" s="182"/>
      <c r="C7" s="183"/>
      <c r="D7" s="184"/>
      <c r="E7" s="185"/>
      <c r="F7" s="69" t="s">
        <v>8</v>
      </c>
      <c r="G7" s="51" t="s">
        <v>89</v>
      </c>
      <c r="H7" s="51" t="s">
        <v>111</v>
      </c>
      <c r="I7" s="51" t="s">
        <v>95</v>
      </c>
      <c r="J7" s="51" t="s">
        <v>13</v>
      </c>
      <c r="K7" s="51" t="s">
        <v>151</v>
      </c>
      <c r="L7" s="26"/>
      <c r="M7" s="44">
        <v>64</v>
      </c>
      <c r="N7" s="44"/>
      <c r="O7" s="44"/>
      <c r="P7" s="44"/>
      <c r="Q7" s="44"/>
      <c r="R7" s="44"/>
      <c r="S7" s="44"/>
      <c r="T7" s="44"/>
      <c r="U7" s="44"/>
      <c r="V7" s="26">
        <v>4</v>
      </c>
      <c r="W7" s="26"/>
      <c r="X7" s="26"/>
      <c r="Y7" s="26"/>
      <c r="Z7" s="26"/>
      <c r="AA7" s="26"/>
      <c r="AB7" s="26"/>
      <c r="AC7" s="26"/>
      <c r="AD7" s="11">
        <f t="shared" ref="AD7:AD10" si="0">SUM(L7:AC7)</f>
        <v>68</v>
      </c>
      <c r="AE7" s="53"/>
      <c r="AF7" s="53"/>
      <c r="AG7" s="53"/>
    </row>
    <row r="8" spans="2:33" s="52" customFormat="1" ht="33.75" customHeight="1" x14ac:dyDescent="0.15">
      <c r="B8" s="182"/>
      <c r="C8" s="183"/>
      <c r="D8" s="184"/>
      <c r="E8" s="185"/>
      <c r="F8" s="69" t="s">
        <v>141</v>
      </c>
      <c r="G8" s="51" t="s">
        <v>89</v>
      </c>
      <c r="H8" s="51" t="s">
        <v>111</v>
      </c>
      <c r="I8" s="51" t="s">
        <v>44</v>
      </c>
      <c r="J8" s="51" t="s">
        <v>197</v>
      </c>
      <c r="K8" s="51" t="s">
        <v>24</v>
      </c>
      <c r="L8" s="26">
        <v>16</v>
      </c>
      <c r="M8" s="26">
        <v>16</v>
      </c>
      <c r="N8" s="26"/>
      <c r="O8" s="26">
        <v>2</v>
      </c>
      <c r="P8" s="65">
        <v>0.5</v>
      </c>
      <c r="Q8" s="26"/>
      <c r="R8" s="26"/>
      <c r="S8" s="26"/>
      <c r="T8" s="26"/>
      <c r="U8" s="26"/>
      <c r="V8" s="26">
        <v>1</v>
      </c>
      <c r="W8" s="26"/>
      <c r="X8" s="26"/>
      <c r="Y8" s="26"/>
      <c r="Z8" s="26"/>
      <c r="AA8" s="26"/>
      <c r="AB8" s="26"/>
      <c r="AC8" s="26"/>
      <c r="AD8" s="70">
        <f t="shared" si="0"/>
        <v>35.5</v>
      </c>
      <c r="AE8" s="53"/>
      <c r="AF8" s="53"/>
      <c r="AG8" s="53"/>
    </row>
    <row r="9" spans="2:33" s="52" customFormat="1" ht="34.5" customHeight="1" x14ac:dyDescent="0.2">
      <c r="B9" s="182"/>
      <c r="C9" s="183"/>
      <c r="D9" s="184"/>
      <c r="E9" s="185"/>
      <c r="F9" s="69" t="s">
        <v>42</v>
      </c>
      <c r="G9" s="51" t="s">
        <v>89</v>
      </c>
      <c r="H9" s="51" t="s">
        <v>111</v>
      </c>
      <c r="I9" s="51" t="s">
        <v>70</v>
      </c>
      <c r="J9" s="51" t="s">
        <v>198</v>
      </c>
      <c r="K9" s="51" t="s">
        <v>24</v>
      </c>
      <c r="L9" s="71"/>
      <c r="M9" s="71"/>
      <c r="N9" s="71"/>
      <c r="O9" s="71"/>
      <c r="P9" s="71"/>
      <c r="Q9" s="71"/>
      <c r="R9" s="71"/>
      <c r="S9" s="71"/>
      <c r="T9" s="72">
        <v>12</v>
      </c>
      <c r="U9" s="71"/>
      <c r="V9" s="71"/>
      <c r="W9" s="71"/>
      <c r="X9" s="71"/>
      <c r="Y9" s="71"/>
      <c r="Z9" s="71"/>
      <c r="AA9" s="71"/>
      <c r="AB9" s="71"/>
      <c r="AC9" s="71"/>
      <c r="AD9" s="11">
        <f t="shared" si="0"/>
        <v>12</v>
      </c>
      <c r="AE9" s="53"/>
      <c r="AF9" s="53"/>
      <c r="AG9" s="53"/>
    </row>
    <row r="10" spans="2:33" s="52" customFormat="1" ht="33" customHeight="1" x14ac:dyDescent="0.15">
      <c r="B10" s="182"/>
      <c r="C10" s="183"/>
      <c r="D10" s="184"/>
      <c r="E10" s="185"/>
      <c r="F10" s="69" t="s">
        <v>99</v>
      </c>
      <c r="G10" s="57" t="s">
        <v>89</v>
      </c>
      <c r="H10" s="57" t="s">
        <v>111</v>
      </c>
      <c r="I10" s="51" t="s">
        <v>70</v>
      </c>
      <c r="J10" s="57" t="s">
        <v>198</v>
      </c>
      <c r="K10" s="43">
        <v>2</v>
      </c>
      <c r="L10" s="39"/>
      <c r="M10" s="39"/>
      <c r="N10" s="39"/>
      <c r="O10" s="39"/>
      <c r="P10" s="39"/>
      <c r="Q10" s="39"/>
      <c r="R10" s="44">
        <v>20.5</v>
      </c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11">
        <f t="shared" si="0"/>
        <v>20.5</v>
      </c>
      <c r="AE10" s="53"/>
      <c r="AF10" s="53"/>
      <c r="AG10" s="53"/>
    </row>
    <row r="11" spans="2:33" s="52" customFormat="1" ht="18" customHeight="1" x14ac:dyDescent="0.15">
      <c r="B11" s="182"/>
      <c r="C11" s="183"/>
      <c r="D11" s="184"/>
      <c r="E11" s="185"/>
      <c r="F11" s="5" t="s">
        <v>163</v>
      </c>
      <c r="G11" s="40"/>
      <c r="H11" s="40"/>
      <c r="I11" s="40"/>
      <c r="J11" s="40"/>
      <c r="K11" s="40"/>
      <c r="L11" s="48">
        <f>SUM(L6:L10)</f>
        <v>16</v>
      </c>
      <c r="M11" s="48">
        <f t="shared" ref="M11:U11" si="1">SUM(M6:M10)</f>
        <v>144</v>
      </c>
      <c r="N11" s="48">
        <f t="shared" si="1"/>
        <v>0</v>
      </c>
      <c r="O11" s="48">
        <f t="shared" si="1"/>
        <v>2</v>
      </c>
      <c r="P11" s="48">
        <f t="shared" si="1"/>
        <v>0.5</v>
      </c>
      <c r="Q11" s="48">
        <f t="shared" si="1"/>
        <v>0</v>
      </c>
      <c r="R11" s="48">
        <f t="shared" si="1"/>
        <v>20.5</v>
      </c>
      <c r="S11" s="48">
        <f t="shared" si="1"/>
        <v>0</v>
      </c>
      <c r="T11" s="48">
        <f t="shared" si="1"/>
        <v>12</v>
      </c>
      <c r="U11" s="48">
        <f t="shared" si="1"/>
        <v>0</v>
      </c>
      <c r="V11" s="48">
        <f>SUM(V6:V10)</f>
        <v>8</v>
      </c>
      <c r="W11" s="48">
        <f t="shared" ref="W11:AC11" si="2">SUM(W6:W10)</f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11">
        <f>SUM(AD6:AD10)</f>
        <v>203</v>
      </c>
      <c r="AE11" s="53"/>
      <c r="AF11" s="53"/>
      <c r="AG11" s="53"/>
    </row>
    <row r="12" spans="2:33" s="52" customFormat="1" ht="12.75" customHeight="1" x14ac:dyDescent="0.15">
      <c r="B12" s="182"/>
      <c r="C12" s="183"/>
      <c r="D12" s="184"/>
      <c r="E12" s="185"/>
      <c r="F12" s="218" t="s">
        <v>122</v>
      </c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53"/>
      <c r="AF12" s="53"/>
      <c r="AG12" s="53"/>
    </row>
    <row r="13" spans="2:33" s="52" customFormat="1" ht="33" customHeight="1" x14ac:dyDescent="0.15">
      <c r="B13" s="182"/>
      <c r="C13" s="183"/>
      <c r="D13" s="184"/>
      <c r="E13" s="185"/>
      <c r="F13" s="73" t="s">
        <v>32</v>
      </c>
      <c r="G13" s="51" t="s">
        <v>89</v>
      </c>
      <c r="H13" s="51" t="s">
        <v>111</v>
      </c>
      <c r="I13" s="68" t="s">
        <v>59</v>
      </c>
      <c r="J13" s="51" t="s">
        <v>159</v>
      </c>
      <c r="K13" s="51" t="s">
        <v>151</v>
      </c>
      <c r="L13" s="26"/>
      <c r="M13" s="26">
        <v>152</v>
      </c>
      <c r="N13" s="26"/>
      <c r="O13" s="26"/>
      <c r="P13" s="26"/>
      <c r="Q13" s="26"/>
      <c r="R13" s="26"/>
      <c r="S13" s="26"/>
      <c r="T13" s="26"/>
      <c r="U13" s="26"/>
      <c r="V13" s="26">
        <v>5</v>
      </c>
      <c r="W13" s="26"/>
      <c r="X13" s="26"/>
      <c r="Y13" s="26"/>
      <c r="Z13" s="26"/>
      <c r="AA13" s="26"/>
      <c r="AB13" s="26"/>
      <c r="AC13" s="26"/>
      <c r="AD13" s="11">
        <f>SUM(L13:Z13)</f>
        <v>157</v>
      </c>
      <c r="AE13" s="53"/>
      <c r="AF13" s="53"/>
      <c r="AG13" s="53"/>
    </row>
    <row r="14" spans="2:33" s="52" customFormat="1" ht="31.5" customHeight="1" x14ac:dyDescent="0.15">
      <c r="B14" s="182"/>
      <c r="C14" s="183"/>
      <c r="D14" s="184"/>
      <c r="E14" s="185"/>
      <c r="F14" s="73" t="s">
        <v>34</v>
      </c>
      <c r="G14" s="51" t="s">
        <v>89</v>
      </c>
      <c r="H14" s="51" t="s">
        <v>111</v>
      </c>
      <c r="I14" s="51" t="s">
        <v>87</v>
      </c>
      <c r="J14" s="51" t="s">
        <v>105</v>
      </c>
      <c r="K14" s="74" t="s">
        <v>151</v>
      </c>
      <c r="L14" s="26"/>
      <c r="M14" s="26"/>
      <c r="N14" s="26"/>
      <c r="O14" s="26"/>
      <c r="P14" s="26"/>
      <c r="Q14" s="26"/>
      <c r="R14" s="26"/>
      <c r="S14" s="26"/>
      <c r="T14" s="26"/>
      <c r="U14" s="26">
        <v>80</v>
      </c>
      <c r="V14" s="26"/>
      <c r="W14" s="26"/>
      <c r="X14" s="26"/>
      <c r="Y14" s="26"/>
      <c r="Z14" s="26"/>
      <c r="AA14" s="26"/>
      <c r="AB14" s="26"/>
      <c r="AC14" s="26"/>
      <c r="AD14" s="11">
        <f t="shared" ref="AD14:AD16" si="3">SUM(L14:AC14)</f>
        <v>80</v>
      </c>
      <c r="AE14" s="53"/>
      <c r="AF14" s="53"/>
      <c r="AG14" s="53"/>
    </row>
    <row r="15" spans="2:33" s="52" customFormat="1" ht="25.5" customHeight="1" x14ac:dyDescent="0.15">
      <c r="B15" s="182"/>
      <c r="C15" s="183"/>
      <c r="D15" s="184"/>
      <c r="E15" s="185"/>
      <c r="F15" s="75" t="s">
        <v>188</v>
      </c>
      <c r="G15" s="51" t="s">
        <v>89</v>
      </c>
      <c r="H15" s="51" t="s">
        <v>111</v>
      </c>
      <c r="I15" s="51" t="s">
        <v>20</v>
      </c>
      <c r="J15" s="57" t="s">
        <v>138</v>
      </c>
      <c r="K15" s="76" t="s">
        <v>203</v>
      </c>
      <c r="L15" s="57"/>
      <c r="M15" s="57"/>
      <c r="N15" s="57"/>
      <c r="O15" s="57"/>
      <c r="P15" s="57"/>
      <c r="Q15" s="57"/>
      <c r="R15" s="57"/>
      <c r="S15" s="57"/>
      <c r="T15" s="43">
        <v>20</v>
      </c>
      <c r="U15" s="57"/>
      <c r="V15" s="57"/>
      <c r="W15" s="57"/>
      <c r="X15" s="57"/>
      <c r="Y15" s="57"/>
      <c r="Z15" s="57"/>
      <c r="AA15" s="57"/>
      <c r="AB15" s="57"/>
      <c r="AC15" s="57"/>
      <c r="AD15" s="11">
        <f t="shared" si="3"/>
        <v>20</v>
      </c>
      <c r="AE15" s="53"/>
      <c r="AF15" s="53"/>
      <c r="AG15" s="53"/>
    </row>
    <row r="16" spans="2:33" s="52" customFormat="1" ht="30" customHeight="1" x14ac:dyDescent="0.15">
      <c r="B16" s="182"/>
      <c r="C16" s="183"/>
      <c r="D16" s="184"/>
      <c r="E16" s="185"/>
      <c r="F16" s="69" t="s">
        <v>165</v>
      </c>
      <c r="G16" s="57" t="s">
        <v>89</v>
      </c>
      <c r="H16" s="57" t="s">
        <v>111</v>
      </c>
      <c r="I16" s="51" t="s">
        <v>82</v>
      </c>
      <c r="J16" s="57" t="s">
        <v>13</v>
      </c>
      <c r="K16" s="43">
        <v>22</v>
      </c>
      <c r="L16" s="44"/>
      <c r="M16" s="44"/>
      <c r="N16" s="44"/>
      <c r="O16" s="44"/>
      <c r="P16" s="44"/>
      <c r="Q16" s="44"/>
      <c r="R16" s="44">
        <v>33</v>
      </c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11">
        <f t="shared" si="3"/>
        <v>33</v>
      </c>
      <c r="AE16" s="53"/>
      <c r="AF16" s="53"/>
      <c r="AG16" s="53"/>
    </row>
    <row r="17" spans="2:33" s="41" customFormat="1" ht="16.5" customHeight="1" x14ac:dyDescent="0.25">
      <c r="B17" s="182"/>
      <c r="C17" s="183"/>
      <c r="D17" s="184"/>
      <c r="E17" s="185"/>
      <c r="F17" s="5" t="s">
        <v>149</v>
      </c>
      <c r="G17" s="40"/>
      <c r="H17" s="40"/>
      <c r="I17" s="40"/>
      <c r="J17" s="40"/>
      <c r="K17" s="45"/>
      <c r="L17" s="48">
        <f t="shared" ref="L17:V17" si="4">SUM(L13:L16)</f>
        <v>0</v>
      </c>
      <c r="M17" s="48">
        <f t="shared" si="4"/>
        <v>152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33</v>
      </c>
      <c r="S17" s="48">
        <f t="shared" si="4"/>
        <v>0</v>
      </c>
      <c r="T17" s="48">
        <f t="shared" si="4"/>
        <v>20</v>
      </c>
      <c r="U17" s="48">
        <f t="shared" si="4"/>
        <v>80</v>
      </c>
      <c r="V17" s="48">
        <f t="shared" si="4"/>
        <v>5</v>
      </c>
      <c r="W17" s="48">
        <f t="shared" ref="W17" si="5">SUM(W13:W16)</f>
        <v>0</v>
      </c>
      <c r="X17" s="48">
        <f t="shared" ref="X17" si="6">SUM(X13:X16)</f>
        <v>0</v>
      </c>
      <c r="Y17" s="48">
        <f t="shared" ref="Y17" si="7">SUM(Y13:Y16)</f>
        <v>0</v>
      </c>
      <c r="Z17" s="48">
        <f t="shared" ref="Z17" si="8">SUM(Z13:Z16)</f>
        <v>0</v>
      </c>
      <c r="AA17" s="48">
        <f t="shared" ref="AA17" si="9">SUM(AA13:AA16)</f>
        <v>0</v>
      </c>
      <c r="AB17" s="48">
        <f t="shared" ref="AB17" si="10">SUM(AB13:AB16)</f>
        <v>0</v>
      </c>
      <c r="AC17" s="48">
        <f t="shared" ref="AC17" si="11">SUM(AC13:AC16)</f>
        <v>0</v>
      </c>
      <c r="AD17" s="48">
        <f>SUM(AD13:AD16)</f>
        <v>290</v>
      </c>
      <c r="AE17" s="3"/>
      <c r="AF17" s="3"/>
      <c r="AG17" s="3"/>
    </row>
    <row r="18" spans="2:33" s="41" customFormat="1" ht="15" customHeight="1" x14ac:dyDescent="0.25">
      <c r="B18" s="182"/>
      <c r="C18" s="183"/>
      <c r="D18" s="184"/>
      <c r="E18" s="185"/>
      <c r="F18" s="47" t="s">
        <v>157</v>
      </c>
      <c r="G18" s="31"/>
      <c r="H18" s="31"/>
      <c r="I18" s="31"/>
      <c r="J18" s="27"/>
      <c r="K18" s="27"/>
      <c r="L18" s="48">
        <f t="shared" ref="L18:AD18" si="12">L11+L17</f>
        <v>16</v>
      </c>
      <c r="M18" s="48">
        <f t="shared" si="12"/>
        <v>296</v>
      </c>
      <c r="N18" s="48">
        <f t="shared" si="12"/>
        <v>0</v>
      </c>
      <c r="O18" s="48">
        <f t="shared" si="12"/>
        <v>2</v>
      </c>
      <c r="P18" s="48">
        <f t="shared" si="12"/>
        <v>0.5</v>
      </c>
      <c r="Q18" s="48">
        <f t="shared" si="12"/>
        <v>0</v>
      </c>
      <c r="R18" s="48">
        <f t="shared" si="12"/>
        <v>53.5</v>
      </c>
      <c r="S18" s="48">
        <f t="shared" si="12"/>
        <v>0</v>
      </c>
      <c r="T18" s="48">
        <f t="shared" si="12"/>
        <v>32</v>
      </c>
      <c r="U18" s="48">
        <f t="shared" si="12"/>
        <v>80</v>
      </c>
      <c r="V18" s="48">
        <f t="shared" si="12"/>
        <v>13</v>
      </c>
      <c r="W18" s="48">
        <f t="shared" ref="W18" si="13">W11+W17</f>
        <v>0</v>
      </c>
      <c r="X18" s="48">
        <f t="shared" ref="X18" si="14">X11+X17</f>
        <v>0</v>
      </c>
      <c r="Y18" s="48">
        <f t="shared" ref="Y18" si="15">Y11+Y17</f>
        <v>0</v>
      </c>
      <c r="Z18" s="48">
        <f t="shared" ref="Z18" si="16">Z11+Z17</f>
        <v>0</v>
      </c>
      <c r="AA18" s="48">
        <f t="shared" ref="AA18" si="17">AA11+AA17</f>
        <v>0</v>
      </c>
      <c r="AB18" s="48">
        <f t="shared" ref="AB18" si="18">AB11+AB17</f>
        <v>0</v>
      </c>
      <c r="AC18" s="48">
        <f t="shared" ref="AC18" si="19">AC11+AC17</f>
        <v>0</v>
      </c>
      <c r="AD18" s="48">
        <f t="shared" si="12"/>
        <v>493</v>
      </c>
      <c r="AE18" s="29"/>
      <c r="AF18" s="3"/>
      <c r="AG18" s="3"/>
    </row>
    <row r="19" spans="2:33" s="52" customFormat="1" ht="18" hidden="1" customHeight="1" x14ac:dyDescent="0.25">
      <c r="B19" s="176" t="s">
        <v>41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53"/>
      <c r="AF19" s="53"/>
      <c r="AG19" s="53"/>
    </row>
    <row r="20" spans="2:33" s="52" customFormat="1" ht="16.5" hidden="1" customHeight="1" x14ac:dyDescent="0.25">
      <c r="B20" s="9"/>
      <c r="C20" s="177"/>
      <c r="D20" s="177"/>
      <c r="E20" s="177"/>
      <c r="F20" s="177"/>
      <c r="G20" s="177"/>
      <c r="H20" s="177"/>
      <c r="I20" s="177"/>
      <c r="J20" s="177"/>
      <c r="K20" s="9"/>
      <c r="L20" s="9"/>
      <c r="M20" s="9"/>
      <c r="N20" s="9"/>
      <c r="O20" s="9"/>
      <c r="P20" s="179" t="s">
        <v>67</v>
      </c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53"/>
    </row>
    <row r="21" spans="2:33" s="52" customFormat="1" ht="18" hidden="1" customHeight="1" x14ac:dyDescent="0.25">
      <c r="B21" s="9"/>
      <c r="C21" s="177" t="s">
        <v>61</v>
      </c>
      <c r="D21" s="177"/>
      <c r="E21" s="177"/>
      <c r="F21" s="177"/>
      <c r="G21" s="177"/>
      <c r="H21" s="177"/>
      <c r="I21" s="177"/>
      <c r="J21" s="177"/>
      <c r="K21" s="9"/>
      <c r="L21" s="9"/>
      <c r="M21" s="9"/>
      <c r="N21" s="9"/>
      <c r="O21" s="9"/>
      <c r="P21" s="9"/>
      <c r="Q21" s="9"/>
      <c r="R21" s="9"/>
      <c r="S21" s="8"/>
      <c r="T21" s="8"/>
      <c r="U21" s="3" t="s">
        <v>2</v>
      </c>
      <c r="V21" s="3"/>
      <c r="W21" s="3"/>
      <c r="X21" s="3"/>
      <c r="Y21" s="3"/>
      <c r="Z21" s="16"/>
      <c r="AA21" s="3"/>
      <c r="AB21" s="12"/>
      <c r="AC21" s="8"/>
      <c r="AD21" s="9"/>
      <c r="AE21" s="53"/>
      <c r="AF21" s="53"/>
      <c r="AG21" s="53"/>
    </row>
    <row r="22" spans="2:33" s="52" customFormat="1" ht="19.5" customHeight="1" x14ac:dyDescent="0.25">
      <c r="B22" s="176" t="s">
        <v>26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53"/>
      <c r="AF22" s="53"/>
      <c r="AG22" s="53"/>
    </row>
    <row r="23" spans="2:33" s="52" customFormat="1" ht="13.5" customHeight="1" x14ac:dyDescent="0.25">
      <c r="B23" s="9"/>
      <c r="C23" s="177"/>
      <c r="D23" s="177"/>
      <c r="E23" s="177"/>
      <c r="F23" s="177"/>
      <c r="G23" s="177"/>
      <c r="H23" s="177"/>
      <c r="I23" s="177"/>
      <c r="J23" s="177"/>
      <c r="K23" s="9"/>
      <c r="L23" s="9"/>
      <c r="M23" s="9"/>
      <c r="N23" s="9"/>
      <c r="O23" s="9"/>
      <c r="P23" s="178" t="s">
        <v>194</v>
      </c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53"/>
    </row>
    <row r="24" spans="2:33" s="52" customFormat="1" ht="15" customHeight="1" x14ac:dyDescent="0.25">
      <c r="B24" s="9"/>
      <c r="C24" s="180" t="s">
        <v>195</v>
      </c>
      <c r="D24" s="180"/>
      <c r="E24" s="180"/>
      <c r="F24" s="180"/>
      <c r="G24" s="180"/>
      <c r="H24" s="180"/>
      <c r="I24" s="180"/>
      <c r="J24" s="180"/>
      <c r="K24" s="9"/>
      <c r="L24" s="9"/>
      <c r="M24" s="9"/>
      <c r="N24" s="9"/>
      <c r="O24" s="9"/>
      <c r="P24" s="9"/>
      <c r="Q24" s="9"/>
      <c r="R24" s="9"/>
      <c r="S24" s="8"/>
      <c r="T24" s="8"/>
      <c r="U24" s="3" t="s">
        <v>49</v>
      </c>
      <c r="V24" s="3"/>
      <c r="W24" s="3"/>
      <c r="X24" s="3"/>
      <c r="Y24" s="3"/>
      <c r="Z24" s="16"/>
      <c r="AA24" s="3"/>
      <c r="AB24" s="12"/>
      <c r="AC24" s="8"/>
      <c r="AD24" s="9"/>
      <c r="AE24" s="53"/>
      <c r="AF24" s="53"/>
      <c r="AG24" s="53"/>
    </row>
    <row r="25" spans="2:33" s="52" customFormat="1" ht="15" customHeight="1" x14ac:dyDescent="0.25">
      <c r="B25" s="9"/>
      <c r="C25" s="94"/>
      <c r="D25" s="94"/>
      <c r="E25" s="94"/>
      <c r="F25" s="94"/>
      <c r="G25" s="94"/>
      <c r="H25" s="94"/>
      <c r="I25" s="94"/>
      <c r="J25" s="94"/>
      <c r="K25" s="9"/>
      <c r="L25" s="9"/>
      <c r="M25" s="9"/>
      <c r="N25" s="9"/>
      <c r="O25" s="9"/>
      <c r="P25" s="9"/>
      <c r="Q25" s="9"/>
      <c r="R25" s="9"/>
      <c r="S25" s="8"/>
      <c r="T25" s="8"/>
      <c r="U25" s="3"/>
      <c r="V25" s="3"/>
      <c r="W25" s="3"/>
      <c r="X25" s="3"/>
      <c r="Y25" s="3"/>
      <c r="Z25" s="16"/>
      <c r="AA25" s="3"/>
      <c r="AB25" s="12"/>
      <c r="AC25" s="8"/>
      <c r="AD25" s="9"/>
      <c r="AE25" s="53"/>
      <c r="AF25" s="53"/>
      <c r="AG25" s="53"/>
    </row>
    <row r="26" spans="2:33" s="52" customFormat="1" ht="15" customHeight="1" x14ac:dyDescent="0.25">
      <c r="B26" s="9"/>
      <c r="C26" s="94"/>
      <c r="D26" s="94"/>
      <c r="E26" s="94"/>
      <c r="F26" s="94"/>
      <c r="G26" s="94"/>
      <c r="H26" s="94"/>
      <c r="I26" s="94"/>
      <c r="J26" s="94"/>
      <c r="K26" s="9"/>
      <c r="L26" s="9"/>
      <c r="M26" s="9"/>
      <c r="N26" s="9"/>
      <c r="O26" s="9"/>
      <c r="P26" s="9"/>
      <c r="Q26" s="9"/>
      <c r="R26" s="9"/>
      <c r="S26" s="8"/>
      <c r="T26" s="8"/>
      <c r="U26" s="3"/>
      <c r="V26" s="3"/>
      <c r="W26" s="3"/>
      <c r="X26" s="3"/>
      <c r="Y26" s="3"/>
      <c r="Z26" s="16"/>
      <c r="AA26" s="3"/>
      <c r="AB26" s="12"/>
      <c r="AC26" s="8"/>
      <c r="AD26" s="9"/>
      <c r="AE26" s="53"/>
      <c r="AF26" s="53"/>
      <c r="AG26" s="53"/>
    </row>
    <row r="27" spans="2:33" s="52" customFormat="1" ht="15" customHeight="1" x14ac:dyDescent="0.25">
      <c r="B27" s="9"/>
      <c r="C27" s="94"/>
      <c r="D27" s="94"/>
      <c r="E27" s="94"/>
      <c r="F27" s="94"/>
      <c r="G27" s="94"/>
      <c r="H27" s="94"/>
      <c r="I27" s="94"/>
      <c r="J27" s="94"/>
      <c r="K27" s="9"/>
      <c r="L27" s="9"/>
      <c r="M27" s="9"/>
      <c r="N27" s="9"/>
      <c r="O27" s="9"/>
      <c r="P27" s="9"/>
      <c r="Q27" s="9"/>
      <c r="R27" s="9"/>
      <c r="S27" s="8"/>
      <c r="T27" s="8"/>
      <c r="U27" s="3"/>
      <c r="V27" s="3"/>
      <c r="W27" s="3"/>
      <c r="X27" s="3"/>
      <c r="Y27" s="3"/>
      <c r="Z27" s="16"/>
      <c r="AA27" s="3"/>
      <c r="AB27" s="12"/>
      <c r="AC27" s="8"/>
      <c r="AD27" s="9"/>
      <c r="AE27" s="53"/>
      <c r="AF27" s="53"/>
      <c r="AG27" s="53"/>
    </row>
    <row r="28" spans="2:33" s="52" customFormat="1" ht="15" customHeight="1" x14ac:dyDescent="0.15">
      <c r="B28" s="182">
        <v>2</v>
      </c>
      <c r="C28" s="183" t="s">
        <v>76</v>
      </c>
      <c r="D28" s="252" t="s">
        <v>212</v>
      </c>
      <c r="E28" s="199" t="s">
        <v>123</v>
      </c>
      <c r="F28" s="253" t="s">
        <v>153</v>
      </c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53"/>
      <c r="AF28" s="53"/>
      <c r="AG28" s="53"/>
    </row>
    <row r="29" spans="2:33" s="52" customFormat="1" ht="49.5" customHeight="1" x14ac:dyDescent="0.15">
      <c r="B29" s="182"/>
      <c r="C29" s="183"/>
      <c r="D29" s="252"/>
      <c r="E29" s="199"/>
      <c r="F29" s="67" t="s">
        <v>33</v>
      </c>
      <c r="G29" s="51" t="s">
        <v>89</v>
      </c>
      <c r="H29" s="51" t="s">
        <v>111</v>
      </c>
      <c r="I29" s="51" t="s">
        <v>44</v>
      </c>
      <c r="J29" s="51" t="s">
        <v>197</v>
      </c>
      <c r="K29" s="51" t="s">
        <v>24</v>
      </c>
      <c r="L29" s="44">
        <v>16</v>
      </c>
      <c r="M29" s="44">
        <v>14</v>
      </c>
      <c r="N29" s="44"/>
      <c r="O29" s="44">
        <v>2</v>
      </c>
      <c r="P29" s="72">
        <v>0.5</v>
      </c>
      <c r="Q29" s="44"/>
      <c r="R29" s="44"/>
      <c r="S29" s="44"/>
      <c r="T29" s="44"/>
      <c r="U29" s="44"/>
      <c r="V29" s="44">
        <v>1</v>
      </c>
      <c r="W29" s="44"/>
      <c r="X29" s="44"/>
      <c r="Y29" s="26"/>
      <c r="Z29" s="26"/>
      <c r="AA29" s="26"/>
      <c r="AB29" s="26"/>
      <c r="AC29" s="26"/>
      <c r="AD29" s="11">
        <f>SUM(L29:AC29)</f>
        <v>33.5</v>
      </c>
      <c r="AE29" s="53"/>
      <c r="AF29" s="53"/>
      <c r="AG29" s="53"/>
    </row>
    <row r="30" spans="2:33" s="52" customFormat="1" ht="19.5" customHeight="1" x14ac:dyDescent="0.15">
      <c r="B30" s="182"/>
      <c r="C30" s="183"/>
      <c r="D30" s="252"/>
      <c r="E30" s="199"/>
      <c r="F30" s="69" t="s">
        <v>81</v>
      </c>
      <c r="G30" s="51" t="s">
        <v>89</v>
      </c>
      <c r="H30" s="51" t="s">
        <v>111</v>
      </c>
      <c r="I30" s="51" t="s">
        <v>44</v>
      </c>
      <c r="J30" s="51" t="s">
        <v>197</v>
      </c>
      <c r="K30" s="51" t="s">
        <v>24</v>
      </c>
      <c r="L30" s="26">
        <v>30</v>
      </c>
      <c r="M30" s="26"/>
      <c r="N30" s="26"/>
      <c r="O30" s="26">
        <v>2</v>
      </c>
      <c r="P30" s="65">
        <v>0.5</v>
      </c>
      <c r="Q30" s="26"/>
      <c r="R30" s="26"/>
      <c r="S30" s="26"/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11">
        <f>SUM(L30:AC30)</f>
        <v>33.5</v>
      </c>
      <c r="AE30" s="53"/>
      <c r="AF30" s="53"/>
      <c r="AG30" s="53"/>
    </row>
    <row r="31" spans="2:33" s="52" customFormat="1" ht="15" customHeight="1" x14ac:dyDescent="0.15">
      <c r="B31" s="182"/>
      <c r="C31" s="183"/>
      <c r="D31" s="252"/>
      <c r="E31" s="199"/>
      <c r="F31" s="5" t="s">
        <v>163</v>
      </c>
      <c r="G31" s="40"/>
      <c r="H31" s="40"/>
      <c r="I31" s="40"/>
      <c r="J31" s="40"/>
      <c r="K31" s="40"/>
      <c r="L31" s="48">
        <f t="shared" ref="L31:AC31" si="20">SUM(L29:L30)</f>
        <v>46</v>
      </c>
      <c r="M31" s="48">
        <f t="shared" si="20"/>
        <v>14</v>
      </c>
      <c r="N31" s="48">
        <f t="shared" si="20"/>
        <v>0</v>
      </c>
      <c r="O31" s="48">
        <f t="shared" si="20"/>
        <v>4</v>
      </c>
      <c r="P31" s="48">
        <f t="shared" si="20"/>
        <v>1</v>
      </c>
      <c r="Q31" s="48">
        <f t="shared" si="20"/>
        <v>0</v>
      </c>
      <c r="R31" s="48">
        <f t="shared" si="20"/>
        <v>0</v>
      </c>
      <c r="S31" s="48">
        <f t="shared" si="20"/>
        <v>0</v>
      </c>
      <c r="T31" s="48">
        <f t="shared" si="20"/>
        <v>0</v>
      </c>
      <c r="U31" s="48">
        <f t="shared" si="20"/>
        <v>0</v>
      </c>
      <c r="V31" s="48">
        <f t="shared" si="20"/>
        <v>2</v>
      </c>
      <c r="W31" s="48">
        <f t="shared" si="20"/>
        <v>0</v>
      </c>
      <c r="X31" s="48">
        <f t="shared" si="20"/>
        <v>0</v>
      </c>
      <c r="Y31" s="48">
        <f t="shared" si="20"/>
        <v>0</v>
      </c>
      <c r="Z31" s="48">
        <f t="shared" si="20"/>
        <v>0</v>
      </c>
      <c r="AA31" s="48">
        <f t="shared" si="20"/>
        <v>0</v>
      </c>
      <c r="AB31" s="48">
        <f t="shared" si="20"/>
        <v>0</v>
      </c>
      <c r="AC31" s="48">
        <f t="shared" si="20"/>
        <v>0</v>
      </c>
      <c r="AD31" s="48">
        <f>SUM(AD29:AD30)</f>
        <v>67</v>
      </c>
      <c r="AE31" s="53"/>
      <c r="AF31" s="53"/>
      <c r="AG31" s="53"/>
    </row>
    <row r="32" spans="2:33" s="52" customFormat="1" ht="15" customHeight="1" x14ac:dyDescent="0.15">
      <c r="B32" s="182"/>
      <c r="C32" s="183"/>
      <c r="D32" s="252"/>
      <c r="E32" s="199"/>
      <c r="F32" s="186" t="s">
        <v>150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53"/>
      <c r="AF32" s="53"/>
      <c r="AG32" s="53"/>
    </row>
    <row r="33" spans="2:33" s="52" customFormat="1" ht="47.25" customHeight="1" x14ac:dyDescent="0.15">
      <c r="B33" s="182"/>
      <c r="C33" s="183"/>
      <c r="D33" s="252"/>
      <c r="E33" s="199"/>
      <c r="F33" s="67" t="s">
        <v>103</v>
      </c>
      <c r="G33" s="51" t="s">
        <v>89</v>
      </c>
      <c r="H33" s="51" t="s">
        <v>31</v>
      </c>
      <c r="I33" s="51"/>
      <c r="J33" s="51" t="s">
        <v>159</v>
      </c>
      <c r="K33" s="74" t="s">
        <v>88</v>
      </c>
      <c r="L33" s="26">
        <v>22</v>
      </c>
      <c r="M33" s="26"/>
      <c r="N33" s="26"/>
      <c r="O33" s="26">
        <v>1</v>
      </c>
      <c r="P33" s="26">
        <v>0.5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44"/>
      <c r="AD33" s="11">
        <f>SUM(L33:AC33)</f>
        <v>24.5</v>
      </c>
      <c r="AE33" s="53"/>
      <c r="AF33" s="53"/>
      <c r="AG33" s="53"/>
    </row>
    <row r="34" spans="2:33" s="52" customFormat="1" ht="39" customHeight="1" x14ac:dyDescent="0.15">
      <c r="B34" s="182"/>
      <c r="C34" s="183"/>
      <c r="D34" s="252"/>
      <c r="E34" s="199"/>
      <c r="F34" s="67" t="s">
        <v>103</v>
      </c>
      <c r="G34" s="51" t="s">
        <v>89</v>
      </c>
      <c r="H34" s="51" t="s">
        <v>111</v>
      </c>
      <c r="I34" s="51" t="s">
        <v>59</v>
      </c>
      <c r="J34" s="51" t="s">
        <v>159</v>
      </c>
      <c r="K34" s="51" t="s">
        <v>190</v>
      </c>
      <c r="L34" s="26">
        <v>22</v>
      </c>
      <c r="M34" s="26"/>
      <c r="N34" s="26"/>
      <c r="O34" s="26">
        <v>9</v>
      </c>
      <c r="P34" s="26">
        <v>2</v>
      </c>
      <c r="Q34" s="26"/>
      <c r="R34" s="26"/>
      <c r="S34" s="26"/>
      <c r="T34" s="26"/>
      <c r="U34" s="26"/>
      <c r="V34" s="26">
        <v>2</v>
      </c>
      <c r="W34" s="26"/>
      <c r="X34" s="26"/>
      <c r="Y34" s="26"/>
      <c r="Z34" s="26"/>
      <c r="AA34" s="26"/>
      <c r="AB34" s="26"/>
      <c r="AC34" s="44"/>
      <c r="AD34" s="11">
        <f t="shared" ref="AD34:AD37" si="21">SUM(L34:AC34)</f>
        <v>35</v>
      </c>
      <c r="AE34" s="53"/>
      <c r="AF34" s="53"/>
      <c r="AG34" s="53"/>
    </row>
    <row r="35" spans="2:33" s="52" customFormat="1" ht="39" customHeight="1" x14ac:dyDescent="0.15">
      <c r="B35" s="182"/>
      <c r="C35" s="183"/>
      <c r="D35" s="252"/>
      <c r="E35" s="199"/>
      <c r="F35" s="67" t="s">
        <v>103</v>
      </c>
      <c r="G35" s="51" t="s">
        <v>89</v>
      </c>
      <c r="H35" s="74" t="s">
        <v>27</v>
      </c>
      <c r="I35" s="74" t="s">
        <v>74</v>
      </c>
      <c r="J35" s="51" t="s">
        <v>159</v>
      </c>
      <c r="K35" s="74" t="s">
        <v>46</v>
      </c>
      <c r="L35" s="26">
        <v>22</v>
      </c>
      <c r="M35" s="26"/>
      <c r="N35" s="26"/>
      <c r="O35" s="26">
        <v>3</v>
      </c>
      <c r="P35" s="26">
        <v>1</v>
      </c>
      <c r="Q35" s="26"/>
      <c r="R35" s="26"/>
      <c r="S35" s="26"/>
      <c r="T35" s="26"/>
      <c r="U35" s="26"/>
      <c r="V35" s="26">
        <v>1</v>
      </c>
      <c r="W35" s="26"/>
      <c r="X35" s="26"/>
      <c r="Y35" s="26"/>
      <c r="Z35" s="26"/>
      <c r="AA35" s="26"/>
      <c r="AB35" s="26"/>
      <c r="AC35" s="44"/>
      <c r="AD35" s="11">
        <f t="shared" si="21"/>
        <v>27</v>
      </c>
      <c r="AE35" s="53"/>
      <c r="AF35" s="53"/>
      <c r="AG35" s="53"/>
    </row>
    <row r="36" spans="2:33" s="52" customFormat="1" ht="17.25" customHeight="1" x14ac:dyDescent="0.15">
      <c r="B36" s="182"/>
      <c r="C36" s="183"/>
      <c r="D36" s="252"/>
      <c r="E36" s="199"/>
      <c r="F36" s="67" t="s">
        <v>139</v>
      </c>
      <c r="G36" s="51" t="s">
        <v>89</v>
      </c>
      <c r="H36" s="51" t="s">
        <v>111</v>
      </c>
      <c r="I36" s="51" t="s">
        <v>20</v>
      </c>
      <c r="J36" s="51" t="s">
        <v>138</v>
      </c>
      <c r="K36" s="74" t="s">
        <v>203</v>
      </c>
      <c r="L36" s="26"/>
      <c r="M36" s="26">
        <v>56</v>
      </c>
      <c r="N36" s="26"/>
      <c r="O36" s="26"/>
      <c r="P36" s="26"/>
      <c r="Q36" s="26"/>
      <c r="R36" s="26"/>
      <c r="S36" s="26"/>
      <c r="T36" s="26"/>
      <c r="U36" s="26"/>
      <c r="V36" s="65">
        <v>9</v>
      </c>
      <c r="W36" s="26"/>
      <c r="X36" s="26"/>
      <c r="Y36" s="26"/>
      <c r="Z36" s="26"/>
      <c r="AA36" s="26"/>
      <c r="AB36" s="26"/>
      <c r="AC36" s="26"/>
      <c r="AD36" s="11">
        <f t="shared" si="21"/>
        <v>65</v>
      </c>
      <c r="AE36" s="53"/>
      <c r="AF36" s="53"/>
      <c r="AG36" s="53"/>
    </row>
    <row r="37" spans="2:33" s="52" customFormat="1" ht="15" customHeight="1" x14ac:dyDescent="0.15">
      <c r="B37" s="182"/>
      <c r="C37" s="183"/>
      <c r="D37" s="252"/>
      <c r="E37" s="199"/>
      <c r="F37" s="69" t="s">
        <v>99</v>
      </c>
      <c r="G37" s="51" t="s">
        <v>89</v>
      </c>
      <c r="H37" s="51" t="s">
        <v>111</v>
      </c>
      <c r="I37" s="51" t="s">
        <v>82</v>
      </c>
      <c r="J37" s="51" t="s">
        <v>13</v>
      </c>
      <c r="K37" s="51" t="s">
        <v>187</v>
      </c>
      <c r="L37" s="26"/>
      <c r="M37" s="26"/>
      <c r="N37" s="26"/>
      <c r="O37" s="26"/>
      <c r="P37" s="26"/>
      <c r="Q37" s="26"/>
      <c r="R37" s="26">
        <v>30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4"/>
      <c r="AD37" s="11">
        <f t="shared" si="21"/>
        <v>30</v>
      </c>
      <c r="AE37" s="53"/>
      <c r="AF37" s="53"/>
      <c r="AG37" s="53"/>
    </row>
    <row r="38" spans="2:33" s="52" customFormat="1" ht="34.5" customHeight="1" x14ac:dyDescent="0.15">
      <c r="B38" s="182"/>
      <c r="C38" s="183"/>
      <c r="D38" s="252"/>
      <c r="E38" s="199"/>
      <c r="F38" s="69" t="s">
        <v>42</v>
      </c>
      <c r="G38" s="51" t="s">
        <v>89</v>
      </c>
      <c r="H38" s="51" t="s">
        <v>111</v>
      </c>
      <c r="I38" s="51" t="s">
        <v>82</v>
      </c>
      <c r="J38" s="51" t="s">
        <v>13</v>
      </c>
      <c r="K38" s="51" t="s">
        <v>151</v>
      </c>
      <c r="L38" s="44"/>
      <c r="M38" s="44"/>
      <c r="N38" s="44"/>
      <c r="O38" s="44"/>
      <c r="P38" s="44"/>
      <c r="Q38" s="44"/>
      <c r="R38" s="44"/>
      <c r="S38" s="44"/>
      <c r="T38" s="44">
        <v>44</v>
      </c>
      <c r="U38" s="44"/>
      <c r="V38" s="44"/>
      <c r="W38" s="44"/>
      <c r="X38" s="44"/>
      <c r="Y38" s="44"/>
      <c r="Z38" s="44"/>
      <c r="AA38" s="44"/>
      <c r="AB38" s="44"/>
      <c r="AC38" s="44"/>
      <c r="AD38" s="11">
        <f>SUM(L38:AC38)</f>
        <v>44</v>
      </c>
      <c r="AE38" s="53"/>
      <c r="AF38" s="53"/>
      <c r="AG38" s="53"/>
    </row>
    <row r="39" spans="2:33" s="52" customFormat="1" ht="15" customHeight="1" x14ac:dyDescent="0.15">
      <c r="B39" s="182"/>
      <c r="C39" s="183"/>
      <c r="D39" s="252"/>
      <c r="E39" s="199"/>
      <c r="F39" s="5" t="s">
        <v>56</v>
      </c>
      <c r="G39" s="40"/>
      <c r="H39" s="40"/>
      <c r="I39" s="40"/>
      <c r="J39" s="40"/>
      <c r="K39" s="45"/>
      <c r="L39" s="48">
        <f>SUM(L33:L38)</f>
        <v>66</v>
      </c>
      <c r="M39" s="48">
        <f t="shared" ref="M39:AC39" si="22">SUM(M33:M38)</f>
        <v>56</v>
      </c>
      <c r="N39" s="48">
        <f t="shared" si="22"/>
        <v>0</v>
      </c>
      <c r="O39" s="48">
        <f t="shared" si="22"/>
        <v>13</v>
      </c>
      <c r="P39" s="48">
        <f t="shared" si="22"/>
        <v>3.5</v>
      </c>
      <c r="Q39" s="48">
        <f t="shared" si="22"/>
        <v>0</v>
      </c>
      <c r="R39" s="48">
        <f t="shared" si="22"/>
        <v>30</v>
      </c>
      <c r="S39" s="48">
        <f t="shared" si="22"/>
        <v>0</v>
      </c>
      <c r="T39" s="48">
        <f t="shared" si="22"/>
        <v>44</v>
      </c>
      <c r="U39" s="48">
        <f t="shared" si="22"/>
        <v>0</v>
      </c>
      <c r="V39" s="48">
        <f t="shared" si="22"/>
        <v>13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22"/>
        <v>0</v>
      </c>
      <c r="AC39" s="48">
        <f t="shared" si="22"/>
        <v>0</v>
      </c>
      <c r="AD39" s="48">
        <f>SUM(AD33:AD38)</f>
        <v>225.5</v>
      </c>
      <c r="AE39" s="53"/>
      <c r="AF39" s="53"/>
      <c r="AG39" s="53"/>
    </row>
    <row r="40" spans="2:33" s="52" customFormat="1" ht="15" customHeight="1" x14ac:dyDescent="0.15">
      <c r="B40" s="182"/>
      <c r="C40" s="183"/>
      <c r="D40" s="252"/>
      <c r="E40" s="199"/>
      <c r="F40" s="47" t="s">
        <v>157</v>
      </c>
      <c r="G40" s="31"/>
      <c r="H40" s="31"/>
      <c r="I40" s="31"/>
      <c r="J40" s="27"/>
      <c r="K40" s="27"/>
      <c r="L40" s="48">
        <f t="shared" ref="L40:AD40" si="23">L31+L39</f>
        <v>112</v>
      </c>
      <c r="M40" s="48">
        <f t="shared" si="23"/>
        <v>70</v>
      </c>
      <c r="N40" s="48">
        <f t="shared" si="23"/>
        <v>0</v>
      </c>
      <c r="O40" s="48">
        <f t="shared" si="23"/>
        <v>17</v>
      </c>
      <c r="P40" s="48">
        <f t="shared" si="23"/>
        <v>4.5</v>
      </c>
      <c r="Q40" s="48">
        <f t="shared" si="23"/>
        <v>0</v>
      </c>
      <c r="R40" s="48">
        <f t="shared" si="23"/>
        <v>30</v>
      </c>
      <c r="S40" s="48">
        <f t="shared" si="23"/>
        <v>0</v>
      </c>
      <c r="T40" s="48">
        <f t="shared" si="23"/>
        <v>44</v>
      </c>
      <c r="U40" s="48">
        <f t="shared" si="23"/>
        <v>0</v>
      </c>
      <c r="V40" s="48">
        <f t="shared" si="23"/>
        <v>15</v>
      </c>
      <c r="W40" s="48">
        <f t="shared" si="23"/>
        <v>0</v>
      </c>
      <c r="X40" s="48">
        <f t="shared" si="23"/>
        <v>0</v>
      </c>
      <c r="Y40" s="48">
        <f t="shared" si="23"/>
        <v>0</v>
      </c>
      <c r="Z40" s="48">
        <f t="shared" si="23"/>
        <v>0</v>
      </c>
      <c r="AA40" s="48">
        <f t="shared" si="23"/>
        <v>0</v>
      </c>
      <c r="AB40" s="48">
        <f t="shared" si="23"/>
        <v>0</v>
      </c>
      <c r="AC40" s="48">
        <f t="shared" si="23"/>
        <v>0</v>
      </c>
      <c r="AD40" s="48">
        <f t="shared" si="23"/>
        <v>292.5</v>
      </c>
      <c r="AE40" s="53"/>
      <c r="AF40" s="53"/>
      <c r="AG40" s="53"/>
    </row>
    <row r="41" spans="2:33" s="52" customFormat="1" ht="15" customHeight="1" x14ac:dyDescent="0.25">
      <c r="B41" s="176" t="s">
        <v>26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53"/>
      <c r="AF41" s="53"/>
      <c r="AG41" s="53"/>
    </row>
    <row r="42" spans="2:33" s="52" customFormat="1" ht="15" customHeight="1" x14ac:dyDescent="0.25">
      <c r="B42" s="9"/>
      <c r="C42" s="177"/>
      <c r="D42" s="177"/>
      <c r="E42" s="177"/>
      <c r="F42" s="177"/>
      <c r="G42" s="177"/>
      <c r="H42" s="177"/>
      <c r="I42" s="177"/>
      <c r="J42" s="177"/>
      <c r="K42" s="9"/>
      <c r="L42" s="9"/>
      <c r="M42" s="9"/>
      <c r="N42" s="9"/>
      <c r="O42" s="9"/>
      <c r="P42" s="178" t="s">
        <v>194</v>
      </c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53"/>
      <c r="AF42" s="53"/>
      <c r="AG42" s="53"/>
    </row>
    <row r="43" spans="2:33" s="52" customFormat="1" ht="15" customHeight="1" x14ac:dyDescent="0.25">
      <c r="B43" s="9"/>
      <c r="C43" s="180" t="s">
        <v>196</v>
      </c>
      <c r="D43" s="180"/>
      <c r="E43" s="180"/>
      <c r="F43" s="180"/>
      <c r="G43" s="180"/>
      <c r="H43" s="180"/>
      <c r="I43" s="180"/>
      <c r="J43" s="180"/>
      <c r="K43" s="9"/>
      <c r="L43" s="9"/>
      <c r="M43" s="9"/>
      <c r="N43" s="9"/>
      <c r="O43" s="9"/>
      <c r="P43" s="9"/>
      <c r="Q43" s="9"/>
      <c r="R43" s="9"/>
      <c r="S43" s="8"/>
      <c r="T43" s="8"/>
      <c r="U43" s="3" t="s">
        <v>49</v>
      </c>
      <c r="V43" s="3"/>
      <c r="W43" s="3"/>
      <c r="X43" s="3"/>
      <c r="Y43" s="3"/>
      <c r="Z43" s="16"/>
      <c r="AA43" s="3"/>
      <c r="AB43" s="12"/>
      <c r="AC43" s="8"/>
      <c r="AD43" s="9"/>
      <c r="AE43" s="53"/>
      <c r="AF43" s="53"/>
      <c r="AG43" s="53"/>
    </row>
    <row r="44" spans="2:33" s="52" customFormat="1" ht="15" customHeight="1" x14ac:dyDescent="0.25">
      <c r="B44" s="9"/>
      <c r="C44" s="94"/>
      <c r="D44" s="94"/>
      <c r="E44" s="94"/>
      <c r="F44" s="94"/>
      <c r="G44" s="94"/>
      <c r="H44" s="94"/>
      <c r="I44" s="94"/>
      <c r="J44" s="94"/>
      <c r="K44" s="9"/>
      <c r="L44" s="9"/>
      <c r="M44" s="9"/>
      <c r="N44" s="9"/>
      <c r="O44" s="9"/>
      <c r="P44" s="9"/>
      <c r="Q44" s="9"/>
      <c r="R44" s="9"/>
      <c r="S44" s="8"/>
      <c r="T44" s="8"/>
      <c r="U44" s="3"/>
      <c r="V44" s="3"/>
      <c r="W44" s="3"/>
      <c r="X44" s="3"/>
      <c r="Y44" s="3"/>
      <c r="Z44" s="16"/>
      <c r="AA44" s="3"/>
      <c r="AB44" s="12"/>
      <c r="AC44" s="8"/>
      <c r="AD44" s="9"/>
      <c r="AE44" s="53"/>
      <c r="AF44" s="53"/>
      <c r="AG44" s="53"/>
    </row>
    <row r="45" spans="2:33" s="52" customFormat="1" ht="15" customHeight="1" x14ac:dyDescent="0.25">
      <c r="B45" s="9"/>
      <c r="C45" s="94"/>
      <c r="D45" s="94"/>
      <c r="E45" s="94"/>
      <c r="F45" s="94"/>
      <c r="G45" s="94"/>
      <c r="H45" s="94"/>
      <c r="I45" s="94"/>
      <c r="J45" s="94"/>
      <c r="K45" s="9"/>
      <c r="L45" s="9"/>
      <c r="M45" s="9"/>
      <c r="N45" s="9"/>
      <c r="O45" s="9"/>
      <c r="P45" s="9"/>
      <c r="Q45" s="9"/>
      <c r="R45" s="9"/>
      <c r="S45" s="8"/>
      <c r="T45" s="8"/>
      <c r="U45" s="3"/>
      <c r="V45" s="3"/>
      <c r="W45" s="3"/>
      <c r="X45" s="3"/>
      <c r="Y45" s="3"/>
      <c r="Z45" s="16"/>
      <c r="AA45" s="3"/>
      <c r="AB45" s="12"/>
      <c r="AC45" s="8"/>
      <c r="AD45" s="9"/>
      <c r="AE45" s="53"/>
      <c r="AF45" s="53"/>
      <c r="AG45" s="53"/>
    </row>
    <row r="46" spans="2:33" s="52" customFormat="1" ht="15" customHeight="1" x14ac:dyDescent="0.25">
      <c r="B46" s="9"/>
      <c r="C46" s="94"/>
      <c r="D46" s="94"/>
      <c r="E46" s="94"/>
      <c r="F46" s="94"/>
      <c r="G46" s="94"/>
      <c r="H46" s="94"/>
      <c r="I46" s="94"/>
      <c r="J46" s="94"/>
      <c r="K46" s="9"/>
      <c r="L46" s="9"/>
      <c r="M46" s="9"/>
      <c r="N46" s="9"/>
      <c r="O46" s="9"/>
      <c r="P46" s="9"/>
      <c r="Q46" s="9"/>
      <c r="R46" s="9"/>
      <c r="S46" s="8"/>
      <c r="T46" s="8"/>
      <c r="U46" s="3"/>
      <c r="V46" s="3"/>
      <c r="W46" s="3"/>
      <c r="X46" s="3"/>
      <c r="Y46" s="3"/>
      <c r="Z46" s="16"/>
      <c r="AA46" s="3"/>
      <c r="AB46" s="12"/>
      <c r="AC46" s="8"/>
      <c r="AD46" s="9"/>
      <c r="AE46" s="53"/>
      <c r="AF46" s="53"/>
      <c r="AG46" s="53"/>
    </row>
    <row r="47" spans="2:33" s="52" customFormat="1" ht="15" customHeight="1" x14ac:dyDescent="0.2">
      <c r="B47" s="187">
        <v>3</v>
      </c>
      <c r="C47" s="190" t="s">
        <v>35</v>
      </c>
      <c r="D47" s="203" t="s">
        <v>192</v>
      </c>
      <c r="E47" s="206" t="s">
        <v>90</v>
      </c>
      <c r="F47" s="220" t="s">
        <v>153</v>
      </c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2"/>
      <c r="AE47" s="53"/>
      <c r="AF47" s="53"/>
      <c r="AG47" s="53"/>
    </row>
    <row r="48" spans="2:33" s="52" customFormat="1" ht="54.75" customHeight="1" x14ac:dyDescent="0.15">
      <c r="B48" s="188"/>
      <c r="C48" s="191"/>
      <c r="D48" s="204"/>
      <c r="E48" s="207"/>
      <c r="F48" s="67" t="s">
        <v>202</v>
      </c>
      <c r="G48" s="51" t="s">
        <v>89</v>
      </c>
      <c r="H48" s="51" t="s">
        <v>27</v>
      </c>
      <c r="I48" s="51" t="s">
        <v>168</v>
      </c>
      <c r="J48" s="51" t="s">
        <v>159</v>
      </c>
      <c r="K48" s="51" t="s">
        <v>46</v>
      </c>
      <c r="L48" s="26">
        <v>16</v>
      </c>
      <c r="M48" s="26">
        <v>16</v>
      </c>
      <c r="N48" s="26"/>
      <c r="O48" s="26"/>
      <c r="P48" s="26"/>
      <c r="Q48" s="26"/>
      <c r="R48" s="26"/>
      <c r="S48" s="26"/>
      <c r="T48" s="26"/>
      <c r="U48" s="26"/>
      <c r="V48" s="26">
        <v>1</v>
      </c>
      <c r="W48" s="26"/>
      <c r="X48" s="26"/>
      <c r="Y48" s="26"/>
      <c r="Z48" s="26"/>
      <c r="AA48" s="26"/>
      <c r="AB48" s="26"/>
      <c r="AC48" s="26"/>
      <c r="AD48" s="56">
        <f>SUM(L48:AC48)</f>
        <v>33</v>
      </c>
      <c r="AE48" s="53"/>
      <c r="AF48" s="53"/>
      <c r="AG48" s="53"/>
    </row>
    <row r="49" spans="2:33" s="52" customFormat="1" ht="15" customHeight="1" x14ac:dyDescent="0.15">
      <c r="B49" s="188"/>
      <c r="C49" s="191"/>
      <c r="D49" s="204"/>
      <c r="E49" s="207"/>
      <c r="F49" s="67" t="s">
        <v>48</v>
      </c>
      <c r="G49" s="57" t="s">
        <v>89</v>
      </c>
      <c r="H49" s="51" t="s">
        <v>27</v>
      </c>
      <c r="I49" s="51" t="s">
        <v>74</v>
      </c>
      <c r="J49" s="51" t="s">
        <v>159</v>
      </c>
      <c r="K49" s="51" t="s">
        <v>46</v>
      </c>
      <c r="L49" s="44"/>
      <c r="M49" s="44">
        <v>64</v>
      </c>
      <c r="N49" s="44"/>
      <c r="O49" s="44"/>
      <c r="P49" s="44"/>
      <c r="Q49" s="44"/>
      <c r="R49" s="44"/>
      <c r="S49" s="44"/>
      <c r="T49" s="44"/>
      <c r="U49" s="44"/>
      <c r="V49" s="44">
        <v>4</v>
      </c>
      <c r="W49" s="44"/>
      <c r="X49" s="44"/>
      <c r="Y49" s="44"/>
      <c r="Z49" s="44"/>
      <c r="AA49" s="44"/>
      <c r="AB49" s="44"/>
      <c r="AC49" s="44"/>
      <c r="AD49" s="56">
        <f t="shared" ref="AD49:AD53" si="24">SUM(L49:AC49)</f>
        <v>68</v>
      </c>
      <c r="AE49" s="53"/>
      <c r="AF49" s="53"/>
      <c r="AG49" s="53"/>
    </row>
    <row r="50" spans="2:33" s="52" customFormat="1" ht="15" customHeight="1" x14ac:dyDescent="0.15">
      <c r="B50" s="188"/>
      <c r="C50" s="191"/>
      <c r="D50" s="204"/>
      <c r="E50" s="207"/>
      <c r="F50" s="67" t="s">
        <v>60</v>
      </c>
      <c r="G50" s="51" t="s">
        <v>89</v>
      </c>
      <c r="H50" s="51" t="s">
        <v>27</v>
      </c>
      <c r="I50" s="51" t="s">
        <v>168</v>
      </c>
      <c r="J50" s="51" t="s">
        <v>105</v>
      </c>
      <c r="K50" s="57" t="s">
        <v>46</v>
      </c>
      <c r="L50" s="44"/>
      <c r="M50" s="44">
        <v>16</v>
      </c>
      <c r="N50" s="44"/>
      <c r="O50" s="44"/>
      <c r="P50" s="44"/>
      <c r="Q50" s="44"/>
      <c r="R50" s="44"/>
      <c r="S50" s="44"/>
      <c r="T50" s="44"/>
      <c r="U50" s="44"/>
      <c r="V50" s="44">
        <v>1</v>
      </c>
      <c r="W50" s="44"/>
      <c r="X50" s="44"/>
      <c r="Y50" s="44"/>
      <c r="Z50" s="44"/>
      <c r="AA50" s="44"/>
      <c r="AB50" s="44"/>
      <c r="AC50" s="44"/>
      <c r="AD50" s="56">
        <f t="shared" si="24"/>
        <v>17</v>
      </c>
      <c r="AE50" s="53"/>
      <c r="AF50" s="53"/>
      <c r="AG50" s="53"/>
    </row>
    <row r="51" spans="2:33" s="52" customFormat="1" ht="15" customHeight="1" x14ac:dyDescent="0.15">
      <c r="B51" s="188"/>
      <c r="C51" s="191"/>
      <c r="D51" s="204"/>
      <c r="E51" s="207"/>
      <c r="F51" s="67" t="s">
        <v>48</v>
      </c>
      <c r="G51" s="57" t="s">
        <v>89</v>
      </c>
      <c r="H51" s="51" t="s">
        <v>27</v>
      </c>
      <c r="I51" s="51" t="s">
        <v>168</v>
      </c>
      <c r="J51" s="51" t="s">
        <v>105</v>
      </c>
      <c r="K51" s="51" t="s">
        <v>46</v>
      </c>
      <c r="L51" s="44"/>
      <c r="M51" s="44">
        <v>64</v>
      </c>
      <c r="N51" s="44"/>
      <c r="O51" s="44"/>
      <c r="P51" s="44"/>
      <c r="Q51" s="44"/>
      <c r="R51" s="44"/>
      <c r="S51" s="44"/>
      <c r="T51" s="44"/>
      <c r="U51" s="44"/>
      <c r="V51" s="44">
        <v>3</v>
      </c>
      <c r="W51" s="44"/>
      <c r="X51" s="44"/>
      <c r="Y51" s="44"/>
      <c r="Z51" s="44"/>
      <c r="AA51" s="44"/>
      <c r="AB51" s="44"/>
      <c r="AC51" s="44"/>
      <c r="AD51" s="56">
        <f t="shared" si="24"/>
        <v>67</v>
      </c>
      <c r="AE51" s="53"/>
      <c r="AF51" s="53"/>
      <c r="AG51" s="53"/>
    </row>
    <row r="52" spans="2:33" s="52" customFormat="1" ht="15" customHeight="1" x14ac:dyDescent="0.15">
      <c r="B52" s="188"/>
      <c r="C52" s="191"/>
      <c r="D52" s="204"/>
      <c r="E52" s="207"/>
      <c r="F52" s="67" t="s">
        <v>48</v>
      </c>
      <c r="G52" s="51" t="s">
        <v>89</v>
      </c>
      <c r="H52" s="51" t="s">
        <v>27</v>
      </c>
      <c r="I52" s="51" t="s">
        <v>98</v>
      </c>
      <c r="J52" s="51" t="s">
        <v>13</v>
      </c>
      <c r="K52" s="51" t="s">
        <v>106</v>
      </c>
      <c r="L52" s="44"/>
      <c r="M52" s="44">
        <v>176</v>
      </c>
      <c r="N52" s="44"/>
      <c r="O52" s="44"/>
      <c r="P52" s="44"/>
      <c r="Q52" s="44"/>
      <c r="R52" s="44"/>
      <c r="S52" s="44"/>
      <c r="T52" s="44"/>
      <c r="U52" s="44"/>
      <c r="V52" s="44">
        <v>5</v>
      </c>
      <c r="W52" s="44"/>
      <c r="X52" s="44"/>
      <c r="Y52" s="44"/>
      <c r="Z52" s="44"/>
      <c r="AA52" s="44"/>
      <c r="AB52" s="44"/>
      <c r="AC52" s="44"/>
      <c r="AD52" s="56">
        <f t="shared" si="24"/>
        <v>181</v>
      </c>
      <c r="AE52" s="53"/>
      <c r="AF52" s="53"/>
      <c r="AG52" s="53"/>
    </row>
    <row r="53" spans="2:33" s="52" customFormat="1" ht="15" customHeight="1" x14ac:dyDescent="0.15">
      <c r="B53" s="188"/>
      <c r="C53" s="191"/>
      <c r="D53" s="204"/>
      <c r="E53" s="207"/>
      <c r="F53" s="67" t="s">
        <v>73</v>
      </c>
      <c r="G53" s="51" t="s">
        <v>89</v>
      </c>
      <c r="H53" s="51" t="s">
        <v>27</v>
      </c>
      <c r="I53" s="51" t="s">
        <v>98</v>
      </c>
      <c r="J53" s="51" t="s">
        <v>13</v>
      </c>
      <c r="K53" s="51" t="s">
        <v>106</v>
      </c>
      <c r="L53" s="44"/>
      <c r="M53" s="44">
        <v>32</v>
      </c>
      <c r="N53" s="44"/>
      <c r="O53" s="44">
        <v>4</v>
      </c>
      <c r="P53" s="44">
        <v>2</v>
      </c>
      <c r="Q53" s="44"/>
      <c r="R53" s="44"/>
      <c r="S53" s="44"/>
      <c r="T53" s="44"/>
      <c r="U53" s="44"/>
      <c r="V53" s="44">
        <v>2</v>
      </c>
      <c r="W53" s="44"/>
      <c r="X53" s="44"/>
      <c r="Y53" s="44"/>
      <c r="Z53" s="44"/>
      <c r="AA53" s="44"/>
      <c r="AB53" s="44"/>
      <c r="AC53" s="44"/>
      <c r="AD53" s="56">
        <f t="shared" si="24"/>
        <v>40</v>
      </c>
      <c r="AE53" s="53"/>
      <c r="AF53" s="53"/>
      <c r="AG53" s="53"/>
    </row>
    <row r="54" spans="2:33" s="52" customFormat="1" ht="15" customHeight="1" x14ac:dyDescent="0.15">
      <c r="B54" s="188"/>
      <c r="C54" s="191"/>
      <c r="D54" s="204"/>
      <c r="E54" s="207"/>
      <c r="F54" s="40" t="s">
        <v>163</v>
      </c>
      <c r="G54" s="40"/>
      <c r="H54" s="40"/>
      <c r="I54" s="40"/>
      <c r="J54" s="40"/>
      <c r="K54" s="40"/>
      <c r="L54" s="48">
        <f>SUM(L48:L53)</f>
        <v>16</v>
      </c>
      <c r="M54" s="48">
        <f>SUM(M48:M53)</f>
        <v>368</v>
      </c>
      <c r="N54" s="48">
        <f t="shared" ref="N54:U54" si="25">SUM(N48:N53)</f>
        <v>0</v>
      </c>
      <c r="O54" s="48">
        <f t="shared" si="25"/>
        <v>4</v>
      </c>
      <c r="P54" s="48">
        <f t="shared" si="25"/>
        <v>2</v>
      </c>
      <c r="Q54" s="48">
        <f t="shared" si="25"/>
        <v>0</v>
      </c>
      <c r="R54" s="48">
        <f t="shared" si="25"/>
        <v>0</v>
      </c>
      <c r="S54" s="48">
        <f t="shared" si="25"/>
        <v>0</v>
      </c>
      <c r="T54" s="48">
        <f t="shared" si="25"/>
        <v>0</v>
      </c>
      <c r="U54" s="48">
        <f t="shared" si="25"/>
        <v>0</v>
      </c>
      <c r="V54" s="48">
        <f>SUM(V48:V53)</f>
        <v>16</v>
      </c>
      <c r="W54" s="48">
        <f t="shared" ref="W54:AC54" si="26">SUM(W48:W53)</f>
        <v>0</v>
      </c>
      <c r="X54" s="48">
        <f t="shared" si="26"/>
        <v>0</v>
      </c>
      <c r="Y54" s="48">
        <f t="shared" si="26"/>
        <v>0</v>
      </c>
      <c r="Z54" s="48">
        <f t="shared" si="26"/>
        <v>0</v>
      </c>
      <c r="AA54" s="48">
        <f t="shared" si="26"/>
        <v>0</v>
      </c>
      <c r="AB54" s="48">
        <f t="shared" si="26"/>
        <v>0</v>
      </c>
      <c r="AC54" s="48">
        <f t="shared" si="26"/>
        <v>0</v>
      </c>
      <c r="AD54" s="11">
        <f>SUM(AD48:AD53)</f>
        <v>406</v>
      </c>
      <c r="AE54" s="53"/>
      <c r="AF54" s="53"/>
      <c r="AG54" s="53"/>
    </row>
    <row r="55" spans="2:33" s="52" customFormat="1" ht="15" customHeight="1" x14ac:dyDescent="0.15">
      <c r="B55" s="188"/>
      <c r="C55" s="191"/>
      <c r="D55" s="204"/>
      <c r="E55" s="207"/>
      <c r="F55" s="218" t="s">
        <v>150</v>
      </c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53"/>
      <c r="AF55" s="53"/>
      <c r="AG55" s="53"/>
    </row>
    <row r="56" spans="2:33" s="52" customFormat="1" ht="15" customHeight="1" x14ac:dyDescent="0.15">
      <c r="B56" s="188"/>
      <c r="C56" s="191"/>
      <c r="D56" s="204"/>
      <c r="E56" s="207"/>
      <c r="F56" s="67" t="s">
        <v>48</v>
      </c>
      <c r="G56" s="51" t="s">
        <v>89</v>
      </c>
      <c r="H56" s="51" t="s">
        <v>27</v>
      </c>
      <c r="I56" s="51" t="s">
        <v>74</v>
      </c>
      <c r="J56" s="51" t="s">
        <v>159</v>
      </c>
      <c r="K56" s="51" t="s">
        <v>46</v>
      </c>
      <c r="L56" s="44"/>
      <c r="M56" s="44">
        <v>72</v>
      </c>
      <c r="N56" s="44"/>
      <c r="O56" s="44"/>
      <c r="P56" s="44"/>
      <c r="Q56" s="44"/>
      <c r="R56" s="44"/>
      <c r="S56" s="44"/>
      <c r="T56" s="44"/>
      <c r="U56" s="44"/>
      <c r="V56" s="44">
        <v>4</v>
      </c>
      <c r="W56" s="44"/>
      <c r="X56" s="44"/>
      <c r="Y56" s="44"/>
      <c r="Z56" s="44"/>
      <c r="AA56" s="44"/>
      <c r="AB56" s="44"/>
      <c r="AC56" s="44"/>
      <c r="AD56" s="56">
        <f>SUM(L56:AC56)</f>
        <v>76</v>
      </c>
      <c r="AE56" s="53"/>
      <c r="AF56" s="53"/>
      <c r="AG56" s="53"/>
    </row>
    <row r="57" spans="2:33" s="52" customFormat="1" ht="15" customHeight="1" x14ac:dyDescent="0.15">
      <c r="B57" s="188"/>
      <c r="C57" s="191"/>
      <c r="D57" s="204"/>
      <c r="E57" s="207"/>
      <c r="F57" s="67" t="s">
        <v>48</v>
      </c>
      <c r="G57" s="57" t="s">
        <v>89</v>
      </c>
      <c r="H57" s="51" t="s">
        <v>27</v>
      </c>
      <c r="I57" s="51" t="s">
        <v>168</v>
      </c>
      <c r="J57" s="51" t="s">
        <v>105</v>
      </c>
      <c r="K57" s="51" t="s">
        <v>46</v>
      </c>
      <c r="L57" s="44"/>
      <c r="M57" s="44">
        <v>64</v>
      </c>
      <c r="N57" s="44"/>
      <c r="O57" s="44"/>
      <c r="P57" s="44"/>
      <c r="Q57" s="44"/>
      <c r="R57" s="44"/>
      <c r="S57" s="44"/>
      <c r="T57" s="44"/>
      <c r="U57" s="44"/>
      <c r="V57" s="44">
        <v>3</v>
      </c>
      <c r="W57" s="44"/>
      <c r="X57" s="44"/>
      <c r="Y57" s="44"/>
      <c r="Z57" s="44"/>
      <c r="AA57" s="44"/>
      <c r="AB57" s="44"/>
      <c r="AC57" s="44"/>
      <c r="AD57" s="56">
        <f>SUM(L57:AC57)</f>
        <v>67</v>
      </c>
      <c r="AE57" s="53"/>
      <c r="AF57" s="53"/>
      <c r="AG57" s="53"/>
    </row>
    <row r="58" spans="2:33" s="52" customFormat="1" ht="15" customHeight="1" x14ac:dyDescent="0.15">
      <c r="B58" s="188"/>
      <c r="C58" s="191"/>
      <c r="D58" s="204"/>
      <c r="E58" s="207"/>
      <c r="F58" s="67" t="s">
        <v>60</v>
      </c>
      <c r="G58" s="51" t="s">
        <v>89</v>
      </c>
      <c r="H58" s="51" t="s">
        <v>27</v>
      </c>
      <c r="I58" s="51" t="s">
        <v>168</v>
      </c>
      <c r="J58" s="51" t="s">
        <v>105</v>
      </c>
      <c r="K58" s="57" t="s">
        <v>46</v>
      </c>
      <c r="L58" s="44"/>
      <c r="M58" s="44">
        <v>24</v>
      </c>
      <c r="N58" s="44"/>
      <c r="O58" s="44"/>
      <c r="P58" s="44"/>
      <c r="Q58" s="44"/>
      <c r="R58" s="44"/>
      <c r="S58" s="44"/>
      <c r="T58" s="44"/>
      <c r="U58" s="44"/>
      <c r="V58" s="44">
        <v>1</v>
      </c>
      <c r="W58" s="44"/>
      <c r="X58" s="44"/>
      <c r="Y58" s="44"/>
      <c r="Z58" s="44"/>
      <c r="AA58" s="44"/>
      <c r="AB58" s="44"/>
      <c r="AC58" s="44"/>
      <c r="AD58" s="56">
        <f>SUM(L58:Z58)</f>
        <v>25</v>
      </c>
      <c r="AE58" s="53"/>
      <c r="AF58" s="53"/>
      <c r="AG58" s="53"/>
    </row>
    <row r="59" spans="2:33" s="52" customFormat="1" ht="34.5" customHeight="1" x14ac:dyDescent="0.15">
      <c r="B59" s="188"/>
      <c r="C59" s="191"/>
      <c r="D59" s="204"/>
      <c r="E59" s="207"/>
      <c r="F59" s="67" t="s">
        <v>99</v>
      </c>
      <c r="G59" s="57" t="s">
        <v>89</v>
      </c>
      <c r="H59" s="57" t="s">
        <v>27</v>
      </c>
      <c r="I59" s="51" t="s">
        <v>98</v>
      </c>
      <c r="J59" s="57" t="s">
        <v>13</v>
      </c>
      <c r="K59" s="43">
        <v>2</v>
      </c>
      <c r="L59" s="44"/>
      <c r="M59" s="44"/>
      <c r="N59" s="44"/>
      <c r="O59" s="44"/>
      <c r="P59" s="44"/>
      <c r="Q59" s="44"/>
      <c r="R59" s="44">
        <v>6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56">
        <f>SUM(L59:AC59)</f>
        <v>6</v>
      </c>
      <c r="AE59" s="53"/>
      <c r="AF59" s="53"/>
      <c r="AG59" s="53"/>
    </row>
    <row r="60" spans="2:33" s="52" customFormat="1" ht="15" customHeight="1" x14ac:dyDescent="0.15">
      <c r="B60" s="188"/>
      <c r="C60" s="191"/>
      <c r="D60" s="204"/>
      <c r="E60" s="207"/>
      <c r="F60" s="5" t="s">
        <v>56</v>
      </c>
      <c r="G60" s="40"/>
      <c r="H60" s="40"/>
      <c r="I60" s="40"/>
      <c r="J60" s="40"/>
      <c r="K60" s="45"/>
      <c r="L60" s="48">
        <f t="shared" ref="L60:AC60" si="27">SUM(L56:L59)</f>
        <v>0</v>
      </c>
      <c r="M60" s="48">
        <f t="shared" si="27"/>
        <v>160</v>
      </c>
      <c r="N60" s="48">
        <f t="shared" si="27"/>
        <v>0</v>
      </c>
      <c r="O60" s="48">
        <f t="shared" si="27"/>
        <v>0</v>
      </c>
      <c r="P60" s="48">
        <f t="shared" si="27"/>
        <v>0</v>
      </c>
      <c r="Q60" s="48">
        <f t="shared" si="27"/>
        <v>0</v>
      </c>
      <c r="R60" s="48">
        <f t="shared" si="27"/>
        <v>6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V60" s="48">
        <f t="shared" si="27"/>
        <v>8</v>
      </c>
      <c r="W60" s="48">
        <f t="shared" si="27"/>
        <v>0</v>
      </c>
      <c r="X60" s="48">
        <f t="shared" si="27"/>
        <v>0</v>
      </c>
      <c r="Y60" s="48">
        <f t="shared" si="27"/>
        <v>0</v>
      </c>
      <c r="Z60" s="48">
        <f t="shared" si="27"/>
        <v>0</v>
      </c>
      <c r="AA60" s="48">
        <f t="shared" si="27"/>
        <v>0</v>
      </c>
      <c r="AB60" s="48">
        <f t="shared" si="27"/>
        <v>0</v>
      </c>
      <c r="AC60" s="48">
        <f t="shared" si="27"/>
        <v>0</v>
      </c>
      <c r="AD60" s="11">
        <f>SUM(AD56:AD59)</f>
        <v>174</v>
      </c>
      <c r="AE60" s="53"/>
      <c r="AF60" s="53"/>
      <c r="AG60" s="53"/>
    </row>
    <row r="61" spans="2:33" s="52" customFormat="1" ht="15" customHeight="1" x14ac:dyDescent="0.15">
      <c r="B61" s="189"/>
      <c r="C61" s="192"/>
      <c r="D61" s="205"/>
      <c r="E61" s="208"/>
      <c r="F61" s="47" t="s">
        <v>157</v>
      </c>
      <c r="G61" s="31"/>
      <c r="H61" s="31"/>
      <c r="I61" s="31"/>
      <c r="J61" s="27"/>
      <c r="K61" s="27"/>
      <c r="L61" s="48">
        <f>L54+L60</f>
        <v>16</v>
      </c>
      <c r="M61" s="48">
        <f>M54+M60</f>
        <v>528</v>
      </c>
      <c r="N61" s="48"/>
      <c r="O61" s="48">
        <f>O54+O60</f>
        <v>4</v>
      </c>
      <c r="P61" s="48">
        <f>P54+P60</f>
        <v>2</v>
      </c>
      <c r="Q61" s="48">
        <f>Q54+Q60</f>
        <v>0</v>
      </c>
      <c r="R61" s="48">
        <f>R54+R60</f>
        <v>6</v>
      </c>
      <c r="S61" s="48"/>
      <c r="T61" s="48">
        <f>T54+T60</f>
        <v>0</v>
      </c>
      <c r="U61" s="48">
        <f>U54+U60</f>
        <v>0</v>
      </c>
      <c r="V61" s="48">
        <f>V54+V60</f>
        <v>24</v>
      </c>
      <c r="W61" s="48">
        <f t="shared" ref="W61:AC61" si="28">W54+W60</f>
        <v>0</v>
      </c>
      <c r="X61" s="48">
        <f t="shared" si="28"/>
        <v>0</v>
      </c>
      <c r="Y61" s="48">
        <f t="shared" si="28"/>
        <v>0</v>
      </c>
      <c r="Z61" s="48">
        <f t="shared" si="28"/>
        <v>0</v>
      </c>
      <c r="AA61" s="48">
        <f t="shared" si="28"/>
        <v>0</v>
      </c>
      <c r="AB61" s="48">
        <f t="shared" si="28"/>
        <v>0</v>
      </c>
      <c r="AC61" s="48">
        <f t="shared" si="28"/>
        <v>0</v>
      </c>
      <c r="AD61" s="11">
        <f>AD54+AD60</f>
        <v>580</v>
      </c>
      <c r="AE61" s="53"/>
      <c r="AF61" s="53"/>
      <c r="AG61" s="53"/>
    </row>
    <row r="62" spans="2:33" s="52" customFormat="1" ht="15" customHeight="1" x14ac:dyDescent="0.25">
      <c r="B62" s="176" t="s">
        <v>26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53"/>
      <c r="AF62" s="53"/>
      <c r="AG62" s="53"/>
    </row>
    <row r="63" spans="2:33" s="52" customFormat="1" ht="15" customHeight="1" x14ac:dyDescent="0.25">
      <c r="B63" s="9"/>
      <c r="C63" s="177"/>
      <c r="D63" s="177"/>
      <c r="E63" s="177"/>
      <c r="F63" s="177"/>
      <c r="G63" s="177"/>
      <c r="H63" s="177"/>
      <c r="I63" s="177"/>
      <c r="J63" s="177"/>
      <c r="K63" s="9"/>
      <c r="L63" s="9"/>
      <c r="M63" s="9"/>
      <c r="N63" s="9"/>
      <c r="O63" s="9"/>
      <c r="P63" s="178" t="s">
        <v>194</v>
      </c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53"/>
    </row>
    <row r="64" spans="2:33" s="52" customFormat="1" ht="15" customHeight="1" x14ac:dyDescent="0.25">
      <c r="B64" s="9"/>
      <c r="C64" s="180" t="s">
        <v>196</v>
      </c>
      <c r="D64" s="180"/>
      <c r="E64" s="180"/>
      <c r="F64" s="180"/>
      <c r="G64" s="180"/>
      <c r="H64" s="180"/>
      <c r="I64" s="180"/>
      <c r="J64" s="180"/>
      <c r="K64" s="9"/>
      <c r="L64" s="9"/>
      <c r="M64" s="9"/>
      <c r="N64" s="9"/>
      <c r="O64" s="9"/>
      <c r="P64" s="9"/>
      <c r="Q64" s="9"/>
      <c r="R64" s="9"/>
      <c r="S64" s="8"/>
      <c r="T64" s="8"/>
      <c r="U64" s="3" t="s">
        <v>49</v>
      </c>
      <c r="V64" s="3"/>
      <c r="W64" s="3"/>
      <c r="X64" s="3"/>
      <c r="Y64" s="3"/>
      <c r="Z64" s="16"/>
      <c r="AA64" s="3"/>
      <c r="AB64" s="12"/>
      <c r="AC64" s="8"/>
      <c r="AD64" s="9"/>
      <c r="AE64" s="53"/>
      <c r="AF64" s="53"/>
      <c r="AG64" s="53"/>
    </row>
    <row r="65" spans="2:33" s="52" customFormat="1" ht="15" customHeight="1" x14ac:dyDescent="0.25">
      <c r="B65" s="9"/>
      <c r="C65" s="58"/>
      <c r="D65" s="8"/>
      <c r="E65" s="8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R65" s="9"/>
      <c r="S65" s="8"/>
      <c r="T65" s="8"/>
      <c r="U65" s="3"/>
      <c r="V65" s="3"/>
      <c r="W65" s="3"/>
      <c r="X65" s="3"/>
      <c r="Y65" s="3"/>
      <c r="Z65" s="16"/>
      <c r="AA65" s="3"/>
      <c r="AB65" s="12"/>
      <c r="AC65" s="8"/>
      <c r="AD65" s="9"/>
      <c r="AE65" s="53"/>
      <c r="AF65" s="53"/>
      <c r="AG65" s="53"/>
    </row>
    <row r="66" spans="2:33" s="52" customFormat="1" ht="15" customHeight="1" x14ac:dyDescent="0.25">
      <c r="B66" s="9"/>
      <c r="C66" s="58"/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8"/>
      <c r="T66" s="8"/>
      <c r="U66" s="3"/>
      <c r="V66" s="3"/>
      <c r="W66" s="3"/>
      <c r="X66" s="3"/>
      <c r="Y66" s="3"/>
      <c r="Z66" s="16"/>
      <c r="AA66" s="3"/>
      <c r="AB66" s="12"/>
      <c r="AC66" s="8"/>
      <c r="AD66" s="9"/>
      <c r="AE66" s="53"/>
      <c r="AF66" s="53"/>
      <c r="AG66" s="53"/>
    </row>
    <row r="67" spans="2:33" s="52" customFormat="1" ht="15" customHeight="1" x14ac:dyDescent="0.25">
      <c r="B67" s="9"/>
      <c r="C67" s="58"/>
      <c r="D67" s="8"/>
      <c r="E67" s="8"/>
      <c r="F67" s="8"/>
      <c r="G67" s="8"/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8"/>
      <c r="T67" s="8"/>
      <c r="U67" s="3"/>
      <c r="V67" s="3"/>
      <c r="W67" s="3"/>
      <c r="X67" s="3"/>
      <c r="Y67" s="3"/>
      <c r="Z67" s="16"/>
      <c r="AA67" s="3"/>
      <c r="AB67" s="12"/>
      <c r="AC67" s="8"/>
      <c r="AD67" s="9"/>
      <c r="AE67" s="53"/>
      <c r="AF67" s="53"/>
      <c r="AG67" s="53"/>
    </row>
    <row r="68" spans="2:33" s="52" customFormat="1" ht="15" customHeight="1" x14ac:dyDescent="0.2">
      <c r="B68" s="181" t="s">
        <v>167</v>
      </c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3"/>
      <c r="AF68" s="55"/>
      <c r="AG68" s="53"/>
    </row>
    <row r="69" spans="2:33" s="52" customFormat="1" ht="15" customHeight="1" x14ac:dyDescent="0.2">
      <c r="B69" s="182">
        <v>4</v>
      </c>
      <c r="C69" s="183" t="s">
        <v>0</v>
      </c>
      <c r="D69" s="184" t="s">
        <v>193</v>
      </c>
      <c r="E69" s="199" t="s">
        <v>90</v>
      </c>
      <c r="F69" s="67" t="s">
        <v>14</v>
      </c>
      <c r="G69" s="57" t="s">
        <v>89</v>
      </c>
      <c r="H69" s="57" t="s">
        <v>111</v>
      </c>
      <c r="I69" s="57" t="s">
        <v>59</v>
      </c>
      <c r="J69" s="57" t="s">
        <v>159</v>
      </c>
      <c r="K69" s="77">
        <v>34</v>
      </c>
      <c r="L69" s="44">
        <v>32</v>
      </c>
      <c r="M69" s="44"/>
      <c r="N69" s="44"/>
      <c r="O69" s="26">
        <v>9</v>
      </c>
      <c r="P69" s="26">
        <v>2</v>
      </c>
      <c r="Q69" s="44"/>
      <c r="R69" s="44"/>
      <c r="S69" s="44"/>
      <c r="T69" s="44"/>
      <c r="U69" s="44"/>
      <c r="V69" s="44">
        <v>4</v>
      </c>
      <c r="W69" s="44"/>
      <c r="X69" s="44"/>
      <c r="Y69" s="44"/>
      <c r="Z69" s="44"/>
      <c r="AA69" s="44"/>
      <c r="AB69" s="44"/>
      <c r="AC69" s="44"/>
      <c r="AD69" s="56">
        <f>SUM(L69:AC69)</f>
        <v>47</v>
      </c>
      <c r="AE69" s="53"/>
      <c r="AF69" s="55"/>
      <c r="AG69" s="53"/>
    </row>
    <row r="70" spans="2:33" s="52" customFormat="1" ht="15" customHeight="1" x14ac:dyDescent="0.2">
      <c r="B70" s="182"/>
      <c r="C70" s="183"/>
      <c r="D70" s="184"/>
      <c r="E70" s="199"/>
      <c r="F70" s="67" t="s">
        <v>14</v>
      </c>
      <c r="G70" s="57" t="s">
        <v>89</v>
      </c>
      <c r="H70" s="57" t="s">
        <v>27</v>
      </c>
      <c r="I70" s="57" t="s">
        <v>74</v>
      </c>
      <c r="J70" s="57" t="s">
        <v>159</v>
      </c>
      <c r="K70" s="77">
        <v>13</v>
      </c>
      <c r="L70" s="44">
        <v>32</v>
      </c>
      <c r="M70" s="44"/>
      <c r="N70" s="44"/>
      <c r="O70" s="26">
        <v>3</v>
      </c>
      <c r="P70" s="26">
        <v>1</v>
      </c>
      <c r="Q70" s="44"/>
      <c r="R70" s="44"/>
      <c r="S70" s="44"/>
      <c r="T70" s="44"/>
      <c r="U70" s="44"/>
      <c r="V70" s="44">
        <v>2</v>
      </c>
      <c r="W70" s="44"/>
      <c r="X70" s="44"/>
      <c r="Y70" s="44"/>
      <c r="Z70" s="44"/>
      <c r="AA70" s="44"/>
      <c r="AB70" s="44"/>
      <c r="AC70" s="44"/>
      <c r="AD70" s="56">
        <f t="shared" ref="AD70:AD74" si="29">SUM(L70:AC70)</f>
        <v>38</v>
      </c>
      <c r="AE70" s="53"/>
      <c r="AF70" s="55"/>
      <c r="AG70" s="53"/>
    </row>
    <row r="71" spans="2:33" s="52" customFormat="1" ht="15" customHeight="1" x14ac:dyDescent="0.2">
      <c r="B71" s="182"/>
      <c r="C71" s="183"/>
      <c r="D71" s="184"/>
      <c r="E71" s="199"/>
      <c r="F71" s="20" t="s">
        <v>73</v>
      </c>
      <c r="G71" s="57" t="s">
        <v>89</v>
      </c>
      <c r="H71" s="57" t="s">
        <v>111</v>
      </c>
      <c r="I71" s="57" t="s">
        <v>59</v>
      </c>
      <c r="J71" s="57" t="s">
        <v>159</v>
      </c>
      <c r="K71" s="57" t="s">
        <v>190</v>
      </c>
      <c r="L71" s="43">
        <v>8</v>
      </c>
      <c r="M71" s="43">
        <v>48</v>
      </c>
      <c r="N71" s="43"/>
      <c r="O71" s="43"/>
      <c r="P71" s="43"/>
      <c r="Q71" s="43"/>
      <c r="R71" s="43"/>
      <c r="S71" s="43"/>
      <c r="T71" s="43"/>
      <c r="U71" s="43"/>
      <c r="V71" s="43">
        <v>2</v>
      </c>
      <c r="W71" s="20"/>
      <c r="X71" s="20"/>
      <c r="Y71" s="20"/>
      <c r="Z71" s="20"/>
      <c r="AA71" s="20"/>
      <c r="AB71" s="20"/>
      <c r="AC71" s="20"/>
      <c r="AD71" s="56">
        <f t="shared" si="29"/>
        <v>58</v>
      </c>
      <c r="AE71" s="53"/>
      <c r="AF71" s="55"/>
      <c r="AG71" s="53"/>
    </row>
    <row r="72" spans="2:33" s="52" customFormat="1" ht="36.75" customHeight="1" x14ac:dyDescent="0.2">
      <c r="B72" s="182"/>
      <c r="C72" s="183"/>
      <c r="D72" s="184"/>
      <c r="E72" s="199"/>
      <c r="F72" s="67" t="s">
        <v>204</v>
      </c>
      <c r="G72" s="57" t="s">
        <v>89</v>
      </c>
      <c r="H72" s="57" t="s">
        <v>111</v>
      </c>
      <c r="I72" s="57" t="s">
        <v>44</v>
      </c>
      <c r="J72" s="57" t="s">
        <v>197</v>
      </c>
      <c r="K72" s="57" t="s">
        <v>24</v>
      </c>
      <c r="L72" s="44">
        <v>16</v>
      </c>
      <c r="M72" s="44">
        <v>34</v>
      </c>
      <c r="N72" s="44"/>
      <c r="O72" s="44"/>
      <c r="P72" s="44"/>
      <c r="Q72" s="72"/>
      <c r="R72" s="44"/>
      <c r="S72" s="44"/>
      <c r="T72" s="44"/>
      <c r="U72" s="44"/>
      <c r="V72" s="44">
        <v>1</v>
      </c>
      <c r="W72" s="44"/>
      <c r="X72" s="44"/>
      <c r="Y72" s="44"/>
      <c r="Z72" s="44"/>
      <c r="AA72" s="44"/>
      <c r="AB72" s="44"/>
      <c r="AC72" s="44"/>
      <c r="AD72" s="56">
        <f t="shared" si="29"/>
        <v>51</v>
      </c>
      <c r="AE72" s="53"/>
      <c r="AF72" s="55"/>
      <c r="AG72" s="53"/>
    </row>
    <row r="73" spans="2:33" s="52" customFormat="1" ht="33.75" customHeight="1" x14ac:dyDescent="0.2">
      <c r="B73" s="182"/>
      <c r="C73" s="183"/>
      <c r="D73" s="184"/>
      <c r="E73" s="199"/>
      <c r="F73" s="67" t="s">
        <v>86</v>
      </c>
      <c r="G73" s="51" t="s">
        <v>89</v>
      </c>
      <c r="H73" s="51" t="s">
        <v>111</v>
      </c>
      <c r="I73" s="51" t="s">
        <v>44</v>
      </c>
      <c r="J73" s="51" t="s">
        <v>197</v>
      </c>
      <c r="K73" s="77">
        <v>6</v>
      </c>
      <c r="L73" s="44">
        <v>16</v>
      </c>
      <c r="M73" s="44">
        <v>16</v>
      </c>
      <c r="N73" s="44"/>
      <c r="O73" s="26">
        <v>2</v>
      </c>
      <c r="P73" s="65">
        <v>0.5</v>
      </c>
      <c r="Q73" s="44"/>
      <c r="R73" s="44"/>
      <c r="S73" s="44"/>
      <c r="T73" s="44"/>
      <c r="U73" s="44"/>
      <c r="V73" s="44">
        <v>1</v>
      </c>
      <c r="W73" s="44"/>
      <c r="X73" s="44"/>
      <c r="Y73" s="44"/>
      <c r="Z73" s="44"/>
      <c r="AA73" s="44"/>
      <c r="AB73" s="44"/>
      <c r="AC73" s="44"/>
      <c r="AD73" s="56">
        <f t="shared" si="29"/>
        <v>35.5</v>
      </c>
      <c r="AE73" s="55"/>
      <c r="AF73" s="55"/>
      <c r="AG73" s="53"/>
    </row>
    <row r="74" spans="2:33" s="52" customFormat="1" ht="29.25" customHeight="1" x14ac:dyDescent="0.2">
      <c r="B74" s="182"/>
      <c r="C74" s="183"/>
      <c r="D74" s="184"/>
      <c r="E74" s="199"/>
      <c r="F74" s="67" t="s">
        <v>99</v>
      </c>
      <c r="G74" s="51" t="s">
        <v>89</v>
      </c>
      <c r="H74" s="51" t="s">
        <v>111</v>
      </c>
      <c r="I74" s="51" t="s">
        <v>70</v>
      </c>
      <c r="J74" s="51" t="s">
        <v>198</v>
      </c>
      <c r="K74" s="85">
        <v>2</v>
      </c>
      <c r="L74" s="39"/>
      <c r="M74" s="39"/>
      <c r="N74" s="39"/>
      <c r="O74" s="39"/>
      <c r="P74" s="39"/>
      <c r="Q74" s="39"/>
      <c r="R74" s="44">
        <v>21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56">
        <f t="shared" si="29"/>
        <v>21</v>
      </c>
      <c r="AE74" s="55"/>
      <c r="AF74" s="55"/>
      <c r="AG74" s="53"/>
    </row>
    <row r="75" spans="2:33" s="52" customFormat="1" ht="15" customHeight="1" x14ac:dyDescent="0.2">
      <c r="B75" s="182"/>
      <c r="C75" s="183"/>
      <c r="D75" s="184"/>
      <c r="E75" s="199"/>
      <c r="F75" s="5" t="s">
        <v>145</v>
      </c>
      <c r="G75" s="40"/>
      <c r="H75" s="40"/>
      <c r="I75" s="40"/>
      <c r="J75" s="40"/>
      <c r="K75" s="40"/>
      <c r="L75" s="48">
        <f t="shared" ref="L75:AC75" si="30">SUM(L69:L74)</f>
        <v>104</v>
      </c>
      <c r="M75" s="48">
        <f t="shared" si="30"/>
        <v>98</v>
      </c>
      <c r="N75" s="48">
        <f t="shared" si="30"/>
        <v>0</v>
      </c>
      <c r="O75" s="48">
        <f t="shared" si="30"/>
        <v>14</v>
      </c>
      <c r="P75" s="48">
        <f t="shared" si="30"/>
        <v>3.5</v>
      </c>
      <c r="Q75" s="48">
        <f t="shared" si="30"/>
        <v>0</v>
      </c>
      <c r="R75" s="48">
        <f t="shared" si="30"/>
        <v>21</v>
      </c>
      <c r="S75" s="48">
        <f t="shared" si="30"/>
        <v>0</v>
      </c>
      <c r="T75" s="48">
        <f t="shared" si="30"/>
        <v>0</v>
      </c>
      <c r="U75" s="48">
        <f t="shared" si="30"/>
        <v>0</v>
      </c>
      <c r="V75" s="48">
        <f t="shared" si="30"/>
        <v>10</v>
      </c>
      <c r="W75" s="48">
        <f t="shared" si="30"/>
        <v>0</v>
      </c>
      <c r="X75" s="48">
        <f t="shared" si="30"/>
        <v>0</v>
      </c>
      <c r="Y75" s="48">
        <f t="shared" si="30"/>
        <v>0</v>
      </c>
      <c r="Z75" s="48">
        <f t="shared" si="30"/>
        <v>0</v>
      </c>
      <c r="AA75" s="48">
        <f t="shared" si="30"/>
        <v>0</v>
      </c>
      <c r="AB75" s="48">
        <f t="shared" si="30"/>
        <v>0</v>
      </c>
      <c r="AC75" s="48">
        <f t="shared" si="30"/>
        <v>0</v>
      </c>
      <c r="AD75" s="48">
        <f>SUM(AD69:AD74)</f>
        <v>250.5</v>
      </c>
      <c r="AE75" s="55"/>
      <c r="AF75" s="55"/>
      <c r="AG75" s="53"/>
    </row>
    <row r="76" spans="2:33" s="52" customFormat="1" ht="15" customHeight="1" x14ac:dyDescent="0.2">
      <c r="B76" s="182"/>
      <c r="C76" s="183"/>
      <c r="D76" s="184"/>
      <c r="E76" s="199"/>
      <c r="F76" s="186" t="s">
        <v>150</v>
      </c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55"/>
      <c r="AF76" s="55"/>
      <c r="AG76" s="53"/>
    </row>
    <row r="77" spans="2:33" s="52" customFormat="1" ht="15" customHeight="1" x14ac:dyDescent="0.2">
      <c r="B77" s="182"/>
      <c r="C77" s="183"/>
      <c r="D77" s="184"/>
      <c r="E77" s="199"/>
      <c r="F77" s="67" t="s">
        <v>9</v>
      </c>
      <c r="G77" s="51" t="s">
        <v>89</v>
      </c>
      <c r="H77" s="51" t="s">
        <v>111</v>
      </c>
      <c r="I77" s="51" t="s">
        <v>20</v>
      </c>
      <c r="J77" s="51" t="s">
        <v>138</v>
      </c>
      <c r="K77" s="51" t="s">
        <v>189</v>
      </c>
      <c r="L77" s="26"/>
      <c r="M77" s="26">
        <v>56</v>
      </c>
      <c r="N77" s="26"/>
      <c r="O77" s="26"/>
      <c r="P77" s="26"/>
      <c r="Q77" s="26"/>
      <c r="R77" s="26"/>
      <c r="S77" s="26"/>
      <c r="T77" s="26"/>
      <c r="U77" s="26"/>
      <c r="V77" s="26">
        <v>3</v>
      </c>
      <c r="W77" s="26"/>
      <c r="X77" s="26"/>
      <c r="Y77" s="26"/>
      <c r="Z77" s="26"/>
      <c r="AA77" s="26"/>
      <c r="AB77" s="26"/>
      <c r="AC77" s="26"/>
      <c r="AD77" s="11">
        <f>SUM(L77:AC77)</f>
        <v>59</v>
      </c>
      <c r="AE77" s="55"/>
      <c r="AF77" s="55"/>
      <c r="AG77" s="53"/>
    </row>
    <row r="78" spans="2:33" s="52" customFormat="1" ht="15" customHeight="1" x14ac:dyDescent="0.2">
      <c r="B78" s="182"/>
      <c r="C78" s="183"/>
      <c r="D78" s="184"/>
      <c r="E78" s="199"/>
      <c r="F78" s="67" t="s">
        <v>65</v>
      </c>
      <c r="G78" s="51" t="s">
        <v>89</v>
      </c>
      <c r="H78" s="51" t="s">
        <v>111</v>
      </c>
      <c r="I78" s="51" t="s">
        <v>20</v>
      </c>
      <c r="J78" s="51" t="s">
        <v>138</v>
      </c>
      <c r="K78" s="74" t="s">
        <v>203</v>
      </c>
      <c r="L78" s="26">
        <v>56</v>
      </c>
      <c r="M78" s="26"/>
      <c r="N78" s="26"/>
      <c r="O78" s="26">
        <v>12</v>
      </c>
      <c r="P78" s="26">
        <v>2</v>
      </c>
      <c r="Q78" s="26"/>
      <c r="R78" s="26"/>
      <c r="S78" s="26"/>
      <c r="T78" s="26"/>
      <c r="U78" s="26"/>
      <c r="V78" s="26">
        <v>6</v>
      </c>
      <c r="W78" s="26"/>
      <c r="X78" s="26"/>
      <c r="Y78" s="26"/>
      <c r="Z78" s="26"/>
      <c r="AA78" s="26"/>
      <c r="AB78" s="26"/>
      <c r="AC78" s="26"/>
      <c r="AD78" s="11">
        <f>SUM(L78:AC78)</f>
        <v>76</v>
      </c>
      <c r="AE78" s="55"/>
      <c r="AF78" s="55"/>
      <c r="AG78" s="53"/>
    </row>
    <row r="79" spans="2:33" s="52" customFormat="1" ht="18" customHeight="1" x14ac:dyDescent="0.2">
      <c r="B79" s="182"/>
      <c r="C79" s="183"/>
      <c r="D79" s="184"/>
      <c r="E79" s="199"/>
      <c r="F79" s="20" t="s">
        <v>72</v>
      </c>
      <c r="G79" s="51" t="s">
        <v>89</v>
      </c>
      <c r="H79" s="51" t="s">
        <v>111</v>
      </c>
      <c r="I79" s="51" t="s">
        <v>80</v>
      </c>
      <c r="J79" s="51" t="s">
        <v>105</v>
      </c>
      <c r="K79" s="74" t="s">
        <v>200</v>
      </c>
      <c r="L79" s="26"/>
      <c r="M79" s="26">
        <v>103.88</v>
      </c>
      <c r="N79" s="26"/>
      <c r="O79" s="26"/>
      <c r="P79" s="26"/>
      <c r="Q79" s="26"/>
      <c r="R79" s="26"/>
      <c r="S79" s="26"/>
      <c r="T79" s="26"/>
      <c r="U79" s="26"/>
      <c r="V79" s="26">
        <v>5</v>
      </c>
      <c r="W79" s="26"/>
      <c r="X79" s="26"/>
      <c r="Y79" s="26"/>
      <c r="Z79" s="26"/>
      <c r="AA79" s="26"/>
      <c r="AB79" s="26"/>
      <c r="AC79" s="44"/>
      <c r="AD79" s="11">
        <f>SUM(L79:AC79)</f>
        <v>108.88</v>
      </c>
      <c r="AE79" s="55"/>
      <c r="AF79" s="55"/>
      <c r="AG79" s="53"/>
    </row>
    <row r="80" spans="2:33" s="52" customFormat="1" ht="15" customHeight="1" x14ac:dyDescent="0.2">
      <c r="B80" s="182"/>
      <c r="C80" s="183"/>
      <c r="D80" s="184"/>
      <c r="E80" s="199"/>
      <c r="F80" s="67" t="s">
        <v>99</v>
      </c>
      <c r="G80" s="57" t="s">
        <v>89</v>
      </c>
      <c r="H80" s="57" t="s">
        <v>111</v>
      </c>
      <c r="I80" s="51" t="s">
        <v>82</v>
      </c>
      <c r="J80" s="57" t="s">
        <v>13</v>
      </c>
      <c r="K80" s="43">
        <v>4</v>
      </c>
      <c r="L80" s="26"/>
      <c r="M80" s="26"/>
      <c r="N80" s="26"/>
      <c r="O80" s="26"/>
      <c r="P80" s="26"/>
      <c r="Q80" s="26"/>
      <c r="R80" s="26">
        <v>12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11">
        <f>SUM(L80:AC80)</f>
        <v>12</v>
      </c>
      <c r="AE80" s="55"/>
      <c r="AF80" s="55"/>
      <c r="AG80" s="53"/>
    </row>
    <row r="81" spans="2:33" s="52" customFormat="1" ht="15" customHeight="1" x14ac:dyDescent="0.2">
      <c r="B81" s="182"/>
      <c r="C81" s="183"/>
      <c r="D81" s="184"/>
      <c r="E81" s="199"/>
      <c r="F81" s="5" t="s">
        <v>56</v>
      </c>
      <c r="G81" s="40"/>
      <c r="H81" s="40"/>
      <c r="I81" s="40"/>
      <c r="J81" s="40"/>
      <c r="K81" s="45"/>
      <c r="L81" s="48">
        <f t="shared" ref="L81:AD81" si="31">SUM(L77:L80)</f>
        <v>56</v>
      </c>
      <c r="M81" s="48">
        <f t="shared" si="31"/>
        <v>159.88</v>
      </c>
      <c r="N81" s="48">
        <f t="shared" si="31"/>
        <v>0</v>
      </c>
      <c r="O81" s="48">
        <f t="shared" si="31"/>
        <v>12</v>
      </c>
      <c r="P81" s="48">
        <f t="shared" si="31"/>
        <v>2</v>
      </c>
      <c r="Q81" s="48">
        <f t="shared" si="31"/>
        <v>0</v>
      </c>
      <c r="R81" s="48">
        <f t="shared" si="31"/>
        <v>12</v>
      </c>
      <c r="S81" s="48">
        <f t="shared" si="31"/>
        <v>0</v>
      </c>
      <c r="T81" s="48">
        <f t="shared" si="31"/>
        <v>0</v>
      </c>
      <c r="U81" s="48">
        <f t="shared" si="31"/>
        <v>0</v>
      </c>
      <c r="V81" s="48">
        <f t="shared" si="31"/>
        <v>14</v>
      </c>
      <c r="W81" s="48">
        <f t="shared" si="31"/>
        <v>0</v>
      </c>
      <c r="X81" s="48">
        <f t="shared" si="31"/>
        <v>0</v>
      </c>
      <c r="Y81" s="48">
        <f t="shared" si="31"/>
        <v>0</v>
      </c>
      <c r="Z81" s="48">
        <f t="shared" si="31"/>
        <v>0</v>
      </c>
      <c r="AA81" s="48">
        <f t="shared" si="31"/>
        <v>0</v>
      </c>
      <c r="AB81" s="48">
        <f t="shared" si="31"/>
        <v>0</v>
      </c>
      <c r="AC81" s="48">
        <f t="shared" si="31"/>
        <v>0</v>
      </c>
      <c r="AD81" s="48">
        <f t="shared" si="31"/>
        <v>255.88</v>
      </c>
      <c r="AE81" s="55"/>
      <c r="AF81" s="55"/>
      <c r="AG81" s="53"/>
    </row>
    <row r="82" spans="2:33" s="52" customFormat="1" ht="15" customHeight="1" x14ac:dyDescent="0.2">
      <c r="B82" s="182"/>
      <c r="C82" s="183"/>
      <c r="D82" s="184"/>
      <c r="E82" s="199"/>
      <c r="F82" s="47" t="s">
        <v>157</v>
      </c>
      <c r="G82" s="31"/>
      <c r="H82" s="31"/>
      <c r="I82" s="31"/>
      <c r="J82" s="27"/>
      <c r="K82" s="27"/>
      <c r="L82" s="48">
        <f>L75+L81</f>
        <v>160</v>
      </c>
      <c r="M82" s="48">
        <f>M75+M81</f>
        <v>257.88</v>
      </c>
      <c r="N82" s="48"/>
      <c r="O82" s="48">
        <f>O75+O81</f>
        <v>26</v>
      </c>
      <c r="P82" s="48">
        <f>P75+P81</f>
        <v>5.5</v>
      </c>
      <c r="Q82" s="48">
        <f>Q75+Q81</f>
        <v>0</v>
      </c>
      <c r="R82" s="48">
        <f>R75+R81</f>
        <v>33</v>
      </c>
      <c r="S82" s="48"/>
      <c r="T82" s="48">
        <f t="shared" ref="T82:AD82" si="32">T75+T81</f>
        <v>0</v>
      </c>
      <c r="U82" s="48">
        <f t="shared" si="32"/>
        <v>0</v>
      </c>
      <c r="V82" s="48">
        <f t="shared" si="32"/>
        <v>24</v>
      </c>
      <c r="W82" s="48">
        <f t="shared" si="32"/>
        <v>0</v>
      </c>
      <c r="X82" s="48">
        <f t="shared" si="32"/>
        <v>0</v>
      </c>
      <c r="Y82" s="48">
        <f t="shared" si="32"/>
        <v>0</v>
      </c>
      <c r="Z82" s="48">
        <f t="shared" si="32"/>
        <v>0</v>
      </c>
      <c r="AA82" s="48">
        <f t="shared" si="32"/>
        <v>0</v>
      </c>
      <c r="AB82" s="48">
        <f t="shared" si="32"/>
        <v>0</v>
      </c>
      <c r="AC82" s="48">
        <f t="shared" si="32"/>
        <v>0</v>
      </c>
      <c r="AD82" s="48">
        <f t="shared" si="32"/>
        <v>506.38</v>
      </c>
      <c r="AE82" s="55"/>
      <c r="AF82" s="55"/>
      <c r="AG82" s="53"/>
    </row>
    <row r="83" spans="2:33" s="52" customFormat="1" ht="15" customHeight="1" x14ac:dyDescent="0.25">
      <c r="B83" s="176" t="s">
        <v>26</v>
      </c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53"/>
      <c r="AF83" s="53"/>
      <c r="AG83" s="53"/>
    </row>
    <row r="84" spans="2:33" s="52" customFormat="1" ht="15" customHeight="1" x14ac:dyDescent="0.25">
      <c r="B84" s="9"/>
      <c r="C84" s="177"/>
      <c r="D84" s="177"/>
      <c r="E84" s="177"/>
      <c r="F84" s="177"/>
      <c r="G84" s="177"/>
      <c r="H84" s="177"/>
      <c r="I84" s="177"/>
      <c r="J84" s="177"/>
      <c r="K84" s="9"/>
      <c r="L84" s="9"/>
      <c r="M84" s="9"/>
      <c r="N84" s="9"/>
      <c r="O84" s="9"/>
      <c r="P84" s="178" t="s">
        <v>194</v>
      </c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53"/>
    </row>
    <row r="85" spans="2:33" s="52" customFormat="1" ht="15" customHeight="1" x14ac:dyDescent="0.25">
      <c r="B85" s="9"/>
      <c r="C85" s="180" t="s">
        <v>196</v>
      </c>
      <c r="D85" s="180"/>
      <c r="E85" s="180"/>
      <c r="F85" s="180"/>
      <c r="G85" s="180"/>
      <c r="H85" s="180"/>
      <c r="I85" s="180"/>
      <c r="J85" s="180"/>
      <c r="K85" s="9"/>
      <c r="L85" s="9"/>
      <c r="M85" s="9"/>
      <c r="N85" s="9"/>
      <c r="O85" s="9"/>
      <c r="P85" s="9"/>
      <c r="Q85" s="9"/>
      <c r="R85" s="9"/>
      <c r="S85" s="8"/>
      <c r="T85" s="8"/>
      <c r="U85" s="3" t="s">
        <v>49</v>
      </c>
      <c r="V85" s="3"/>
      <c r="W85" s="3"/>
      <c r="X85" s="3"/>
      <c r="Y85" s="3"/>
      <c r="Z85" s="16"/>
      <c r="AA85" s="3"/>
      <c r="AB85" s="12"/>
      <c r="AC85" s="8"/>
      <c r="AD85" s="9"/>
      <c r="AE85" s="53"/>
      <c r="AF85" s="53"/>
      <c r="AG85" s="53"/>
    </row>
    <row r="86" spans="2:33" s="52" customFormat="1" ht="15" customHeight="1" x14ac:dyDescent="0.2">
      <c r="B86" s="10"/>
      <c r="C86" s="59"/>
      <c r="D86" s="24"/>
      <c r="E86" s="37"/>
      <c r="F86" s="33"/>
      <c r="G86" s="32"/>
      <c r="H86" s="32"/>
      <c r="I86" s="32"/>
      <c r="J86" s="54"/>
      <c r="K86" s="5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4"/>
      <c r="Y86" s="30"/>
      <c r="Z86" s="30"/>
      <c r="AA86" s="4"/>
      <c r="AB86" s="30"/>
      <c r="AC86" s="30"/>
      <c r="AD86" s="4"/>
      <c r="AE86" s="55"/>
      <c r="AF86" s="55"/>
      <c r="AG86" s="53"/>
    </row>
    <row r="87" spans="2:33" s="52" customFormat="1" ht="15" customHeight="1" x14ac:dyDescent="0.25">
      <c r="B87" s="9"/>
      <c r="C87" s="58"/>
      <c r="D87" s="8"/>
      <c r="E87" s="8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R87" s="9"/>
      <c r="S87" s="8"/>
      <c r="T87" s="8"/>
      <c r="U87" s="3"/>
      <c r="V87" s="3"/>
      <c r="W87" s="3"/>
      <c r="X87" s="3"/>
      <c r="Y87" s="3"/>
      <c r="Z87" s="16"/>
      <c r="AA87" s="3"/>
      <c r="AB87" s="12"/>
      <c r="AC87" s="8"/>
      <c r="AD87" s="9"/>
      <c r="AE87" s="53"/>
      <c r="AF87" s="53"/>
      <c r="AG87" s="53"/>
    </row>
    <row r="88" spans="2:33" s="52" customFormat="1" ht="15" customHeight="1" x14ac:dyDescent="0.25">
      <c r="B88" s="9"/>
      <c r="C88" s="58"/>
      <c r="D88" s="8"/>
      <c r="E88" s="8"/>
      <c r="F88" s="8"/>
      <c r="G88" s="8"/>
      <c r="H88" s="8"/>
      <c r="I88" s="8"/>
      <c r="J88" s="8"/>
      <c r="K88" s="9"/>
      <c r="L88" s="9"/>
      <c r="M88" s="9"/>
      <c r="N88" s="9"/>
      <c r="O88" s="9"/>
      <c r="P88" s="9"/>
      <c r="Q88" s="9"/>
      <c r="R88" s="9"/>
      <c r="S88" s="8"/>
      <c r="T88" s="8"/>
      <c r="U88" s="3"/>
      <c r="V88" s="3"/>
      <c r="W88" s="3"/>
      <c r="X88" s="3"/>
      <c r="Y88" s="3"/>
      <c r="Z88" s="16"/>
      <c r="AA88" s="3"/>
      <c r="AB88" s="12"/>
      <c r="AC88" s="8"/>
      <c r="AD88" s="9"/>
      <c r="AE88" s="53"/>
      <c r="AF88" s="53"/>
      <c r="AG88" s="53"/>
    </row>
    <row r="89" spans="2:33" s="52" customFormat="1" ht="15" customHeight="1" x14ac:dyDescent="0.15">
      <c r="B89" s="182">
        <v>5</v>
      </c>
      <c r="C89" s="183" t="s">
        <v>96</v>
      </c>
      <c r="D89" s="184" t="s">
        <v>185</v>
      </c>
      <c r="E89" s="185" t="s">
        <v>90</v>
      </c>
      <c r="F89" s="186" t="s">
        <v>153</v>
      </c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53"/>
      <c r="AF89" s="53"/>
      <c r="AG89" s="53"/>
    </row>
    <row r="90" spans="2:33" s="52" customFormat="1" ht="15" customHeight="1" x14ac:dyDescent="0.15">
      <c r="B90" s="182"/>
      <c r="C90" s="183"/>
      <c r="D90" s="184"/>
      <c r="E90" s="185"/>
      <c r="F90" s="67" t="s">
        <v>6</v>
      </c>
      <c r="G90" s="57" t="s">
        <v>89</v>
      </c>
      <c r="H90" s="51" t="s">
        <v>111</v>
      </c>
      <c r="I90" s="51" t="s">
        <v>82</v>
      </c>
      <c r="J90" s="51" t="s">
        <v>13</v>
      </c>
      <c r="K90" s="51" t="s">
        <v>151</v>
      </c>
      <c r="L90" s="26"/>
      <c r="M90" s="26">
        <v>32</v>
      </c>
      <c r="N90" s="26"/>
      <c r="O90" s="26"/>
      <c r="P90" s="26"/>
      <c r="Q90" s="26"/>
      <c r="R90" s="26"/>
      <c r="S90" s="26"/>
      <c r="T90" s="26"/>
      <c r="U90" s="26"/>
      <c r="V90" s="26">
        <v>3</v>
      </c>
      <c r="W90" s="26"/>
      <c r="X90" s="26"/>
      <c r="Y90" s="26"/>
      <c r="Z90" s="26"/>
      <c r="AA90" s="26"/>
      <c r="AB90" s="26"/>
      <c r="AC90" s="26"/>
      <c r="AD90" s="11">
        <f>SUM(L90:AC90)</f>
        <v>35</v>
      </c>
      <c r="AE90" s="53"/>
      <c r="AF90" s="53"/>
      <c r="AG90" s="53"/>
    </row>
    <row r="91" spans="2:33" s="52" customFormat="1" ht="15" customHeight="1" x14ac:dyDescent="0.15">
      <c r="B91" s="182"/>
      <c r="C91" s="183"/>
      <c r="D91" s="184"/>
      <c r="E91" s="185"/>
      <c r="F91" s="67" t="s">
        <v>139</v>
      </c>
      <c r="G91" s="57" t="s">
        <v>89</v>
      </c>
      <c r="H91" s="51" t="s">
        <v>111</v>
      </c>
      <c r="I91" s="51" t="s">
        <v>82</v>
      </c>
      <c r="J91" s="51" t="s">
        <v>13</v>
      </c>
      <c r="K91" s="51" t="s">
        <v>151</v>
      </c>
      <c r="L91" s="26"/>
      <c r="M91" s="26">
        <v>64</v>
      </c>
      <c r="N91" s="26"/>
      <c r="O91" s="26"/>
      <c r="P91" s="26"/>
      <c r="Q91" s="26"/>
      <c r="R91" s="26"/>
      <c r="S91" s="26"/>
      <c r="T91" s="26"/>
      <c r="U91" s="26"/>
      <c r="V91" s="26">
        <v>4</v>
      </c>
      <c r="W91" s="26"/>
      <c r="X91" s="26"/>
      <c r="Y91" s="26"/>
      <c r="Z91" s="26"/>
      <c r="AA91" s="26"/>
      <c r="AB91" s="26"/>
      <c r="AC91" s="26"/>
      <c r="AD91" s="11">
        <f t="shared" ref="AD91:AD93" si="33">SUM(L91:AC91)</f>
        <v>68</v>
      </c>
      <c r="AE91" s="53"/>
      <c r="AF91" s="53"/>
      <c r="AG91" s="53"/>
    </row>
    <row r="92" spans="2:33" s="52" customFormat="1" ht="15" customHeight="1" x14ac:dyDescent="0.15">
      <c r="B92" s="182"/>
      <c r="C92" s="183"/>
      <c r="D92" s="184"/>
      <c r="E92" s="185"/>
      <c r="F92" s="67" t="s">
        <v>139</v>
      </c>
      <c r="G92" s="57" t="s">
        <v>89</v>
      </c>
      <c r="H92" s="57" t="s">
        <v>111</v>
      </c>
      <c r="I92" s="57" t="s">
        <v>20</v>
      </c>
      <c r="J92" s="57" t="s">
        <v>138</v>
      </c>
      <c r="K92" s="57" t="s">
        <v>203</v>
      </c>
      <c r="L92" s="44"/>
      <c r="M92" s="44">
        <v>128</v>
      </c>
      <c r="N92" s="44"/>
      <c r="O92" s="44"/>
      <c r="P92" s="44"/>
      <c r="Q92" s="44"/>
      <c r="R92" s="44"/>
      <c r="S92" s="44"/>
      <c r="T92" s="44"/>
      <c r="U92" s="44"/>
      <c r="V92" s="44">
        <v>9</v>
      </c>
      <c r="W92" s="44"/>
      <c r="X92" s="44"/>
      <c r="Y92" s="44"/>
      <c r="Z92" s="44"/>
      <c r="AA92" s="44"/>
      <c r="AB92" s="44"/>
      <c r="AC92" s="44"/>
      <c r="AD92" s="11">
        <f t="shared" si="33"/>
        <v>137</v>
      </c>
      <c r="AE92" s="53"/>
      <c r="AF92" s="53"/>
      <c r="AG92" s="53"/>
    </row>
    <row r="93" spans="2:33" s="52" customFormat="1" ht="28.5" customHeight="1" x14ac:dyDescent="0.15">
      <c r="B93" s="182"/>
      <c r="C93" s="183"/>
      <c r="D93" s="184"/>
      <c r="E93" s="185"/>
      <c r="F93" s="69" t="s">
        <v>99</v>
      </c>
      <c r="G93" s="57" t="s">
        <v>89</v>
      </c>
      <c r="H93" s="57" t="s">
        <v>111</v>
      </c>
      <c r="I93" s="51" t="s">
        <v>70</v>
      </c>
      <c r="J93" s="57" t="s">
        <v>198</v>
      </c>
      <c r="K93" s="43">
        <v>2</v>
      </c>
      <c r="L93" s="39"/>
      <c r="M93" s="39"/>
      <c r="N93" s="39"/>
      <c r="O93" s="39"/>
      <c r="P93" s="39"/>
      <c r="Q93" s="39"/>
      <c r="R93" s="44">
        <v>21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11">
        <f t="shared" si="33"/>
        <v>21</v>
      </c>
      <c r="AE93" s="53"/>
      <c r="AF93" s="53"/>
      <c r="AG93" s="53"/>
    </row>
    <row r="94" spans="2:33" s="52" customFormat="1" ht="15" customHeight="1" x14ac:dyDescent="0.15">
      <c r="B94" s="182"/>
      <c r="C94" s="183"/>
      <c r="D94" s="184"/>
      <c r="E94" s="185"/>
      <c r="F94" s="5" t="s">
        <v>163</v>
      </c>
      <c r="G94" s="40"/>
      <c r="H94" s="40"/>
      <c r="I94" s="40"/>
      <c r="J94" s="40"/>
      <c r="K94" s="40"/>
      <c r="L94" s="48">
        <f t="shared" ref="L94" si="34">SUM(L90:L93)</f>
        <v>0</v>
      </c>
      <c r="M94" s="48">
        <f>SUM(M90:M93)</f>
        <v>224</v>
      </c>
      <c r="N94" s="48">
        <f t="shared" ref="N94:AC94" si="35">SUM(N90:N93)</f>
        <v>0</v>
      </c>
      <c r="O94" s="48">
        <f t="shared" si="35"/>
        <v>0</v>
      </c>
      <c r="P94" s="48">
        <f t="shared" si="35"/>
        <v>0</v>
      </c>
      <c r="Q94" s="48">
        <f t="shared" si="35"/>
        <v>0</v>
      </c>
      <c r="R94" s="48">
        <f t="shared" si="35"/>
        <v>21</v>
      </c>
      <c r="S94" s="48">
        <f t="shared" si="35"/>
        <v>0</v>
      </c>
      <c r="T94" s="48">
        <f t="shared" si="35"/>
        <v>0</v>
      </c>
      <c r="U94" s="48">
        <f t="shared" si="35"/>
        <v>0</v>
      </c>
      <c r="V94" s="48">
        <f t="shared" si="35"/>
        <v>16</v>
      </c>
      <c r="W94" s="48">
        <f t="shared" si="35"/>
        <v>0</v>
      </c>
      <c r="X94" s="48">
        <f t="shared" si="35"/>
        <v>0</v>
      </c>
      <c r="Y94" s="48">
        <f t="shared" si="35"/>
        <v>0</v>
      </c>
      <c r="Z94" s="48">
        <f t="shared" si="35"/>
        <v>0</v>
      </c>
      <c r="AA94" s="48">
        <f t="shared" si="35"/>
        <v>0</v>
      </c>
      <c r="AB94" s="48">
        <f t="shared" si="35"/>
        <v>0</v>
      </c>
      <c r="AC94" s="48">
        <f t="shared" si="35"/>
        <v>0</v>
      </c>
      <c r="AD94" s="11">
        <f>SUM(AD90:AD93)</f>
        <v>261</v>
      </c>
      <c r="AE94" s="53"/>
      <c r="AF94" s="53"/>
      <c r="AG94" s="53"/>
    </row>
    <row r="95" spans="2:33" s="52" customFormat="1" ht="15" customHeight="1" x14ac:dyDescent="0.15">
      <c r="B95" s="182"/>
      <c r="C95" s="183"/>
      <c r="D95" s="184"/>
      <c r="E95" s="185"/>
      <c r="F95" s="186" t="s">
        <v>150</v>
      </c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53"/>
      <c r="AF95" s="53"/>
      <c r="AG95" s="53"/>
    </row>
    <row r="96" spans="2:33" s="52" customFormat="1" ht="46.5" customHeight="1" x14ac:dyDescent="0.15">
      <c r="B96" s="182"/>
      <c r="C96" s="183"/>
      <c r="D96" s="184"/>
      <c r="E96" s="185"/>
      <c r="F96" s="67" t="s">
        <v>162</v>
      </c>
      <c r="G96" s="51" t="s">
        <v>89</v>
      </c>
      <c r="H96" s="51" t="s">
        <v>111</v>
      </c>
      <c r="I96" s="51" t="s">
        <v>44</v>
      </c>
      <c r="J96" s="51" t="s">
        <v>197</v>
      </c>
      <c r="K96" s="51" t="s">
        <v>24</v>
      </c>
      <c r="L96" s="44">
        <v>19.8</v>
      </c>
      <c r="M96" s="44">
        <v>19.8</v>
      </c>
      <c r="N96" s="44"/>
      <c r="O96" s="44">
        <v>2</v>
      </c>
      <c r="P96" s="44">
        <v>0.5</v>
      </c>
      <c r="Q96" s="44"/>
      <c r="R96" s="44"/>
      <c r="S96" s="44"/>
      <c r="T96" s="44"/>
      <c r="U96" s="44"/>
      <c r="V96" s="44">
        <v>1</v>
      </c>
      <c r="W96" s="26"/>
      <c r="X96" s="26"/>
      <c r="Y96" s="26"/>
      <c r="Z96" s="26"/>
      <c r="AA96" s="26"/>
      <c r="AB96" s="26"/>
      <c r="AC96" s="26"/>
      <c r="AD96" s="56">
        <f>SUM(L96:AC96)</f>
        <v>43.1</v>
      </c>
      <c r="AE96" s="53"/>
      <c r="AF96" s="53"/>
      <c r="AG96" s="53"/>
    </row>
    <row r="97" spans="2:33" s="52" customFormat="1" ht="15" customHeight="1" x14ac:dyDescent="0.15">
      <c r="B97" s="182"/>
      <c r="C97" s="183"/>
      <c r="D97" s="184"/>
      <c r="E97" s="185"/>
      <c r="F97" s="67" t="s">
        <v>9</v>
      </c>
      <c r="G97" s="51" t="s">
        <v>89</v>
      </c>
      <c r="H97" s="51" t="s">
        <v>111</v>
      </c>
      <c r="I97" s="74" t="s">
        <v>20</v>
      </c>
      <c r="J97" s="51" t="s">
        <v>138</v>
      </c>
      <c r="K97" s="74" t="s">
        <v>190</v>
      </c>
      <c r="L97" s="44"/>
      <c r="M97" s="44">
        <v>168</v>
      </c>
      <c r="N97" s="44"/>
      <c r="O97" s="44"/>
      <c r="P97" s="44"/>
      <c r="Q97" s="44"/>
      <c r="R97" s="44"/>
      <c r="S97" s="44"/>
      <c r="T97" s="44"/>
      <c r="U97" s="44"/>
      <c r="V97" s="44">
        <v>6</v>
      </c>
      <c r="W97" s="44"/>
      <c r="X97" s="44"/>
      <c r="Y97" s="44"/>
      <c r="Z97" s="44"/>
      <c r="AA97" s="44"/>
      <c r="AB97" s="44"/>
      <c r="AC97" s="44"/>
      <c r="AD97" s="56">
        <f>SUM(M97:AC97)</f>
        <v>174</v>
      </c>
      <c r="AE97" s="53"/>
      <c r="AF97" s="53"/>
      <c r="AG97" s="53"/>
    </row>
    <row r="98" spans="2:33" s="52" customFormat="1" ht="15" customHeight="1" x14ac:dyDescent="0.15">
      <c r="B98" s="182"/>
      <c r="C98" s="183"/>
      <c r="D98" s="184"/>
      <c r="E98" s="185"/>
      <c r="F98" s="79" t="s">
        <v>97</v>
      </c>
      <c r="G98" s="65" t="s">
        <v>89</v>
      </c>
      <c r="H98" s="65" t="s">
        <v>111</v>
      </c>
      <c r="I98" s="51" t="s">
        <v>59</v>
      </c>
      <c r="J98" s="65">
        <v>1</v>
      </c>
      <c r="K98" s="65">
        <v>12</v>
      </c>
      <c r="L98" s="80"/>
      <c r="M98" s="65">
        <v>68</v>
      </c>
      <c r="N98" s="80"/>
      <c r="O98" s="80"/>
      <c r="P98" s="80"/>
      <c r="Q98" s="80"/>
      <c r="R98" s="80"/>
      <c r="S98" s="80"/>
      <c r="T98" s="80"/>
      <c r="U98" s="80"/>
      <c r="V98" s="65">
        <v>2</v>
      </c>
      <c r="W98" s="80"/>
      <c r="X98" s="80"/>
      <c r="Y98" s="80"/>
      <c r="Z98" s="80"/>
      <c r="AA98" s="80"/>
      <c r="AB98" s="80"/>
      <c r="AC98" s="80"/>
      <c r="AD98" s="1">
        <f>SUM(L98:Z98)</f>
        <v>70</v>
      </c>
      <c r="AE98" s="53"/>
      <c r="AF98" s="53"/>
      <c r="AG98" s="53"/>
    </row>
    <row r="99" spans="2:33" s="52" customFormat="1" ht="15" customHeight="1" x14ac:dyDescent="0.15">
      <c r="B99" s="182"/>
      <c r="C99" s="183"/>
      <c r="D99" s="184"/>
      <c r="E99" s="185"/>
      <c r="F99" s="67" t="s">
        <v>6</v>
      </c>
      <c r="G99" s="57" t="s">
        <v>89</v>
      </c>
      <c r="H99" s="51" t="s">
        <v>111</v>
      </c>
      <c r="I99" s="51" t="s">
        <v>82</v>
      </c>
      <c r="J99" s="51" t="s">
        <v>13</v>
      </c>
      <c r="K99" s="51" t="s">
        <v>151</v>
      </c>
      <c r="L99" s="26"/>
      <c r="M99" s="26">
        <v>32</v>
      </c>
      <c r="N99" s="26"/>
      <c r="O99" s="26"/>
      <c r="P99" s="26"/>
      <c r="Q99" s="26"/>
      <c r="R99" s="26"/>
      <c r="S99" s="26"/>
      <c r="T99" s="26"/>
      <c r="U99" s="26"/>
      <c r="V99" s="26">
        <v>3</v>
      </c>
      <c r="W99" s="26"/>
      <c r="X99" s="26"/>
      <c r="Y99" s="26"/>
      <c r="Z99" s="26"/>
      <c r="AA99" s="26"/>
      <c r="AB99" s="26"/>
      <c r="AC99" s="26"/>
      <c r="AD99" s="11">
        <f>SUM(L99:AC99)</f>
        <v>35</v>
      </c>
      <c r="AE99" s="53"/>
      <c r="AF99" s="53"/>
      <c r="AG99" s="53"/>
    </row>
    <row r="100" spans="2:33" s="52" customFormat="1" ht="15" customHeight="1" x14ac:dyDescent="0.15">
      <c r="B100" s="182"/>
      <c r="C100" s="183"/>
      <c r="D100" s="184"/>
      <c r="E100" s="185"/>
      <c r="F100" s="5" t="s">
        <v>56</v>
      </c>
      <c r="G100" s="40"/>
      <c r="H100" s="40"/>
      <c r="I100" s="40"/>
      <c r="J100" s="40"/>
      <c r="K100" s="45"/>
      <c r="L100" s="48">
        <f t="shared" ref="L100" si="36">SUM(L96:L99)</f>
        <v>19.8</v>
      </c>
      <c r="M100" s="48">
        <f t="shared" ref="M100" si="37">SUM(M96:M99)</f>
        <v>287.8</v>
      </c>
      <c r="N100" s="48">
        <f t="shared" ref="N100" si="38">SUM(N96:N99)</f>
        <v>0</v>
      </c>
      <c r="O100" s="48">
        <f t="shared" ref="O100" si="39">SUM(O96:O99)</f>
        <v>2</v>
      </c>
      <c r="P100" s="48">
        <f t="shared" ref="P100" si="40">SUM(P96:P99)</f>
        <v>0.5</v>
      </c>
      <c r="Q100" s="48">
        <f t="shared" ref="Q100" si="41">SUM(Q96:Q99)</f>
        <v>0</v>
      </c>
      <c r="R100" s="48">
        <f t="shared" ref="R100" si="42">SUM(R96:R99)</f>
        <v>0</v>
      </c>
      <c r="S100" s="48">
        <f t="shared" ref="S100" si="43">SUM(S96:S99)</f>
        <v>0</v>
      </c>
      <c r="T100" s="48">
        <f t="shared" ref="T100" si="44">SUM(T96:T99)</f>
        <v>0</v>
      </c>
      <c r="U100" s="48">
        <f t="shared" ref="U100" si="45">SUM(U96:U99)</f>
        <v>0</v>
      </c>
      <c r="V100" s="48">
        <f t="shared" ref="V100" si="46">SUM(V96:V99)</f>
        <v>12</v>
      </c>
      <c r="W100" s="48">
        <f t="shared" ref="W100" si="47">SUM(W96:W99)</f>
        <v>0</v>
      </c>
      <c r="X100" s="48">
        <f t="shared" ref="X100" si="48">SUM(X96:X99)</f>
        <v>0</v>
      </c>
      <c r="Y100" s="48">
        <f t="shared" ref="Y100" si="49">SUM(Y96:Y99)</f>
        <v>0</v>
      </c>
      <c r="Z100" s="48">
        <f t="shared" ref="Z100" si="50">SUM(Z96:Z99)</f>
        <v>0</v>
      </c>
      <c r="AA100" s="48">
        <f t="shared" ref="AA100" si="51">SUM(AA96:AA99)</f>
        <v>0</v>
      </c>
      <c r="AB100" s="48">
        <f t="shared" ref="AB100" si="52">SUM(AB96:AB99)</f>
        <v>0</v>
      </c>
      <c r="AC100" s="48">
        <f t="shared" ref="AC100" si="53">SUM(AC96:AC99)</f>
        <v>0</v>
      </c>
      <c r="AD100" s="48">
        <f t="shared" ref="AD100" si="54">SUM(AD96:AD99)</f>
        <v>322.10000000000002</v>
      </c>
      <c r="AE100" s="53"/>
      <c r="AF100" s="53"/>
      <c r="AG100" s="53"/>
    </row>
    <row r="101" spans="2:33" s="52" customFormat="1" ht="15" customHeight="1" x14ac:dyDescent="0.15">
      <c r="B101" s="182"/>
      <c r="C101" s="183"/>
      <c r="D101" s="184"/>
      <c r="E101" s="185"/>
      <c r="F101" s="47" t="s">
        <v>157</v>
      </c>
      <c r="G101" s="31"/>
      <c r="H101" s="31"/>
      <c r="I101" s="31"/>
      <c r="J101" s="27"/>
      <c r="K101" s="27"/>
      <c r="L101" s="48">
        <f t="shared" ref="L101" si="55">L94+L100</f>
        <v>19.8</v>
      </c>
      <c r="M101" s="48">
        <f t="shared" ref="M101" si="56">M94+M100</f>
        <v>511.8</v>
      </c>
      <c r="N101" s="48">
        <f t="shared" ref="N101" si="57">N94+N100</f>
        <v>0</v>
      </c>
      <c r="O101" s="48">
        <f t="shared" ref="O101" si="58">O94+O100</f>
        <v>2</v>
      </c>
      <c r="P101" s="48">
        <f t="shared" ref="P101" si="59">P94+P100</f>
        <v>0.5</v>
      </c>
      <c r="Q101" s="48">
        <f t="shared" ref="Q101" si="60">Q94+Q100</f>
        <v>0</v>
      </c>
      <c r="R101" s="48">
        <f t="shared" ref="R101" si="61">R94+R100</f>
        <v>21</v>
      </c>
      <c r="S101" s="48">
        <f t="shared" ref="S101" si="62">S94+S100</f>
        <v>0</v>
      </c>
      <c r="T101" s="48">
        <f t="shared" ref="T101" si="63">T94+T100</f>
        <v>0</v>
      </c>
      <c r="U101" s="48">
        <f t="shared" ref="U101" si="64">U94+U100</f>
        <v>0</v>
      </c>
      <c r="V101" s="48">
        <f t="shared" ref="V101" si="65">V94+V100</f>
        <v>28</v>
      </c>
      <c r="W101" s="48">
        <f t="shared" ref="W101" si="66">W94+W100</f>
        <v>0</v>
      </c>
      <c r="X101" s="48">
        <f t="shared" ref="X101" si="67">X94+X100</f>
        <v>0</v>
      </c>
      <c r="Y101" s="48">
        <f t="shared" ref="Y101" si="68">Y94+Y100</f>
        <v>0</v>
      </c>
      <c r="Z101" s="48">
        <f t="shared" ref="Z101" si="69">Z94+Z100</f>
        <v>0</v>
      </c>
      <c r="AA101" s="48">
        <f t="shared" ref="AA101" si="70">AA94+AA100</f>
        <v>0</v>
      </c>
      <c r="AB101" s="48">
        <f t="shared" ref="AB101" si="71">AB94+AB100</f>
        <v>0</v>
      </c>
      <c r="AC101" s="48">
        <f t="shared" ref="AC101" si="72">AC94+AC100</f>
        <v>0</v>
      </c>
      <c r="AD101" s="48">
        <f t="shared" ref="AD101" si="73">AD94+AD100</f>
        <v>583.1</v>
      </c>
      <c r="AE101" s="53"/>
      <c r="AF101" s="53"/>
      <c r="AG101" s="53"/>
    </row>
    <row r="102" spans="2:33" s="52" customFormat="1" ht="15" customHeight="1" x14ac:dyDescent="0.25">
      <c r="B102" s="176" t="s">
        <v>26</v>
      </c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53"/>
      <c r="AF102" s="53"/>
      <c r="AG102" s="53"/>
    </row>
    <row r="103" spans="2:33" s="52" customFormat="1" ht="15" customHeight="1" x14ac:dyDescent="0.25">
      <c r="B103" s="9"/>
      <c r="C103" s="177"/>
      <c r="D103" s="177"/>
      <c r="E103" s="177"/>
      <c r="F103" s="177"/>
      <c r="G103" s="177"/>
      <c r="H103" s="177"/>
      <c r="I103" s="177"/>
      <c r="J103" s="177"/>
      <c r="K103" s="9"/>
      <c r="L103" s="9"/>
      <c r="M103" s="9"/>
      <c r="N103" s="9"/>
      <c r="O103" s="9"/>
      <c r="P103" s="178" t="s">
        <v>194</v>
      </c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53"/>
      <c r="AG103" s="53"/>
    </row>
    <row r="104" spans="2:33" s="52" customFormat="1" ht="15" customHeight="1" x14ac:dyDescent="0.25">
      <c r="B104" s="9"/>
      <c r="C104" s="180" t="s">
        <v>196</v>
      </c>
      <c r="D104" s="180"/>
      <c r="E104" s="180"/>
      <c r="F104" s="180"/>
      <c r="G104" s="180"/>
      <c r="H104" s="180"/>
      <c r="I104" s="180"/>
      <c r="J104" s="180"/>
      <c r="K104" s="9"/>
      <c r="L104" s="9"/>
      <c r="M104" s="9"/>
      <c r="N104" s="9"/>
      <c r="O104" s="9"/>
      <c r="P104" s="9"/>
      <c r="Q104" s="9"/>
      <c r="R104" s="9"/>
      <c r="S104" s="8"/>
      <c r="T104" s="8"/>
      <c r="U104" s="3" t="s">
        <v>49</v>
      </c>
      <c r="V104" s="3"/>
      <c r="W104" s="3"/>
      <c r="X104" s="3"/>
      <c r="Y104" s="3"/>
      <c r="Z104" s="16"/>
      <c r="AA104" s="3"/>
      <c r="AB104" s="12"/>
      <c r="AC104" s="8"/>
      <c r="AD104" s="9"/>
      <c r="AE104" s="53"/>
      <c r="AF104" s="53"/>
      <c r="AG104" s="53"/>
    </row>
    <row r="105" spans="2:33" s="52" customFormat="1" ht="15" customHeight="1" x14ac:dyDescent="0.15">
      <c r="B105" s="10"/>
      <c r="C105" s="24"/>
      <c r="D105" s="24"/>
      <c r="E105" s="13"/>
      <c r="F105" s="33"/>
      <c r="G105" s="32"/>
      <c r="H105" s="32"/>
      <c r="I105" s="32"/>
      <c r="J105" s="54"/>
      <c r="K105" s="5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54"/>
      <c r="Z105" s="54"/>
      <c r="AA105" s="6"/>
      <c r="AB105" s="54"/>
      <c r="AC105" s="54"/>
      <c r="AD105" s="4"/>
      <c r="AE105" s="53"/>
      <c r="AF105" s="53"/>
      <c r="AG105" s="53"/>
    </row>
    <row r="106" spans="2:33" s="52" customFormat="1" ht="15" customHeight="1" x14ac:dyDescent="0.25">
      <c r="B106" s="9"/>
      <c r="C106" s="58"/>
      <c r="D106" s="8"/>
      <c r="E106" s="8"/>
      <c r="F106" s="8"/>
      <c r="G106" s="8"/>
      <c r="H106" s="8"/>
      <c r="I106" s="8"/>
      <c r="J106" s="8"/>
      <c r="K106" s="9"/>
      <c r="L106" s="9"/>
      <c r="M106" s="9"/>
      <c r="N106" s="9"/>
      <c r="O106" s="9"/>
      <c r="P106" s="9"/>
      <c r="Q106" s="9"/>
      <c r="R106" s="9"/>
      <c r="S106" s="8"/>
      <c r="T106" s="8"/>
      <c r="U106" s="3"/>
      <c r="V106" s="3"/>
      <c r="W106" s="3"/>
      <c r="X106" s="3"/>
      <c r="Y106" s="3"/>
      <c r="Z106" s="16"/>
      <c r="AA106" s="3"/>
      <c r="AB106" s="12"/>
      <c r="AC106" s="8"/>
      <c r="AD106" s="9"/>
      <c r="AE106" s="53"/>
      <c r="AF106" s="53"/>
      <c r="AG106" s="53"/>
    </row>
    <row r="107" spans="2:33" s="52" customFormat="1" ht="15" customHeight="1" x14ac:dyDescent="0.25">
      <c r="B107" s="9"/>
      <c r="C107" s="58"/>
      <c r="D107" s="8"/>
      <c r="E107" s="8"/>
      <c r="F107" s="8"/>
      <c r="G107" s="8"/>
      <c r="H107" s="8"/>
      <c r="I107" s="8"/>
      <c r="J107" s="8"/>
      <c r="K107" s="9"/>
      <c r="L107" s="9"/>
      <c r="M107" s="9"/>
      <c r="N107" s="9"/>
      <c r="O107" s="9"/>
      <c r="P107" s="9"/>
      <c r="Q107" s="9"/>
      <c r="R107" s="9"/>
      <c r="S107" s="8"/>
      <c r="T107" s="8"/>
      <c r="U107" s="3"/>
      <c r="V107" s="3"/>
      <c r="W107" s="3"/>
      <c r="X107" s="3"/>
      <c r="Y107" s="3"/>
      <c r="Z107" s="16"/>
      <c r="AA107" s="3"/>
      <c r="AB107" s="12"/>
      <c r="AC107" s="8"/>
      <c r="AD107" s="9"/>
      <c r="AE107" s="53"/>
      <c r="AF107" s="53"/>
      <c r="AG107" s="53"/>
    </row>
    <row r="108" spans="2:33" s="52" customFormat="1" ht="15" customHeight="1" x14ac:dyDescent="0.15">
      <c r="B108" s="181" t="s">
        <v>4</v>
      </c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53"/>
      <c r="AF108" s="53"/>
      <c r="AG108" s="53"/>
    </row>
    <row r="109" spans="2:33" s="52" customFormat="1" ht="15" customHeight="1" x14ac:dyDescent="0.15">
      <c r="B109" s="182">
        <v>6</v>
      </c>
      <c r="C109" s="224" t="s">
        <v>52</v>
      </c>
      <c r="D109" s="184" t="s">
        <v>186</v>
      </c>
      <c r="E109" s="185" t="s">
        <v>90</v>
      </c>
      <c r="F109" s="20" t="s">
        <v>73</v>
      </c>
      <c r="G109" s="51" t="s">
        <v>89</v>
      </c>
      <c r="H109" s="51" t="s">
        <v>27</v>
      </c>
      <c r="I109" s="51" t="s">
        <v>74</v>
      </c>
      <c r="J109" s="51" t="s">
        <v>159</v>
      </c>
      <c r="K109" s="51" t="s">
        <v>46</v>
      </c>
      <c r="L109" s="26"/>
      <c r="M109" s="26">
        <v>28</v>
      </c>
      <c r="N109" s="26"/>
      <c r="O109" s="26"/>
      <c r="P109" s="26"/>
      <c r="Q109" s="26"/>
      <c r="R109" s="26"/>
      <c r="S109" s="26"/>
      <c r="T109" s="26"/>
      <c r="U109" s="26"/>
      <c r="V109" s="26">
        <v>1</v>
      </c>
      <c r="W109" s="26"/>
      <c r="X109" s="26"/>
      <c r="Y109" s="26"/>
      <c r="Z109" s="26"/>
      <c r="AA109" s="26"/>
      <c r="AB109" s="26"/>
      <c r="AC109" s="26"/>
      <c r="AD109" s="11">
        <f>SUM(L109:AC109)</f>
        <v>29</v>
      </c>
      <c r="AE109" s="53"/>
      <c r="AF109" s="53"/>
      <c r="AG109" s="53"/>
    </row>
    <row r="110" spans="2:33" s="52" customFormat="1" ht="15" customHeight="1" x14ac:dyDescent="0.15">
      <c r="B110" s="182"/>
      <c r="C110" s="183"/>
      <c r="D110" s="184"/>
      <c r="E110" s="185"/>
      <c r="F110" s="20" t="s">
        <v>48</v>
      </c>
      <c r="G110" s="51" t="s">
        <v>89</v>
      </c>
      <c r="H110" s="51" t="s">
        <v>27</v>
      </c>
      <c r="I110" s="51" t="s">
        <v>1</v>
      </c>
      <c r="J110" s="51" t="s">
        <v>138</v>
      </c>
      <c r="K110" s="51" t="s">
        <v>191</v>
      </c>
      <c r="L110" s="26"/>
      <c r="M110" s="26">
        <v>64</v>
      </c>
      <c r="N110" s="26"/>
      <c r="O110" s="26"/>
      <c r="P110" s="26"/>
      <c r="Q110" s="26"/>
      <c r="R110" s="26"/>
      <c r="S110" s="26"/>
      <c r="T110" s="26"/>
      <c r="U110" s="26"/>
      <c r="V110" s="26">
        <v>3</v>
      </c>
      <c r="W110" s="26"/>
      <c r="X110" s="26"/>
      <c r="Y110" s="26"/>
      <c r="Z110" s="26"/>
      <c r="AA110" s="26"/>
      <c r="AB110" s="26"/>
      <c r="AC110" s="26"/>
      <c r="AD110" s="11">
        <f t="shared" ref="AD110:AD114" si="74">SUM(L110:AC110)</f>
        <v>67</v>
      </c>
      <c r="AE110" s="53"/>
      <c r="AF110" s="53"/>
      <c r="AG110" s="53"/>
    </row>
    <row r="111" spans="2:33" s="52" customFormat="1" ht="15" customHeight="1" x14ac:dyDescent="0.15">
      <c r="B111" s="182"/>
      <c r="C111" s="183"/>
      <c r="D111" s="184"/>
      <c r="E111" s="185"/>
      <c r="F111" s="20" t="s">
        <v>73</v>
      </c>
      <c r="G111" s="51" t="s">
        <v>89</v>
      </c>
      <c r="H111" s="51" t="s">
        <v>27</v>
      </c>
      <c r="I111" s="51" t="s">
        <v>1</v>
      </c>
      <c r="J111" s="51" t="s">
        <v>138</v>
      </c>
      <c r="K111" s="51" t="s">
        <v>191</v>
      </c>
      <c r="L111" s="26"/>
      <c r="M111" s="26">
        <v>32</v>
      </c>
      <c r="N111" s="26"/>
      <c r="O111" s="26"/>
      <c r="P111" s="26"/>
      <c r="Q111" s="26"/>
      <c r="R111" s="26"/>
      <c r="S111" s="26"/>
      <c r="T111" s="26"/>
      <c r="U111" s="26"/>
      <c r="V111" s="26">
        <v>2</v>
      </c>
      <c r="W111" s="26"/>
      <c r="X111" s="26"/>
      <c r="Y111" s="26"/>
      <c r="Z111" s="26"/>
      <c r="AA111" s="26"/>
      <c r="AB111" s="26"/>
      <c r="AC111" s="26"/>
      <c r="AD111" s="11">
        <f t="shared" si="74"/>
        <v>34</v>
      </c>
      <c r="AE111" s="53"/>
      <c r="AF111" s="53"/>
      <c r="AG111" s="53"/>
    </row>
    <row r="112" spans="2:33" s="52" customFormat="1" ht="18" customHeight="1" x14ac:dyDescent="0.15">
      <c r="B112" s="182"/>
      <c r="C112" s="183"/>
      <c r="D112" s="184"/>
      <c r="E112" s="185"/>
      <c r="F112" s="67" t="s">
        <v>25</v>
      </c>
      <c r="G112" s="51" t="s">
        <v>89</v>
      </c>
      <c r="H112" s="51" t="s">
        <v>111</v>
      </c>
      <c r="I112" s="51" t="s">
        <v>59</v>
      </c>
      <c r="J112" s="51" t="s">
        <v>159</v>
      </c>
      <c r="K112" s="51" t="s">
        <v>190</v>
      </c>
      <c r="L112" s="44">
        <v>8</v>
      </c>
      <c r="M112" s="44">
        <v>56</v>
      </c>
      <c r="N112" s="44"/>
      <c r="O112" s="44">
        <v>9</v>
      </c>
      <c r="P112" s="44">
        <v>2</v>
      </c>
      <c r="Q112" s="44"/>
      <c r="R112" s="44"/>
      <c r="S112" s="44"/>
      <c r="T112" s="44"/>
      <c r="U112" s="44"/>
      <c r="V112" s="44">
        <v>2</v>
      </c>
      <c r="W112" s="44"/>
      <c r="X112" s="44"/>
      <c r="Y112" s="44"/>
      <c r="Z112" s="44"/>
      <c r="AA112" s="44"/>
      <c r="AB112" s="44"/>
      <c r="AC112" s="44"/>
      <c r="AD112" s="11">
        <f t="shared" si="74"/>
        <v>77</v>
      </c>
      <c r="AE112" s="53"/>
      <c r="AF112" s="53"/>
      <c r="AG112" s="53"/>
    </row>
    <row r="113" spans="2:33" s="52" customFormat="1" ht="15" customHeight="1" x14ac:dyDescent="0.15">
      <c r="B113" s="182"/>
      <c r="C113" s="183"/>
      <c r="D113" s="184"/>
      <c r="E113" s="185"/>
      <c r="F113" s="67" t="s">
        <v>25</v>
      </c>
      <c r="G113" s="51" t="s">
        <v>89</v>
      </c>
      <c r="H113" s="51" t="s">
        <v>27</v>
      </c>
      <c r="I113" s="51" t="s">
        <v>74</v>
      </c>
      <c r="J113" s="51" t="s">
        <v>159</v>
      </c>
      <c r="K113" s="51" t="s">
        <v>46</v>
      </c>
      <c r="L113" s="26">
        <v>8</v>
      </c>
      <c r="M113" s="26">
        <v>16</v>
      </c>
      <c r="N113" s="26"/>
      <c r="O113" s="26">
        <v>3</v>
      </c>
      <c r="P113" s="26">
        <v>1</v>
      </c>
      <c r="Q113" s="26"/>
      <c r="R113" s="26"/>
      <c r="S113" s="26"/>
      <c r="T113" s="26"/>
      <c r="U113" s="26"/>
      <c r="V113" s="26">
        <v>1</v>
      </c>
      <c r="W113" s="26"/>
      <c r="X113" s="26"/>
      <c r="Y113" s="26"/>
      <c r="Z113" s="26"/>
      <c r="AA113" s="26"/>
      <c r="AB113" s="26"/>
      <c r="AC113" s="26"/>
      <c r="AD113" s="11">
        <f t="shared" si="74"/>
        <v>29</v>
      </c>
      <c r="AE113" s="53"/>
      <c r="AF113" s="53"/>
      <c r="AG113" s="53"/>
    </row>
    <row r="114" spans="2:33" s="52" customFormat="1" ht="15" customHeight="1" x14ac:dyDescent="0.15">
      <c r="B114" s="182"/>
      <c r="C114" s="183"/>
      <c r="D114" s="184"/>
      <c r="E114" s="185"/>
      <c r="F114" s="20" t="s">
        <v>9</v>
      </c>
      <c r="G114" s="51" t="s">
        <v>89</v>
      </c>
      <c r="H114" s="51" t="s">
        <v>27</v>
      </c>
      <c r="I114" s="51" t="s">
        <v>1</v>
      </c>
      <c r="J114" s="51" t="s">
        <v>138</v>
      </c>
      <c r="K114" s="51" t="s">
        <v>191</v>
      </c>
      <c r="L114" s="44"/>
      <c r="M114" s="44">
        <v>64</v>
      </c>
      <c r="N114" s="44"/>
      <c r="O114" s="44"/>
      <c r="P114" s="44"/>
      <c r="Q114" s="44"/>
      <c r="R114" s="44"/>
      <c r="S114" s="44"/>
      <c r="T114" s="44"/>
      <c r="U114" s="44"/>
      <c r="V114" s="44">
        <v>3</v>
      </c>
      <c r="W114" s="44"/>
      <c r="X114" s="44"/>
      <c r="Y114" s="44"/>
      <c r="Z114" s="44"/>
      <c r="AA114" s="44"/>
      <c r="AB114" s="44"/>
      <c r="AC114" s="44"/>
      <c r="AD114" s="11">
        <f t="shared" si="74"/>
        <v>67</v>
      </c>
      <c r="AE114" s="53"/>
      <c r="AF114" s="53"/>
      <c r="AG114" s="53"/>
    </row>
    <row r="115" spans="2:33" s="52" customFormat="1" ht="15" customHeight="1" x14ac:dyDescent="0.15">
      <c r="B115" s="182"/>
      <c r="C115" s="183"/>
      <c r="D115" s="184"/>
      <c r="E115" s="185"/>
      <c r="F115" s="5" t="s">
        <v>163</v>
      </c>
      <c r="G115" s="40"/>
      <c r="H115" s="40"/>
      <c r="I115" s="40"/>
      <c r="J115" s="40"/>
      <c r="K115" s="40"/>
      <c r="L115" s="48">
        <f>SUM(L109:L114)</f>
        <v>16</v>
      </c>
      <c r="M115" s="48">
        <f t="shared" ref="M115:AC115" si="75">SUM(M109:M114)</f>
        <v>260</v>
      </c>
      <c r="N115" s="48">
        <f t="shared" si="75"/>
        <v>0</v>
      </c>
      <c r="O115" s="48">
        <f t="shared" si="75"/>
        <v>12</v>
      </c>
      <c r="P115" s="48">
        <f t="shared" si="75"/>
        <v>3</v>
      </c>
      <c r="Q115" s="48">
        <f t="shared" si="75"/>
        <v>0</v>
      </c>
      <c r="R115" s="48">
        <f t="shared" si="75"/>
        <v>0</v>
      </c>
      <c r="S115" s="48">
        <f t="shared" si="75"/>
        <v>0</v>
      </c>
      <c r="T115" s="48">
        <f t="shared" si="75"/>
        <v>0</v>
      </c>
      <c r="U115" s="48">
        <f t="shared" si="75"/>
        <v>0</v>
      </c>
      <c r="V115" s="48">
        <f t="shared" si="75"/>
        <v>12</v>
      </c>
      <c r="W115" s="48">
        <f t="shared" si="75"/>
        <v>0</v>
      </c>
      <c r="X115" s="48">
        <f t="shared" si="75"/>
        <v>0</v>
      </c>
      <c r="Y115" s="48">
        <f t="shared" si="75"/>
        <v>0</v>
      </c>
      <c r="Z115" s="48">
        <f t="shared" si="75"/>
        <v>0</v>
      </c>
      <c r="AA115" s="48">
        <f t="shared" si="75"/>
        <v>0</v>
      </c>
      <c r="AB115" s="48">
        <f t="shared" si="75"/>
        <v>0</v>
      </c>
      <c r="AC115" s="48">
        <f t="shared" si="75"/>
        <v>0</v>
      </c>
      <c r="AD115" s="48">
        <f>SUM(AD109:AD114)</f>
        <v>303</v>
      </c>
      <c r="AE115" s="53"/>
      <c r="AF115" s="53"/>
      <c r="AG115" s="53"/>
    </row>
    <row r="116" spans="2:33" s="52" customFormat="1" ht="15" customHeight="1" x14ac:dyDescent="0.15">
      <c r="B116" s="182"/>
      <c r="C116" s="183"/>
      <c r="D116" s="184"/>
      <c r="E116" s="185"/>
      <c r="F116" s="186" t="s">
        <v>150</v>
      </c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53"/>
      <c r="AF116" s="53"/>
      <c r="AG116" s="53"/>
    </row>
    <row r="117" spans="2:33" s="52" customFormat="1" ht="15" customHeight="1" x14ac:dyDescent="0.15">
      <c r="B117" s="182"/>
      <c r="C117" s="183"/>
      <c r="D117" s="184"/>
      <c r="E117" s="185"/>
      <c r="F117" s="20" t="s">
        <v>73</v>
      </c>
      <c r="G117" s="51" t="s">
        <v>89</v>
      </c>
      <c r="H117" s="51" t="s">
        <v>27</v>
      </c>
      <c r="I117" s="51" t="s">
        <v>74</v>
      </c>
      <c r="J117" s="51" t="s">
        <v>159</v>
      </c>
      <c r="K117" s="51" t="s">
        <v>46</v>
      </c>
      <c r="L117" s="44"/>
      <c r="M117" s="44">
        <v>30</v>
      </c>
      <c r="N117" s="44"/>
      <c r="O117" s="44"/>
      <c r="P117" s="44"/>
      <c r="Q117" s="44"/>
      <c r="R117" s="44"/>
      <c r="S117" s="44"/>
      <c r="T117" s="44"/>
      <c r="U117" s="44"/>
      <c r="V117" s="44">
        <v>1</v>
      </c>
      <c r="W117" s="44"/>
      <c r="X117" s="44"/>
      <c r="Y117" s="44"/>
      <c r="Z117" s="44"/>
      <c r="AA117" s="44"/>
      <c r="AB117" s="44"/>
      <c r="AC117" s="44"/>
      <c r="AD117" s="56">
        <f>SUM(M117:AC117)</f>
        <v>31</v>
      </c>
      <c r="AE117" s="53"/>
      <c r="AF117" s="53"/>
      <c r="AG117" s="53"/>
    </row>
    <row r="118" spans="2:33" s="52" customFormat="1" ht="15" customHeight="1" x14ac:dyDescent="0.15">
      <c r="B118" s="182"/>
      <c r="C118" s="183"/>
      <c r="D118" s="184"/>
      <c r="E118" s="185"/>
      <c r="F118" s="20" t="s">
        <v>48</v>
      </c>
      <c r="G118" s="51" t="s">
        <v>89</v>
      </c>
      <c r="H118" s="51" t="s">
        <v>27</v>
      </c>
      <c r="I118" s="51" t="s">
        <v>1</v>
      </c>
      <c r="J118" s="51" t="s">
        <v>138</v>
      </c>
      <c r="K118" s="51" t="s">
        <v>191</v>
      </c>
      <c r="L118" s="44"/>
      <c r="M118" s="44">
        <v>84</v>
      </c>
      <c r="N118" s="44"/>
      <c r="O118" s="44"/>
      <c r="P118" s="44"/>
      <c r="Q118" s="44"/>
      <c r="R118" s="44"/>
      <c r="S118" s="44"/>
      <c r="T118" s="44"/>
      <c r="U118" s="44"/>
      <c r="V118" s="44">
        <v>3</v>
      </c>
      <c r="W118" s="44"/>
      <c r="X118" s="44"/>
      <c r="Y118" s="44"/>
      <c r="Z118" s="44"/>
      <c r="AA118" s="44"/>
      <c r="AB118" s="44"/>
      <c r="AC118" s="44"/>
      <c r="AD118" s="56">
        <f>SUM(M118:AC118)</f>
        <v>87</v>
      </c>
      <c r="AE118" s="53"/>
      <c r="AF118" s="53"/>
      <c r="AG118" s="53"/>
    </row>
    <row r="119" spans="2:33" s="52" customFormat="1" ht="15" customHeight="1" x14ac:dyDescent="0.15">
      <c r="B119" s="182"/>
      <c r="C119" s="183"/>
      <c r="D119" s="184"/>
      <c r="E119" s="185"/>
      <c r="F119" s="20" t="s">
        <v>73</v>
      </c>
      <c r="G119" s="51" t="s">
        <v>89</v>
      </c>
      <c r="H119" s="51" t="s">
        <v>27</v>
      </c>
      <c r="I119" s="51" t="s">
        <v>1</v>
      </c>
      <c r="J119" s="51" t="s">
        <v>138</v>
      </c>
      <c r="K119" s="51" t="s">
        <v>191</v>
      </c>
      <c r="L119" s="44"/>
      <c r="M119" s="44">
        <v>28</v>
      </c>
      <c r="N119" s="44"/>
      <c r="O119" s="44"/>
      <c r="P119" s="44"/>
      <c r="Q119" s="44"/>
      <c r="R119" s="44"/>
      <c r="S119" s="44"/>
      <c r="T119" s="44"/>
      <c r="U119" s="44"/>
      <c r="V119" s="44">
        <v>2</v>
      </c>
      <c r="W119" s="44"/>
      <c r="X119" s="44"/>
      <c r="Y119" s="44"/>
      <c r="Z119" s="44"/>
      <c r="AA119" s="44"/>
      <c r="AB119" s="44"/>
      <c r="AC119" s="44"/>
      <c r="AD119" s="56">
        <f>SUM(L119:AC119)</f>
        <v>30</v>
      </c>
      <c r="AE119" s="53"/>
      <c r="AF119" s="53"/>
      <c r="AG119" s="53"/>
    </row>
    <row r="120" spans="2:33" s="52" customFormat="1" ht="15" customHeight="1" x14ac:dyDescent="0.15">
      <c r="B120" s="182"/>
      <c r="C120" s="183"/>
      <c r="D120" s="184"/>
      <c r="E120" s="185"/>
      <c r="F120" s="20" t="s">
        <v>9</v>
      </c>
      <c r="G120" s="51" t="s">
        <v>89</v>
      </c>
      <c r="H120" s="51" t="s">
        <v>27</v>
      </c>
      <c r="I120" s="51" t="s">
        <v>1</v>
      </c>
      <c r="J120" s="51" t="s">
        <v>138</v>
      </c>
      <c r="K120" s="51" t="s">
        <v>191</v>
      </c>
      <c r="L120" s="44"/>
      <c r="M120" s="26">
        <v>84</v>
      </c>
      <c r="N120" s="26"/>
      <c r="O120" s="26"/>
      <c r="P120" s="26"/>
      <c r="Q120" s="26"/>
      <c r="R120" s="26"/>
      <c r="S120" s="26"/>
      <c r="T120" s="26"/>
      <c r="U120" s="26"/>
      <c r="V120" s="26">
        <v>3</v>
      </c>
      <c r="W120" s="26"/>
      <c r="X120" s="44"/>
      <c r="Y120" s="44"/>
      <c r="Z120" s="44"/>
      <c r="AA120" s="44"/>
      <c r="AB120" s="44"/>
      <c r="AC120" s="44"/>
      <c r="AD120" s="56">
        <f>SUM(L120:AC120)</f>
        <v>87</v>
      </c>
      <c r="AE120" s="53"/>
      <c r="AF120" s="53"/>
      <c r="AG120" s="53"/>
    </row>
    <row r="121" spans="2:33" s="52" customFormat="1" ht="32.25" customHeight="1" x14ac:dyDescent="0.15">
      <c r="B121" s="182"/>
      <c r="C121" s="183"/>
      <c r="D121" s="184"/>
      <c r="E121" s="185"/>
      <c r="F121" s="67" t="s">
        <v>93</v>
      </c>
      <c r="G121" s="51" t="s">
        <v>89</v>
      </c>
      <c r="H121" s="51" t="s">
        <v>27</v>
      </c>
      <c r="I121" s="74" t="s">
        <v>98</v>
      </c>
      <c r="J121" s="51" t="s">
        <v>13</v>
      </c>
      <c r="K121" s="43">
        <v>17</v>
      </c>
      <c r="L121" s="44"/>
      <c r="M121" s="44"/>
      <c r="N121" s="44"/>
      <c r="O121" s="44"/>
      <c r="P121" s="44"/>
      <c r="Q121" s="44"/>
      <c r="R121" s="44"/>
      <c r="S121" s="44"/>
      <c r="T121" s="44">
        <v>34</v>
      </c>
      <c r="U121" s="44"/>
      <c r="V121" s="44"/>
      <c r="W121" s="44"/>
      <c r="X121" s="44"/>
      <c r="Y121" s="44"/>
      <c r="Z121" s="44"/>
      <c r="AA121" s="44"/>
      <c r="AB121" s="44"/>
      <c r="AC121" s="44"/>
      <c r="AD121" s="56">
        <f>SUM(L121:AC121)</f>
        <v>34</v>
      </c>
      <c r="AE121" s="53"/>
      <c r="AF121" s="53"/>
      <c r="AG121" s="53"/>
    </row>
    <row r="122" spans="2:33" s="52" customFormat="1" ht="36.75" customHeight="1" x14ac:dyDescent="0.15">
      <c r="B122" s="182"/>
      <c r="C122" s="183"/>
      <c r="D122" s="184"/>
      <c r="E122" s="185"/>
      <c r="F122" s="67" t="s">
        <v>99</v>
      </c>
      <c r="G122" s="57" t="s">
        <v>89</v>
      </c>
      <c r="H122" s="57" t="s">
        <v>27</v>
      </c>
      <c r="I122" s="74" t="s">
        <v>98</v>
      </c>
      <c r="J122" s="57" t="s">
        <v>13</v>
      </c>
      <c r="K122" s="43">
        <v>5</v>
      </c>
      <c r="L122" s="44"/>
      <c r="M122" s="44"/>
      <c r="N122" s="44"/>
      <c r="O122" s="44"/>
      <c r="P122" s="44"/>
      <c r="Q122" s="44"/>
      <c r="R122" s="44">
        <v>15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56">
        <f>SUM(L122:AC122)</f>
        <v>15</v>
      </c>
      <c r="AE122" s="53"/>
      <c r="AF122" s="53"/>
      <c r="AG122" s="53"/>
    </row>
    <row r="123" spans="2:33" s="52" customFormat="1" ht="15" customHeight="1" x14ac:dyDescent="0.15">
      <c r="B123" s="182"/>
      <c r="C123" s="183"/>
      <c r="D123" s="184"/>
      <c r="E123" s="185"/>
      <c r="F123" s="5" t="s">
        <v>56</v>
      </c>
      <c r="G123" s="40"/>
      <c r="H123" s="40"/>
      <c r="I123" s="40"/>
      <c r="J123" s="40"/>
      <c r="K123" s="45"/>
      <c r="L123" s="48">
        <f>SUM(L122)</f>
        <v>0</v>
      </c>
      <c r="M123" s="48">
        <f t="shared" ref="M123:AD123" si="76">SUM(M117:M122)</f>
        <v>226</v>
      </c>
      <c r="N123" s="48">
        <f t="shared" si="76"/>
        <v>0</v>
      </c>
      <c r="O123" s="48">
        <f t="shared" si="76"/>
        <v>0</v>
      </c>
      <c r="P123" s="48">
        <f t="shared" si="76"/>
        <v>0</v>
      </c>
      <c r="Q123" s="48">
        <f t="shared" si="76"/>
        <v>0</v>
      </c>
      <c r="R123" s="48">
        <f t="shared" si="76"/>
        <v>15</v>
      </c>
      <c r="S123" s="48">
        <f t="shared" si="76"/>
        <v>0</v>
      </c>
      <c r="T123" s="48">
        <f t="shared" si="76"/>
        <v>34</v>
      </c>
      <c r="U123" s="48">
        <f t="shared" si="76"/>
        <v>0</v>
      </c>
      <c r="V123" s="48">
        <f t="shared" si="76"/>
        <v>9</v>
      </c>
      <c r="W123" s="48">
        <f t="shared" si="76"/>
        <v>0</v>
      </c>
      <c r="X123" s="48">
        <f t="shared" si="76"/>
        <v>0</v>
      </c>
      <c r="Y123" s="48">
        <f t="shared" si="76"/>
        <v>0</v>
      </c>
      <c r="Z123" s="48">
        <f t="shared" si="76"/>
        <v>0</v>
      </c>
      <c r="AA123" s="48">
        <f t="shared" si="76"/>
        <v>0</v>
      </c>
      <c r="AB123" s="48">
        <f t="shared" si="76"/>
        <v>0</v>
      </c>
      <c r="AC123" s="48">
        <f t="shared" si="76"/>
        <v>0</v>
      </c>
      <c r="AD123" s="48">
        <f t="shared" si="76"/>
        <v>284</v>
      </c>
      <c r="AE123" s="53"/>
      <c r="AF123" s="53"/>
      <c r="AG123" s="53"/>
    </row>
    <row r="124" spans="2:33" s="52" customFormat="1" ht="15" customHeight="1" x14ac:dyDescent="0.15">
      <c r="B124" s="182"/>
      <c r="C124" s="183"/>
      <c r="D124" s="184"/>
      <c r="E124" s="185"/>
      <c r="F124" s="47" t="s">
        <v>157</v>
      </c>
      <c r="G124" s="31"/>
      <c r="H124" s="31"/>
      <c r="I124" s="31"/>
      <c r="J124" s="27"/>
      <c r="K124" s="27"/>
      <c r="L124" s="48">
        <f t="shared" ref="L124:AD124" si="77">L115+L123</f>
        <v>16</v>
      </c>
      <c r="M124" s="48">
        <f t="shared" si="77"/>
        <v>486</v>
      </c>
      <c r="N124" s="48">
        <f t="shared" si="77"/>
        <v>0</v>
      </c>
      <c r="O124" s="48">
        <f t="shared" si="77"/>
        <v>12</v>
      </c>
      <c r="P124" s="48">
        <f t="shared" si="77"/>
        <v>3</v>
      </c>
      <c r="Q124" s="48">
        <f t="shared" si="77"/>
        <v>0</v>
      </c>
      <c r="R124" s="48">
        <f t="shared" si="77"/>
        <v>15</v>
      </c>
      <c r="S124" s="48">
        <f t="shared" si="77"/>
        <v>0</v>
      </c>
      <c r="T124" s="48">
        <f t="shared" si="77"/>
        <v>34</v>
      </c>
      <c r="U124" s="48">
        <f t="shared" si="77"/>
        <v>0</v>
      </c>
      <c r="V124" s="48">
        <f t="shared" si="77"/>
        <v>21</v>
      </c>
      <c r="W124" s="48">
        <f t="shared" si="77"/>
        <v>0</v>
      </c>
      <c r="X124" s="48">
        <f t="shared" si="77"/>
        <v>0</v>
      </c>
      <c r="Y124" s="48">
        <f t="shared" si="77"/>
        <v>0</v>
      </c>
      <c r="Z124" s="48">
        <f t="shared" si="77"/>
        <v>0</v>
      </c>
      <c r="AA124" s="48">
        <f t="shared" si="77"/>
        <v>0</v>
      </c>
      <c r="AB124" s="48">
        <f t="shared" si="77"/>
        <v>0</v>
      </c>
      <c r="AC124" s="48">
        <f t="shared" si="77"/>
        <v>0</v>
      </c>
      <c r="AD124" s="48">
        <f t="shared" si="77"/>
        <v>587</v>
      </c>
      <c r="AE124" s="53"/>
      <c r="AF124" s="53"/>
      <c r="AG124" s="53"/>
    </row>
    <row r="125" spans="2:33" s="52" customFormat="1" ht="15" customHeight="1" x14ac:dyDescent="0.25">
      <c r="B125" s="176" t="s">
        <v>26</v>
      </c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53"/>
      <c r="AF125" s="53"/>
      <c r="AG125" s="53"/>
    </row>
    <row r="126" spans="2:33" s="52" customFormat="1" ht="15" customHeight="1" x14ac:dyDescent="0.25">
      <c r="B126" s="9"/>
      <c r="C126" s="177"/>
      <c r="D126" s="177"/>
      <c r="E126" s="177"/>
      <c r="F126" s="177"/>
      <c r="G126" s="177"/>
      <c r="H126" s="177"/>
      <c r="I126" s="177"/>
      <c r="J126" s="177"/>
      <c r="K126" s="9"/>
      <c r="L126" s="9"/>
      <c r="M126" s="9"/>
      <c r="N126" s="9"/>
      <c r="O126" s="9"/>
      <c r="P126" s="178" t="s">
        <v>194</v>
      </c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53"/>
      <c r="AF126" s="53"/>
      <c r="AG126" s="53"/>
    </row>
    <row r="127" spans="2:33" s="52" customFormat="1" ht="15" customHeight="1" x14ac:dyDescent="0.25">
      <c r="B127" s="9"/>
      <c r="C127" s="180" t="s">
        <v>196</v>
      </c>
      <c r="D127" s="180"/>
      <c r="E127" s="180"/>
      <c r="F127" s="180"/>
      <c r="G127" s="180"/>
      <c r="H127" s="180"/>
      <c r="I127" s="180"/>
      <c r="J127" s="180"/>
      <c r="K127" s="9"/>
      <c r="L127" s="9"/>
      <c r="M127" s="9"/>
      <c r="N127" s="9"/>
      <c r="O127" s="9"/>
      <c r="P127" s="9"/>
      <c r="Q127" s="9"/>
      <c r="R127" s="9"/>
      <c r="S127" s="8"/>
      <c r="T127" s="8"/>
      <c r="U127" s="3" t="s">
        <v>49</v>
      </c>
      <c r="V127" s="3"/>
      <c r="W127" s="3"/>
      <c r="X127" s="3"/>
      <c r="Y127" s="3"/>
      <c r="Z127" s="16"/>
      <c r="AA127" s="3"/>
      <c r="AB127" s="12"/>
      <c r="AC127" s="8"/>
      <c r="AD127" s="9"/>
      <c r="AE127" s="53"/>
      <c r="AF127" s="53"/>
      <c r="AG127" s="53"/>
    </row>
    <row r="128" spans="2:33" s="52" customFormat="1" ht="15" customHeight="1" x14ac:dyDescent="0.15">
      <c r="B128" s="10"/>
      <c r="C128" s="59"/>
      <c r="D128" s="24"/>
      <c r="E128" s="13"/>
      <c r="F128" s="33"/>
      <c r="G128" s="32"/>
      <c r="H128" s="32"/>
      <c r="I128" s="32"/>
      <c r="J128" s="54"/>
      <c r="K128" s="5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54"/>
      <c r="AC128" s="54"/>
      <c r="AD128" s="4"/>
      <c r="AE128" s="53"/>
      <c r="AF128" s="53"/>
      <c r="AG128" s="53"/>
    </row>
    <row r="129" spans="2:33" s="52" customFormat="1" ht="15" customHeight="1" x14ac:dyDescent="0.25">
      <c r="B129" s="9"/>
      <c r="C129" s="8"/>
      <c r="D129" s="8"/>
      <c r="E129" s="8"/>
      <c r="F129" s="8"/>
      <c r="G129" s="8"/>
      <c r="H129" s="8"/>
      <c r="I129" s="8"/>
      <c r="J129" s="8"/>
      <c r="K129" s="9"/>
      <c r="L129" s="9"/>
      <c r="M129" s="9"/>
      <c r="N129" s="9"/>
      <c r="O129" s="9"/>
      <c r="P129" s="9"/>
      <c r="Q129" s="9"/>
      <c r="R129" s="9"/>
      <c r="S129" s="8"/>
      <c r="T129" s="8"/>
      <c r="U129" s="3"/>
      <c r="V129" s="3"/>
      <c r="W129" s="3"/>
      <c r="X129" s="3"/>
      <c r="Y129" s="3"/>
      <c r="Z129" s="16"/>
      <c r="AA129" s="3"/>
      <c r="AB129" s="12"/>
      <c r="AC129" s="8"/>
      <c r="AD129" s="9"/>
      <c r="AE129" s="53"/>
      <c r="AF129" s="53"/>
      <c r="AG129" s="53"/>
    </row>
    <row r="130" spans="2:33" s="52" customFormat="1" ht="15" customHeight="1" x14ac:dyDescent="0.25">
      <c r="B130" s="9"/>
      <c r="C130" s="8"/>
      <c r="D130" s="8"/>
      <c r="E130" s="8"/>
      <c r="F130" s="8"/>
      <c r="G130" s="8"/>
      <c r="H130" s="8"/>
      <c r="I130" s="8"/>
      <c r="J130" s="8"/>
      <c r="K130" s="9"/>
      <c r="L130" s="9"/>
      <c r="M130" s="9"/>
      <c r="N130" s="9"/>
      <c r="O130" s="9"/>
      <c r="P130" s="9"/>
      <c r="Q130" s="9"/>
      <c r="R130" s="9"/>
      <c r="S130" s="8"/>
      <c r="T130" s="8"/>
      <c r="U130" s="3"/>
      <c r="V130" s="3"/>
      <c r="W130" s="3"/>
      <c r="X130" s="3"/>
      <c r="Y130" s="3"/>
      <c r="Z130" s="16"/>
      <c r="AA130" s="3"/>
      <c r="AB130" s="12"/>
      <c r="AC130" s="8"/>
      <c r="AD130" s="9"/>
      <c r="AE130" s="53"/>
      <c r="AF130" s="53"/>
      <c r="AG130" s="53"/>
    </row>
    <row r="131" spans="2:33" s="52" customFormat="1" ht="17.25" customHeight="1" x14ac:dyDescent="0.15">
      <c r="B131" s="212" t="s">
        <v>4</v>
      </c>
      <c r="C131" s="213"/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3"/>
      <c r="Q131" s="213"/>
      <c r="R131" s="213"/>
      <c r="S131" s="213"/>
      <c r="T131" s="213"/>
      <c r="U131" s="213"/>
      <c r="V131" s="213"/>
      <c r="W131" s="213"/>
      <c r="X131" s="213"/>
      <c r="Y131" s="213"/>
      <c r="Z131" s="213"/>
      <c r="AA131" s="213"/>
      <c r="AB131" s="213"/>
      <c r="AC131" s="213"/>
      <c r="AD131" s="214"/>
      <c r="AE131" s="53"/>
      <c r="AF131" s="53"/>
      <c r="AG131" s="53"/>
    </row>
    <row r="132" spans="2:33" s="52" customFormat="1" ht="30.75" customHeight="1" x14ac:dyDescent="0.15">
      <c r="B132" s="187">
        <v>7</v>
      </c>
      <c r="C132" s="215" t="s">
        <v>140</v>
      </c>
      <c r="D132" s="203" t="s">
        <v>184</v>
      </c>
      <c r="E132" s="206" t="s">
        <v>123</v>
      </c>
      <c r="F132" s="73" t="s">
        <v>32</v>
      </c>
      <c r="G132" s="51" t="s">
        <v>89</v>
      </c>
      <c r="H132" s="51" t="s">
        <v>111</v>
      </c>
      <c r="I132" s="51" t="s">
        <v>22</v>
      </c>
      <c r="J132" s="51" t="s">
        <v>159</v>
      </c>
      <c r="K132" s="51" t="s">
        <v>190</v>
      </c>
      <c r="L132" s="26"/>
      <c r="M132" s="26">
        <v>96</v>
      </c>
      <c r="N132" s="26"/>
      <c r="O132" s="26"/>
      <c r="P132" s="26"/>
      <c r="Q132" s="26"/>
      <c r="R132" s="26"/>
      <c r="S132" s="26"/>
      <c r="T132" s="26"/>
      <c r="U132" s="26"/>
      <c r="V132" s="26">
        <v>7</v>
      </c>
      <c r="W132" s="26"/>
      <c r="X132" s="26"/>
      <c r="Y132" s="26"/>
      <c r="Z132" s="26"/>
      <c r="AA132" s="26"/>
      <c r="AB132" s="26"/>
      <c r="AC132" s="26"/>
      <c r="AD132" s="11">
        <f>SUM(L132:AC132)</f>
        <v>103</v>
      </c>
      <c r="AE132" s="53"/>
      <c r="AF132" s="53"/>
      <c r="AG132" s="53"/>
    </row>
    <row r="133" spans="2:33" s="52" customFormat="1" ht="32.25" customHeight="1" x14ac:dyDescent="0.15">
      <c r="B133" s="188"/>
      <c r="C133" s="216"/>
      <c r="D133" s="204"/>
      <c r="E133" s="207"/>
      <c r="F133" s="69" t="s">
        <v>165</v>
      </c>
      <c r="G133" s="57" t="s">
        <v>89</v>
      </c>
      <c r="H133" s="57" t="s">
        <v>111</v>
      </c>
      <c r="I133" s="51" t="s">
        <v>70</v>
      </c>
      <c r="J133" s="57" t="s">
        <v>198</v>
      </c>
      <c r="K133" s="43">
        <v>6</v>
      </c>
      <c r="L133" s="26"/>
      <c r="M133" s="26"/>
      <c r="N133" s="26"/>
      <c r="O133" s="26"/>
      <c r="P133" s="26"/>
      <c r="Q133" s="26"/>
      <c r="R133" s="26">
        <v>9</v>
      </c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11">
        <f>SUM(L133:AC133)</f>
        <v>9</v>
      </c>
      <c r="AE133" s="53"/>
      <c r="AF133" s="53"/>
      <c r="AG133" s="53"/>
    </row>
    <row r="134" spans="2:33" s="52" customFormat="1" ht="17.25" customHeight="1" x14ac:dyDescent="0.15">
      <c r="B134" s="188"/>
      <c r="C134" s="216"/>
      <c r="D134" s="204"/>
      <c r="E134" s="207"/>
      <c r="F134" s="5" t="s">
        <v>145</v>
      </c>
      <c r="G134" s="40"/>
      <c r="H134" s="40"/>
      <c r="I134" s="40"/>
      <c r="J134" s="40"/>
      <c r="K134" s="40"/>
      <c r="L134" s="48">
        <f>SUM(L132:L133)</f>
        <v>0</v>
      </c>
      <c r="M134" s="48">
        <f t="shared" ref="M134:AC134" si="78">SUM(M132:M133)</f>
        <v>96</v>
      </c>
      <c r="N134" s="48">
        <f t="shared" si="78"/>
        <v>0</v>
      </c>
      <c r="O134" s="48">
        <f t="shared" si="78"/>
        <v>0</v>
      </c>
      <c r="P134" s="48">
        <f t="shared" si="78"/>
        <v>0</v>
      </c>
      <c r="Q134" s="48">
        <f t="shared" si="78"/>
        <v>0</v>
      </c>
      <c r="R134" s="48">
        <f t="shared" si="78"/>
        <v>9</v>
      </c>
      <c r="S134" s="48">
        <f t="shared" si="78"/>
        <v>0</v>
      </c>
      <c r="T134" s="48">
        <f t="shared" si="78"/>
        <v>0</v>
      </c>
      <c r="U134" s="48">
        <f t="shared" si="78"/>
        <v>0</v>
      </c>
      <c r="V134" s="48">
        <f t="shared" si="78"/>
        <v>7</v>
      </c>
      <c r="W134" s="48">
        <f t="shared" si="78"/>
        <v>0</v>
      </c>
      <c r="X134" s="48">
        <f t="shared" si="78"/>
        <v>0</v>
      </c>
      <c r="Y134" s="48">
        <f t="shared" si="78"/>
        <v>0</v>
      </c>
      <c r="Z134" s="48">
        <f t="shared" si="78"/>
        <v>0</v>
      </c>
      <c r="AA134" s="48">
        <f t="shared" si="78"/>
        <v>0</v>
      </c>
      <c r="AB134" s="48">
        <f t="shared" si="78"/>
        <v>0</v>
      </c>
      <c r="AC134" s="48">
        <f t="shared" si="78"/>
        <v>0</v>
      </c>
      <c r="AD134" s="48">
        <f>SUM(AD132:AD133)</f>
        <v>112</v>
      </c>
      <c r="AE134" s="53"/>
      <c r="AF134" s="53"/>
      <c r="AG134" s="53"/>
    </row>
    <row r="135" spans="2:33" s="52" customFormat="1" ht="17.25" customHeight="1" x14ac:dyDescent="0.15">
      <c r="B135" s="188"/>
      <c r="C135" s="216"/>
      <c r="D135" s="204"/>
      <c r="E135" s="207"/>
      <c r="F135" s="209" t="s">
        <v>150</v>
      </c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210"/>
      <c r="AB135" s="210"/>
      <c r="AC135" s="210"/>
      <c r="AD135" s="211"/>
      <c r="AE135" s="53"/>
      <c r="AF135" s="53"/>
      <c r="AG135" s="53"/>
    </row>
    <row r="136" spans="2:33" s="52" customFormat="1" ht="34.5" customHeight="1" x14ac:dyDescent="0.15">
      <c r="B136" s="188"/>
      <c r="C136" s="216"/>
      <c r="D136" s="204"/>
      <c r="E136" s="207"/>
      <c r="F136" s="69" t="s">
        <v>8</v>
      </c>
      <c r="G136" s="51" t="s">
        <v>89</v>
      </c>
      <c r="H136" s="51" t="s">
        <v>111</v>
      </c>
      <c r="I136" s="51" t="s">
        <v>82</v>
      </c>
      <c r="J136" s="51" t="s">
        <v>13</v>
      </c>
      <c r="K136" s="51" t="s">
        <v>151</v>
      </c>
      <c r="L136" s="26"/>
      <c r="M136" s="44">
        <v>32</v>
      </c>
      <c r="N136" s="44"/>
      <c r="O136" s="44"/>
      <c r="P136" s="44"/>
      <c r="Q136" s="44"/>
      <c r="R136" s="44"/>
      <c r="S136" s="44"/>
      <c r="T136" s="44"/>
      <c r="U136" s="44"/>
      <c r="V136" s="26">
        <v>4</v>
      </c>
      <c r="W136" s="26"/>
      <c r="X136" s="26"/>
      <c r="Y136" s="26"/>
      <c r="Z136" s="26"/>
      <c r="AA136" s="26"/>
      <c r="AB136" s="26"/>
      <c r="AC136" s="26"/>
      <c r="AD136" s="11">
        <f>SUM(L136:AC136)</f>
        <v>36</v>
      </c>
      <c r="AE136" s="53"/>
      <c r="AF136" s="53"/>
      <c r="AG136" s="53"/>
    </row>
    <row r="137" spans="2:33" s="52" customFormat="1" ht="46.5" customHeight="1" x14ac:dyDescent="0.15">
      <c r="B137" s="188"/>
      <c r="C137" s="216"/>
      <c r="D137" s="204"/>
      <c r="E137" s="207"/>
      <c r="F137" s="69" t="s">
        <v>174</v>
      </c>
      <c r="G137" s="51" t="s">
        <v>89</v>
      </c>
      <c r="H137" s="51" t="s">
        <v>111</v>
      </c>
      <c r="I137" s="51" t="s">
        <v>44</v>
      </c>
      <c r="J137" s="51" t="s">
        <v>197</v>
      </c>
      <c r="K137" s="74" t="s">
        <v>24</v>
      </c>
      <c r="L137" s="26"/>
      <c r="M137" s="26">
        <v>32.04</v>
      </c>
      <c r="N137" s="26"/>
      <c r="O137" s="26"/>
      <c r="P137" s="26"/>
      <c r="Q137" s="65"/>
      <c r="R137" s="26"/>
      <c r="S137" s="26"/>
      <c r="T137" s="26"/>
      <c r="U137" s="26"/>
      <c r="V137" s="26">
        <v>1</v>
      </c>
      <c r="W137" s="44"/>
      <c r="X137" s="44"/>
      <c r="Y137" s="44"/>
      <c r="Z137" s="44"/>
      <c r="AA137" s="44"/>
      <c r="AB137" s="44"/>
      <c r="AC137" s="44"/>
      <c r="AD137" s="56">
        <f t="shared" ref="AD137:AD139" si="79">SUM(L137:AC137)</f>
        <v>33.04</v>
      </c>
      <c r="AE137" s="53"/>
      <c r="AF137" s="53"/>
      <c r="AG137" s="53"/>
    </row>
    <row r="138" spans="2:33" s="52" customFormat="1" ht="33.75" customHeight="1" x14ac:dyDescent="0.15">
      <c r="B138" s="188"/>
      <c r="C138" s="216"/>
      <c r="D138" s="204"/>
      <c r="E138" s="207"/>
      <c r="F138" s="73" t="s">
        <v>34</v>
      </c>
      <c r="G138" s="51" t="s">
        <v>89</v>
      </c>
      <c r="H138" s="51" t="s">
        <v>111</v>
      </c>
      <c r="I138" s="51" t="s">
        <v>169</v>
      </c>
      <c r="J138" s="51" t="s">
        <v>105</v>
      </c>
      <c r="K138" s="74" t="s">
        <v>151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>
        <v>80</v>
      </c>
      <c r="V138" s="26"/>
      <c r="W138" s="26"/>
      <c r="X138" s="26"/>
      <c r="Y138" s="26"/>
      <c r="Z138" s="26"/>
      <c r="AA138" s="26"/>
      <c r="AB138" s="26"/>
      <c r="AC138" s="26"/>
      <c r="AD138" s="11">
        <f>SUM(L138:AC138)</f>
        <v>80</v>
      </c>
      <c r="AE138" s="53"/>
      <c r="AF138" s="53"/>
      <c r="AG138" s="53"/>
    </row>
    <row r="139" spans="2:33" s="52" customFormat="1" ht="34.5" customHeight="1" x14ac:dyDescent="0.15">
      <c r="B139" s="188"/>
      <c r="C139" s="216"/>
      <c r="D139" s="204"/>
      <c r="E139" s="207"/>
      <c r="F139" s="69" t="s">
        <v>165</v>
      </c>
      <c r="G139" s="57" t="s">
        <v>89</v>
      </c>
      <c r="H139" s="57" t="s">
        <v>27</v>
      </c>
      <c r="I139" s="51" t="s">
        <v>98</v>
      </c>
      <c r="J139" s="57" t="s">
        <v>13</v>
      </c>
      <c r="K139" s="43">
        <v>17</v>
      </c>
      <c r="L139" s="44"/>
      <c r="M139" s="44"/>
      <c r="N139" s="44"/>
      <c r="O139" s="44"/>
      <c r="P139" s="44"/>
      <c r="Q139" s="44"/>
      <c r="R139" s="44">
        <v>26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11">
        <f t="shared" si="79"/>
        <v>26</v>
      </c>
      <c r="AE139" s="53"/>
      <c r="AF139" s="53"/>
      <c r="AG139" s="53"/>
    </row>
    <row r="140" spans="2:33" s="52" customFormat="1" ht="17.25" customHeight="1" x14ac:dyDescent="0.15">
      <c r="B140" s="188"/>
      <c r="C140" s="216"/>
      <c r="D140" s="204"/>
      <c r="E140" s="207"/>
      <c r="F140" s="5" t="s">
        <v>77</v>
      </c>
      <c r="G140" s="40"/>
      <c r="H140" s="40"/>
      <c r="I140" s="40"/>
      <c r="J140" s="40"/>
      <c r="K140" s="45"/>
      <c r="L140" s="48">
        <f t="shared" ref="L140:V140" si="80">SUM(L136:L139)</f>
        <v>0</v>
      </c>
      <c r="M140" s="48">
        <f t="shared" si="80"/>
        <v>64.039999999999992</v>
      </c>
      <c r="N140" s="48">
        <f t="shared" si="80"/>
        <v>0</v>
      </c>
      <c r="O140" s="48">
        <f t="shared" si="80"/>
        <v>0</v>
      </c>
      <c r="P140" s="48">
        <f t="shared" si="80"/>
        <v>0</v>
      </c>
      <c r="Q140" s="48">
        <f t="shared" si="80"/>
        <v>0</v>
      </c>
      <c r="R140" s="48">
        <f t="shared" si="80"/>
        <v>26</v>
      </c>
      <c r="S140" s="48">
        <f t="shared" si="80"/>
        <v>0</v>
      </c>
      <c r="T140" s="48">
        <f t="shared" si="80"/>
        <v>0</v>
      </c>
      <c r="U140" s="48">
        <f t="shared" si="80"/>
        <v>80</v>
      </c>
      <c r="V140" s="48">
        <f t="shared" si="80"/>
        <v>5</v>
      </c>
      <c r="W140" s="48">
        <f t="shared" ref="W140" si="81">SUM(W136:W139)</f>
        <v>0</v>
      </c>
      <c r="X140" s="48">
        <f t="shared" ref="X140" si="82">SUM(X136:X139)</f>
        <v>0</v>
      </c>
      <c r="Y140" s="48">
        <f t="shared" ref="Y140" si="83">SUM(Y136:Y139)</f>
        <v>0</v>
      </c>
      <c r="Z140" s="48">
        <f t="shared" ref="Z140" si="84">SUM(Z136:Z139)</f>
        <v>0</v>
      </c>
      <c r="AA140" s="48">
        <f t="shared" ref="AA140" si="85">SUM(AA136:AA139)</f>
        <v>0</v>
      </c>
      <c r="AB140" s="48">
        <f t="shared" ref="AB140" si="86">SUM(AB136:AB139)</f>
        <v>0</v>
      </c>
      <c r="AC140" s="48">
        <f t="shared" ref="AC140" si="87">SUM(AC136:AC139)</f>
        <v>0</v>
      </c>
      <c r="AD140" s="11">
        <f>SUM(AD136:AD139)</f>
        <v>175.04</v>
      </c>
      <c r="AE140" s="53"/>
      <c r="AF140" s="53"/>
      <c r="AG140" s="53"/>
    </row>
    <row r="141" spans="2:33" s="52" customFormat="1" ht="17.25" customHeight="1" x14ac:dyDescent="0.15">
      <c r="B141" s="189"/>
      <c r="C141" s="217"/>
      <c r="D141" s="205"/>
      <c r="E141" s="208"/>
      <c r="F141" s="47" t="s">
        <v>157</v>
      </c>
      <c r="G141" s="31"/>
      <c r="H141" s="31"/>
      <c r="I141" s="31"/>
      <c r="J141" s="27"/>
      <c r="K141" s="27"/>
      <c r="L141" s="48">
        <f t="shared" ref="L141:V141" si="88">L134+L140</f>
        <v>0</v>
      </c>
      <c r="M141" s="48">
        <f t="shared" si="88"/>
        <v>160.04</v>
      </c>
      <c r="N141" s="48">
        <f t="shared" si="88"/>
        <v>0</v>
      </c>
      <c r="O141" s="48">
        <f t="shared" si="88"/>
        <v>0</v>
      </c>
      <c r="P141" s="48">
        <f t="shared" si="88"/>
        <v>0</v>
      </c>
      <c r="Q141" s="48">
        <f t="shared" si="88"/>
        <v>0</v>
      </c>
      <c r="R141" s="48">
        <f t="shared" si="88"/>
        <v>35</v>
      </c>
      <c r="S141" s="48">
        <f t="shared" si="88"/>
        <v>0</v>
      </c>
      <c r="T141" s="48">
        <f t="shared" si="88"/>
        <v>0</v>
      </c>
      <c r="U141" s="48">
        <f t="shared" si="88"/>
        <v>80</v>
      </c>
      <c r="V141" s="48">
        <f t="shared" si="88"/>
        <v>12</v>
      </c>
      <c r="W141" s="48">
        <f t="shared" ref="W141" si="89">W134+W140</f>
        <v>0</v>
      </c>
      <c r="X141" s="48">
        <f t="shared" ref="X141" si="90">X134+X140</f>
        <v>0</v>
      </c>
      <c r="Y141" s="48">
        <f t="shared" ref="Y141" si="91">Y134+Y140</f>
        <v>0</v>
      </c>
      <c r="Z141" s="48">
        <f t="shared" ref="Z141" si="92">Z134+Z140</f>
        <v>0</v>
      </c>
      <c r="AA141" s="48">
        <f t="shared" ref="AA141" si="93">AA134+AA140</f>
        <v>0</v>
      </c>
      <c r="AB141" s="48">
        <f t="shared" ref="AB141" si="94">AB134+AB140</f>
        <v>0</v>
      </c>
      <c r="AC141" s="48">
        <f t="shared" ref="AC141" si="95">AC134+AC140</f>
        <v>0</v>
      </c>
      <c r="AD141" s="48">
        <f>AD140+AD134</f>
        <v>287.03999999999996</v>
      </c>
      <c r="AE141" s="53"/>
      <c r="AF141" s="53"/>
      <c r="AG141" s="53"/>
    </row>
    <row r="142" spans="2:33" s="52" customFormat="1" ht="19.5" customHeight="1" x14ac:dyDescent="0.25">
      <c r="B142" s="223" t="s">
        <v>26</v>
      </c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53"/>
      <c r="AF142" s="53"/>
      <c r="AG142" s="53"/>
    </row>
    <row r="143" spans="2:33" s="52" customFormat="1" ht="13.5" customHeight="1" x14ac:dyDescent="0.25">
      <c r="B143" s="9"/>
      <c r="C143" s="177"/>
      <c r="D143" s="177"/>
      <c r="E143" s="177"/>
      <c r="F143" s="177"/>
      <c r="G143" s="177"/>
      <c r="H143" s="177"/>
      <c r="I143" s="177"/>
      <c r="J143" s="177"/>
      <c r="K143" s="9"/>
      <c r="L143" s="9"/>
      <c r="M143" s="9"/>
      <c r="N143" s="9"/>
      <c r="O143" s="9"/>
      <c r="P143" s="178" t="s">
        <v>194</v>
      </c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  <c r="AC143" s="178"/>
      <c r="AD143" s="178"/>
      <c r="AE143" s="178"/>
      <c r="AF143" s="178"/>
      <c r="AG143" s="53"/>
    </row>
    <row r="144" spans="2:33" s="52" customFormat="1" ht="15" customHeight="1" x14ac:dyDescent="0.25">
      <c r="B144" s="9"/>
      <c r="C144" s="180" t="s">
        <v>196</v>
      </c>
      <c r="D144" s="180"/>
      <c r="E144" s="180"/>
      <c r="F144" s="180"/>
      <c r="G144" s="180"/>
      <c r="H144" s="180"/>
      <c r="I144" s="180"/>
      <c r="J144" s="180"/>
      <c r="K144" s="9"/>
      <c r="L144" s="9"/>
      <c r="M144" s="9"/>
      <c r="N144" s="9"/>
      <c r="O144" s="9"/>
      <c r="P144" s="9"/>
      <c r="Q144" s="9"/>
      <c r="R144" s="9"/>
      <c r="S144" s="8"/>
      <c r="T144" s="8"/>
      <c r="U144" s="3" t="s">
        <v>49</v>
      </c>
      <c r="V144" s="3"/>
      <c r="W144" s="3"/>
      <c r="X144" s="3"/>
      <c r="Y144" s="3"/>
      <c r="Z144" s="16"/>
      <c r="AA144" s="3"/>
      <c r="AB144" s="12"/>
      <c r="AC144" s="8"/>
      <c r="AD144" s="9"/>
      <c r="AE144" s="53"/>
      <c r="AF144" s="53"/>
      <c r="AG144" s="53"/>
    </row>
    <row r="145" spans="2:33" s="52" customFormat="1" ht="15" customHeight="1" x14ac:dyDescent="0.25">
      <c r="B145" s="9"/>
      <c r="C145" s="8"/>
      <c r="D145" s="8"/>
      <c r="E145" s="8"/>
      <c r="F145" s="8"/>
      <c r="G145" s="8"/>
      <c r="H145" s="8"/>
      <c r="I145" s="8"/>
      <c r="J145" s="8"/>
      <c r="K145" s="9"/>
      <c r="L145" s="9"/>
      <c r="M145" s="9"/>
      <c r="N145" s="9"/>
      <c r="O145" s="9"/>
      <c r="P145" s="9"/>
      <c r="Q145" s="9"/>
      <c r="R145" s="9"/>
      <c r="S145" s="8"/>
      <c r="T145" s="8"/>
      <c r="U145" s="3"/>
      <c r="V145" s="3"/>
      <c r="W145" s="3"/>
      <c r="X145" s="3"/>
      <c r="Y145" s="3"/>
      <c r="Z145" s="16"/>
      <c r="AA145" s="3"/>
      <c r="AB145" s="12"/>
      <c r="AC145" s="8"/>
      <c r="AD145" s="9"/>
      <c r="AE145" s="53"/>
      <c r="AF145" s="53"/>
      <c r="AG145" s="53"/>
    </row>
    <row r="146" spans="2:33" s="52" customFormat="1" ht="15" customHeight="1" x14ac:dyDescent="0.25">
      <c r="B146" s="9"/>
      <c r="C146" s="8"/>
      <c r="D146" s="8"/>
      <c r="E146" s="8"/>
      <c r="F146" s="8"/>
      <c r="G146" s="8"/>
      <c r="H146" s="8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8"/>
      <c r="T146" s="8"/>
      <c r="U146" s="3"/>
      <c r="V146" s="3"/>
      <c r="W146" s="3"/>
      <c r="X146" s="3"/>
      <c r="Y146" s="3"/>
      <c r="Z146" s="16"/>
      <c r="AA146" s="3"/>
      <c r="AB146" s="12"/>
      <c r="AC146" s="8"/>
      <c r="AD146" s="9"/>
      <c r="AE146" s="53"/>
      <c r="AF146" s="53"/>
      <c r="AG146" s="53"/>
    </row>
    <row r="147" spans="2:33" s="52" customFormat="1" ht="20.25" customHeight="1" x14ac:dyDescent="0.25">
      <c r="B147" s="9"/>
      <c r="C147" s="8"/>
      <c r="D147" s="8"/>
      <c r="E147" s="8"/>
      <c r="F147" s="8"/>
      <c r="G147" s="8"/>
      <c r="H147" s="8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8"/>
      <c r="T147" s="8"/>
      <c r="U147" s="3"/>
      <c r="V147" s="3"/>
      <c r="W147" s="3"/>
      <c r="X147" s="3"/>
      <c r="Y147" s="3"/>
      <c r="Z147" s="3"/>
      <c r="AA147" s="3"/>
      <c r="AB147" s="12"/>
      <c r="AC147" s="8"/>
      <c r="AD147" s="9"/>
      <c r="AE147" s="53"/>
      <c r="AF147" s="53"/>
      <c r="AG147" s="53"/>
    </row>
    <row r="148" spans="2:33" s="52" customFormat="1" ht="15" customHeight="1" x14ac:dyDescent="0.25">
      <c r="B148" s="9"/>
      <c r="C148" s="58"/>
      <c r="D148" s="8"/>
      <c r="E148" s="8"/>
      <c r="F148" s="8"/>
      <c r="G148" s="8"/>
      <c r="H148" s="8"/>
      <c r="I148" s="8"/>
      <c r="J148" s="8"/>
      <c r="K148" s="9"/>
      <c r="L148" s="9"/>
      <c r="M148" s="9"/>
      <c r="N148" s="9"/>
      <c r="O148" s="9"/>
      <c r="P148" s="9"/>
      <c r="Q148" s="9"/>
      <c r="R148" s="9"/>
      <c r="S148" s="8"/>
      <c r="T148" s="8"/>
      <c r="U148" s="3"/>
      <c r="V148" s="3"/>
      <c r="W148" s="3"/>
      <c r="X148" s="3"/>
      <c r="Y148" s="3"/>
      <c r="Z148" s="16"/>
      <c r="AA148" s="3"/>
      <c r="AB148" s="12"/>
      <c r="AC148" s="8"/>
      <c r="AD148" s="9"/>
      <c r="AE148" s="53"/>
      <c r="AF148" s="53"/>
      <c r="AG148" s="53"/>
    </row>
    <row r="149" spans="2:33" s="52" customFormat="1" ht="13.5" hidden="1" customHeight="1" x14ac:dyDescent="0.25">
      <c r="B149" s="9"/>
      <c r="C149" s="8"/>
      <c r="D149" s="8"/>
      <c r="E149" s="8"/>
      <c r="F149" s="8"/>
      <c r="G149" s="8"/>
      <c r="H149" s="8"/>
      <c r="I149" s="8"/>
      <c r="J149" s="8"/>
      <c r="K149" s="9"/>
      <c r="L149" s="9"/>
      <c r="M149" s="9"/>
      <c r="N149" s="9"/>
      <c r="O149" s="9"/>
      <c r="P149" s="9"/>
      <c r="Q149" s="9"/>
      <c r="R149" s="9"/>
      <c r="S149" s="8"/>
      <c r="T149" s="8"/>
      <c r="U149" s="3"/>
      <c r="V149" s="3"/>
      <c r="W149" s="3"/>
      <c r="X149" s="3"/>
      <c r="Y149" s="3"/>
      <c r="Z149" s="3"/>
      <c r="AA149" s="3"/>
      <c r="AB149" s="12"/>
      <c r="AC149" s="8"/>
      <c r="AD149" s="9"/>
      <c r="AE149" s="53"/>
      <c r="AF149" s="53"/>
      <c r="AG149" s="53"/>
    </row>
    <row r="150" spans="2:33" s="52" customFormat="1" ht="13.5" hidden="1" customHeight="1" x14ac:dyDescent="0.25">
      <c r="B150" s="9"/>
      <c r="C150" s="8"/>
      <c r="D150" s="8"/>
      <c r="E150" s="8"/>
      <c r="F150" s="8"/>
      <c r="G150" s="8"/>
      <c r="H150" s="8"/>
      <c r="I150" s="8"/>
      <c r="J150" s="8"/>
      <c r="K150" s="9"/>
      <c r="L150" s="9"/>
      <c r="M150" s="9"/>
      <c r="N150" s="9"/>
      <c r="O150" s="9"/>
      <c r="P150" s="9"/>
      <c r="Q150" s="9"/>
      <c r="R150" s="9"/>
      <c r="S150" s="8"/>
      <c r="T150" s="8"/>
      <c r="U150" s="3"/>
      <c r="V150" s="3"/>
      <c r="W150" s="3"/>
      <c r="X150" s="3"/>
      <c r="Y150" s="3"/>
      <c r="Z150" s="3"/>
      <c r="AA150" s="3"/>
      <c r="AB150" s="12"/>
      <c r="AC150" s="8"/>
      <c r="AD150" s="9"/>
      <c r="AE150" s="53"/>
      <c r="AF150" s="53"/>
      <c r="AG150" s="53"/>
    </row>
    <row r="151" spans="2:33" s="52" customFormat="1" ht="13.5" hidden="1" customHeight="1" x14ac:dyDescent="0.25">
      <c r="B151" s="9"/>
      <c r="C151" s="8"/>
      <c r="D151" s="8"/>
      <c r="E151" s="8"/>
      <c r="F151" s="8"/>
      <c r="G151" s="8"/>
      <c r="H151" s="8"/>
      <c r="I151" s="8"/>
      <c r="J151" s="8"/>
      <c r="K151" s="9"/>
      <c r="L151" s="9"/>
      <c r="M151" s="9"/>
      <c r="N151" s="9"/>
      <c r="O151" s="9"/>
      <c r="P151" s="9"/>
      <c r="Q151" s="9"/>
      <c r="R151" s="9"/>
      <c r="S151" s="8"/>
      <c r="T151" s="8"/>
      <c r="U151" s="3"/>
      <c r="V151" s="3"/>
      <c r="W151" s="3"/>
      <c r="X151" s="3"/>
      <c r="Y151" s="3"/>
      <c r="Z151" s="3"/>
      <c r="AA151" s="3"/>
      <c r="AB151" s="12"/>
      <c r="AC151" s="8"/>
      <c r="AD151" s="9"/>
      <c r="AE151" s="53"/>
      <c r="AF151" s="53"/>
      <c r="AG151" s="53"/>
    </row>
    <row r="152" spans="2:33" s="52" customFormat="1" ht="13.5" hidden="1" customHeight="1" x14ac:dyDescent="0.25">
      <c r="B152" s="9"/>
      <c r="C152" s="8"/>
      <c r="D152" s="8"/>
      <c r="E152" s="8"/>
      <c r="F152" s="8"/>
      <c r="G152" s="8"/>
      <c r="H152" s="8"/>
      <c r="I152" s="8"/>
      <c r="J152" s="8"/>
      <c r="K152" s="9"/>
      <c r="L152" s="9"/>
      <c r="M152" s="9"/>
      <c r="N152" s="9"/>
      <c r="O152" s="9"/>
      <c r="P152" s="9"/>
      <c r="Q152" s="9"/>
      <c r="R152" s="9"/>
      <c r="S152" s="8"/>
      <c r="T152" s="8"/>
      <c r="U152" s="3"/>
      <c r="V152" s="3"/>
      <c r="W152" s="3"/>
      <c r="X152" s="3"/>
      <c r="Y152" s="3"/>
      <c r="Z152" s="3"/>
      <c r="AA152" s="3"/>
      <c r="AB152" s="12"/>
      <c r="AC152" s="8"/>
      <c r="AD152" s="9"/>
      <c r="AE152" s="53"/>
      <c r="AF152" s="53"/>
      <c r="AG152" s="53"/>
    </row>
    <row r="153" spans="2:33" s="52" customFormat="1" ht="13.5" hidden="1" customHeight="1" x14ac:dyDescent="0.25">
      <c r="B153" s="9"/>
      <c r="C153" s="8"/>
      <c r="D153" s="8"/>
      <c r="E153" s="8"/>
      <c r="F153" s="8"/>
      <c r="G153" s="8"/>
      <c r="H153" s="8"/>
      <c r="I153" s="8"/>
      <c r="J153" s="8"/>
      <c r="K153" s="9"/>
      <c r="L153" s="9"/>
      <c r="M153" s="9"/>
      <c r="N153" s="9"/>
      <c r="O153" s="9"/>
      <c r="P153" s="9"/>
      <c r="Q153" s="9"/>
      <c r="R153" s="9"/>
      <c r="S153" s="8"/>
      <c r="T153" s="8"/>
      <c r="U153" s="3"/>
      <c r="V153" s="3"/>
      <c r="W153" s="3"/>
      <c r="X153" s="3"/>
      <c r="Y153" s="3"/>
      <c r="Z153" s="3"/>
      <c r="AA153" s="3"/>
      <c r="AB153" s="12"/>
      <c r="AC153" s="8"/>
      <c r="AD153" s="9"/>
      <c r="AE153" s="53"/>
      <c r="AF153" s="53"/>
      <c r="AG153" s="53"/>
    </row>
    <row r="154" spans="2:33" s="52" customFormat="1" ht="13.5" hidden="1" customHeight="1" x14ac:dyDescent="0.25">
      <c r="B154" s="9"/>
      <c r="C154" s="8"/>
      <c r="D154" s="8"/>
      <c r="E154" s="8"/>
      <c r="F154" s="8"/>
      <c r="G154" s="8"/>
      <c r="H154" s="8"/>
      <c r="I154" s="8"/>
      <c r="J154" s="8"/>
      <c r="K154" s="9"/>
      <c r="L154" s="9"/>
      <c r="M154" s="9"/>
      <c r="N154" s="9"/>
      <c r="O154" s="9"/>
      <c r="P154" s="9"/>
      <c r="Q154" s="9"/>
      <c r="R154" s="9"/>
      <c r="S154" s="8"/>
      <c r="T154" s="8"/>
      <c r="U154" s="3"/>
      <c r="V154" s="3"/>
      <c r="W154" s="3"/>
      <c r="X154" s="3"/>
      <c r="Y154" s="3"/>
      <c r="Z154" s="3"/>
      <c r="AA154" s="3"/>
      <c r="AB154" s="12"/>
      <c r="AC154" s="8"/>
      <c r="AD154" s="9"/>
      <c r="AE154" s="53"/>
      <c r="AF154" s="53"/>
      <c r="AG154" s="53"/>
    </row>
    <row r="155" spans="2:33" s="52" customFormat="1" ht="13.5" hidden="1" customHeight="1" x14ac:dyDescent="0.25">
      <c r="B155" s="9"/>
      <c r="C155" s="8"/>
      <c r="D155" s="8"/>
      <c r="E155" s="8"/>
      <c r="F155" s="8"/>
      <c r="G155" s="8"/>
      <c r="H155" s="8"/>
      <c r="I155" s="8"/>
      <c r="J155" s="8"/>
      <c r="K155" s="9"/>
      <c r="L155" s="9"/>
      <c r="M155" s="9"/>
      <c r="N155" s="9"/>
      <c r="O155" s="9"/>
      <c r="P155" s="9"/>
      <c r="Q155" s="9"/>
      <c r="R155" s="9"/>
      <c r="S155" s="8"/>
      <c r="T155" s="8"/>
      <c r="U155" s="3"/>
      <c r="V155" s="3"/>
      <c r="W155" s="3"/>
      <c r="X155" s="3"/>
      <c r="Y155" s="3"/>
      <c r="Z155" s="3"/>
      <c r="AA155" s="3"/>
      <c r="AB155" s="12"/>
      <c r="AC155" s="8"/>
      <c r="AD155" s="9"/>
      <c r="AE155" s="53"/>
      <c r="AF155" s="53"/>
      <c r="AG155" s="53"/>
    </row>
    <row r="156" spans="2:33" s="52" customFormat="1" ht="13.5" hidden="1" customHeight="1" x14ac:dyDescent="0.25">
      <c r="B156" s="9"/>
      <c r="C156" s="8"/>
      <c r="D156" s="8"/>
      <c r="E156" s="8"/>
      <c r="F156" s="8"/>
      <c r="G156" s="8"/>
      <c r="H156" s="8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8"/>
      <c r="T156" s="8"/>
      <c r="U156" s="3"/>
      <c r="V156" s="3"/>
      <c r="W156" s="3"/>
      <c r="X156" s="3"/>
      <c r="Y156" s="3"/>
      <c r="Z156" s="3"/>
      <c r="AA156" s="3"/>
      <c r="AB156" s="12"/>
      <c r="AC156" s="8"/>
      <c r="AD156" s="9"/>
      <c r="AE156" s="53"/>
      <c r="AF156" s="53"/>
      <c r="AG156" s="53"/>
    </row>
    <row r="157" spans="2:33" s="52" customFormat="1" ht="13.5" hidden="1" customHeight="1" x14ac:dyDescent="0.25">
      <c r="B157" s="9"/>
      <c r="C157" s="8"/>
      <c r="D157" s="8"/>
      <c r="E157" s="8"/>
      <c r="F157" s="8"/>
      <c r="G157" s="8"/>
      <c r="H157" s="8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8"/>
      <c r="T157" s="8"/>
      <c r="U157" s="3"/>
      <c r="V157" s="3"/>
      <c r="W157" s="3"/>
      <c r="X157" s="3"/>
      <c r="Y157" s="3"/>
      <c r="Z157" s="3"/>
      <c r="AA157" s="3"/>
      <c r="AB157" s="12"/>
      <c r="AC157" s="8"/>
      <c r="AD157" s="9"/>
      <c r="AE157" s="53"/>
      <c r="AF157" s="53"/>
      <c r="AG157" s="53"/>
    </row>
    <row r="158" spans="2:33" s="52" customFormat="1" ht="13.5" hidden="1" customHeight="1" x14ac:dyDescent="0.25">
      <c r="B158" s="9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8"/>
      <c r="T158" s="8"/>
      <c r="U158" s="3"/>
      <c r="V158" s="3"/>
      <c r="W158" s="3"/>
      <c r="X158" s="3"/>
      <c r="Y158" s="3"/>
      <c r="Z158" s="3"/>
      <c r="AA158" s="3"/>
      <c r="AB158" s="12"/>
      <c r="AC158" s="8"/>
      <c r="AD158" s="9"/>
      <c r="AE158" s="53"/>
      <c r="AF158" s="53"/>
      <c r="AG158" s="53"/>
    </row>
    <row r="159" spans="2:33" s="52" customFormat="1" ht="13.5" customHeight="1" x14ac:dyDescent="0.15">
      <c r="B159" s="181" t="s">
        <v>4</v>
      </c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53"/>
      <c r="AF159" s="53"/>
      <c r="AG159" s="53"/>
    </row>
    <row r="160" spans="2:33" s="52" customFormat="1" ht="13.5" customHeight="1" x14ac:dyDescent="0.15">
      <c r="B160" s="182">
        <v>8</v>
      </c>
      <c r="C160" s="183" t="s">
        <v>35</v>
      </c>
      <c r="D160" s="184" t="s">
        <v>192</v>
      </c>
      <c r="E160" s="250" t="s">
        <v>123</v>
      </c>
      <c r="F160" s="67" t="s">
        <v>9</v>
      </c>
      <c r="G160" s="51" t="s">
        <v>89</v>
      </c>
      <c r="H160" s="51" t="s">
        <v>27</v>
      </c>
      <c r="I160" s="51" t="s">
        <v>98</v>
      </c>
      <c r="J160" s="51" t="s">
        <v>13</v>
      </c>
      <c r="K160" s="57" t="s">
        <v>106</v>
      </c>
      <c r="L160" s="44"/>
      <c r="M160" s="44">
        <v>128</v>
      </c>
      <c r="N160" s="44"/>
      <c r="O160" s="44"/>
      <c r="P160" s="44"/>
      <c r="Q160" s="44"/>
      <c r="R160" s="44"/>
      <c r="S160" s="44"/>
      <c r="T160" s="44"/>
      <c r="U160" s="44"/>
      <c r="V160" s="44">
        <v>3</v>
      </c>
      <c r="W160" s="44"/>
      <c r="X160" s="44"/>
      <c r="Y160" s="44"/>
      <c r="Z160" s="44"/>
      <c r="AA160" s="44"/>
      <c r="AB160" s="44"/>
      <c r="AC160" s="44"/>
      <c r="AD160" s="56">
        <f>SUM(L160:AB160)</f>
        <v>131</v>
      </c>
      <c r="AE160" s="53"/>
      <c r="AF160" s="53"/>
      <c r="AG160" s="53"/>
    </row>
    <row r="161" spans="2:33" s="52" customFormat="1" ht="13.5" customHeight="1" x14ac:dyDescent="0.15">
      <c r="B161" s="182"/>
      <c r="C161" s="183"/>
      <c r="D161" s="184"/>
      <c r="E161" s="185"/>
      <c r="F161" s="5" t="s">
        <v>145</v>
      </c>
      <c r="G161" s="40"/>
      <c r="H161" s="40"/>
      <c r="I161" s="40"/>
      <c r="J161" s="40"/>
      <c r="K161" s="40"/>
      <c r="L161" s="48">
        <f t="shared" ref="L161:AC161" si="96">SUM(L160:L160)</f>
        <v>0</v>
      </c>
      <c r="M161" s="48">
        <f t="shared" si="96"/>
        <v>128</v>
      </c>
      <c r="N161" s="48">
        <f t="shared" si="96"/>
        <v>0</v>
      </c>
      <c r="O161" s="48">
        <f t="shared" si="96"/>
        <v>0</v>
      </c>
      <c r="P161" s="48">
        <f t="shared" si="96"/>
        <v>0</v>
      </c>
      <c r="Q161" s="48">
        <f t="shared" si="96"/>
        <v>0</v>
      </c>
      <c r="R161" s="48">
        <f t="shared" si="96"/>
        <v>0</v>
      </c>
      <c r="S161" s="48">
        <f t="shared" si="96"/>
        <v>0</v>
      </c>
      <c r="T161" s="48">
        <f t="shared" si="96"/>
        <v>0</v>
      </c>
      <c r="U161" s="48">
        <f t="shared" si="96"/>
        <v>0</v>
      </c>
      <c r="V161" s="48">
        <f t="shared" si="96"/>
        <v>3</v>
      </c>
      <c r="W161" s="48">
        <f t="shared" si="96"/>
        <v>0</v>
      </c>
      <c r="X161" s="48">
        <f t="shared" si="96"/>
        <v>0</v>
      </c>
      <c r="Y161" s="48">
        <f t="shared" si="96"/>
        <v>0</v>
      </c>
      <c r="Z161" s="48">
        <f t="shared" si="96"/>
        <v>0</v>
      </c>
      <c r="AA161" s="48">
        <f t="shared" si="96"/>
        <v>0</v>
      </c>
      <c r="AB161" s="48">
        <f t="shared" si="96"/>
        <v>0</v>
      </c>
      <c r="AC161" s="48">
        <f t="shared" si="96"/>
        <v>0</v>
      </c>
      <c r="AD161" s="48">
        <f>SUM(AD160:AD160)</f>
        <v>131</v>
      </c>
      <c r="AE161" s="53"/>
      <c r="AF161" s="53"/>
      <c r="AG161" s="53"/>
    </row>
    <row r="162" spans="2:33" s="52" customFormat="1" ht="13.5" customHeight="1" x14ac:dyDescent="0.15">
      <c r="B162" s="182"/>
      <c r="C162" s="183"/>
      <c r="D162" s="184"/>
      <c r="E162" s="185"/>
      <c r="F162" s="186" t="s">
        <v>150</v>
      </c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53"/>
      <c r="AF162" s="53"/>
      <c r="AG162" s="53"/>
    </row>
    <row r="163" spans="2:33" s="52" customFormat="1" ht="32.25" customHeight="1" x14ac:dyDescent="0.15">
      <c r="B163" s="182"/>
      <c r="C163" s="183"/>
      <c r="D163" s="184"/>
      <c r="E163" s="185"/>
      <c r="F163" s="67" t="s">
        <v>99</v>
      </c>
      <c r="G163" s="57" t="s">
        <v>89</v>
      </c>
      <c r="H163" s="57" t="s">
        <v>27</v>
      </c>
      <c r="I163" s="51" t="s">
        <v>98</v>
      </c>
      <c r="J163" s="57" t="s">
        <v>13</v>
      </c>
      <c r="K163" s="43">
        <v>4</v>
      </c>
      <c r="L163" s="44"/>
      <c r="M163" s="44"/>
      <c r="N163" s="44"/>
      <c r="O163" s="44"/>
      <c r="P163" s="44"/>
      <c r="Q163" s="44"/>
      <c r="R163" s="44">
        <v>12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11">
        <f>SUM(L163:AC163)</f>
        <v>12</v>
      </c>
      <c r="AE163" s="53"/>
      <c r="AF163" s="53"/>
      <c r="AG163" s="53"/>
    </row>
    <row r="164" spans="2:33" s="52" customFormat="1" ht="23.25" customHeight="1" x14ac:dyDescent="0.15">
      <c r="B164" s="182"/>
      <c r="C164" s="183"/>
      <c r="D164" s="184"/>
      <c r="E164" s="185"/>
      <c r="F164" s="20" t="s">
        <v>154</v>
      </c>
      <c r="G164" s="51" t="s">
        <v>89</v>
      </c>
      <c r="H164" s="51" t="s">
        <v>27</v>
      </c>
      <c r="I164" s="51" t="s">
        <v>74</v>
      </c>
      <c r="J164" s="51" t="s">
        <v>159</v>
      </c>
      <c r="K164" s="51" t="s">
        <v>46</v>
      </c>
      <c r="L164" s="26"/>
      <c r="M164" s="26"/>
      <c r="N164" s="26"/>
      <c r="O164" s="26"/>
      <c r="P164" s="26"/>
      <c r="Q164" s="26"/>
      <c r="R164" s="26"/>
      <c r="S164" s="26"/>
      <c r="T164" s="26"/>
      <c r="U164" s="26">
        <v>40</v>
      </c>
      <c r="V164" s="26"/>
      <c r="W164" s="26"/>
      <c r="X164" s="26"/>
      <c r="Y164" s="26"/>
      <c r="Z164" s="26"/>
      <c r="AA164" s="26"/>
      <c r="AB164" s="26"/>
      <c r="AC164" s="26"/>
      <c r="AD164" s="11">
        <f>SUM(L164:AC164)</f>
        <v>40</v>
      </c>
      <c r="AE164" s="53"/>
      <c r="AF164" s="53"/>
      <c r="AG164" s="53"/>
    </row>
    <row r="165" spans="2:33" s="52" customFormat="1" ht="13.5" customHeight="1" x14ac:dyDescent="0.15">
      <c r="B165" s="182"/>
      <c r="C165" s="183"/>
      <c r="D165" s="184"/>
      <c r="E165" s="185"/>
      <c r="F165" s="67" t="s">
        <v>48</v>
      </c>
      <c r="G165" s="51" t="s">
        <v>89</v>
      </c>
      <c r="H165" s="51" t="s">
        <v>27</v>
      </c>
      <c r="I165" s="51" t="s">
        <v>98</v>
      </c>
      <c r="J165" s="51" t="s">
        <v>13</v>
      </c>
      <c r="K165" s="51" t="s">
        <v>106</v>
      </c>
      <c r="L165" s="26"/>
      <c r="M165" s="26">
        <v>96</v>
      </c>
      <c r="N165" s="26"/>
      <c r="O165" s="26"/>
      <c r="P165" s="26"/>
      <c r="Q165" s="26"/>
      <c r="R165" s="26"/>
      <c r="S165" s="26"/>
      <c r="T165" s="26"/>
      <c r="U165" s="26"/>
      <c r="V165" s="26">
        <v>5</v>
      </c>
      <c r="W165" s="26"/>
      <c r="X165" s="26"/>
      <c r="Y165" s="26"/>
      <c r="Z165" s="26"/>
      <c r="AA165" s="26"/>
      <c r="AB165" s="26"/>
      <c r="AC165" s="26"/>
      <c r="AD165" s="11">
        <f>SUM(L165:AC165)</f>
        <v>101</v>
      </c>
      <c r="AE165" s="53"/>
      <c r="AF165" s="53"/>
      <c r="AG165" s="53"/>
    </row>
    <row r="166" spans="2:33" s="52" customFormat="1" ht="13.5" customHeight="1" x14ac:dyDescent="0.15">
      <c r="B166" s="182"/>
      <c r="C166" s="183"/>
      <c r="D166" s="184"/>
      <c r="E166" s="185"/>
      <c r="F166" s="5" t="s">
        <v>77</v>
      </c>
      <c r="G166" s="40"/>
      <c r="H166" s="40"/>
      <c r="I166" s="40"/>
      <c r="J166" s="40"/>
      <c r="K166" s="45"/>
      <c r="L166" s="48">
        <f t="shared" ref="L166:AC166" si="97">SUM(L165:L165)</f>
        <v>0</v>
      </c>
      <c r="M166" s="48">
        <f>SUM(M163:M165)</f>
        <v>96</v>
      </c>
      <c r="N166" s="48">
        <f t="shared" ref="N166:R166" si="98">SUM(N163:N165)</f>
        <v>0</v>
      </c>
      <c r="O166" s="48">
        <f t="shared" si="98"/>
        <v>0</v>
      </c>
      <c r="P166" s="48">
        <f t="shared" si="98"/>
        <v>0</v>
      </c>
      <c r="Q166" s="48">
        <f t="shared" si="98"/>
        <v>0</v>
      </c>
      <c r="R166" s="48">
        <f t="shared" si="98"/>
        <v>12</v>
      </c>
      <c r="S166" s="48">
        <f>SUM(S163:S165)</f>
        <v>0</v>
      </c>
      <c r="T166" s="48">
        <f t="shared" ref="T166" si="99">SUM(T163:T165)</f>
        <v>0</v>
      </c>
      <c r="U166" s="48">
        <f t="shared" ref="U166" si="100">SUM(U163:U165)</f>
        <v>40</v>
      </c>
      <c r="V166" s="48">
        <f t="shared" si="97"/>
        <v>5</v>
      </c>
      <c r="W166" s="48">
        <f t="shared" si="97"/>
        <v>0</v>
      </c>
      <c r="X166" s="48">
        <f t="shared" si="97"/>
        <v>0</v>
      </c>
      <c r="Y166" s="48">
        <f t="shared" si="97"/>
        <v>0</v>
      </c>
      <c r="Z166" s="48">
        <f t="shared" si="97"/>
        <v>0</v>
      </c>
      <c r="AA166" s="48">
        <f t="shared" si="97"/>
        <v>0</v>
      </c>
      <c r="AB166" s="48">
        <f t="shared" si="97"/>
        <v>0</v>
      </c>
      <c r="AC166" s="48">
        <f t="shared" si="97"/>
        <v>0</v>
      </c>
      <c r="AD166" s="11">
        <f>SUM(AD163:AD165)</f>
        <v>153</v>
      </c>
      <c r="AE166" s="53"/>
      <c r="AF166" s="53"/>
      <c r="AG166" s="53"/>
    </row>
    <row r="167" spans="2:33" s="52" customFormat="1" ht="13.5" customHeight="1" x14ac:dyDescent="0.15">
      <c r="B167" s="182"/>
      <c r="C167" s="183"/>
      <c r="D167" s="184"/>
      <c r="E167" s="185"/>
      <c r="F167" s="47" t="s">
        <v>157</v>
      </c>
      <c r="G167" s="31"/>
      <c r="H167" s="31"/>
      <c r="I167" s="31"/>
      <c r="J167" s="27"/>
      <c r="K167" s="27"/>
      <c r="L167" s="48">
        <f t="shared" ref="L167:AD167" si="101">L161+L166</f>
        <v>0</v>
      </c>
      <c r="M167" s="48">
        <f t="shared" si="101"/>
        <v>224</v>
      </c>
      <c r="N167" s="48">
        <f t="shared" si="101"/>
        <v>0</v>
      </c>
      <c r="O167" s="48">
        <f t="shared" si="101"/>
        <v>0</v>
      </c>
      <c r="P167" s="48">
        <f t="shared" si="101"/>
        <v>0</v>
      </c>
      <c r="Q167" s="48">
        <f t="shared" si="101"/>
        <v>0</v>
      </c>
      <c r="R167" s="48">
        <f t="shared" si="101"/>
        <v>12</v>
      </c>
      <c r="S167" s="48">
        <f t="shared" si="101"/>
        <v>0</v>
      </c>
      <c r="T167" s="48">
        <f t="shared" si="101"/>
        <v>0</v>
      </c>
      <c r="U167" s="48">
        <f t="shared" si="101"/>
        <v>40</v>
      </c>
      <c r="V167" s="48">
        <f t="shared" si="101"/>
        <v>8</v>
      </c>
      <c r="W167" s="48">
        <f t="shared" si="101"/>
        <v>0</v>
      </c>
      <c r="X167" s="48">
        <f t="shared" si="101"/>
        <v>0</v>
      </c>
      <c r="Y167" s="48">
        <f t="shared" si="101"/>
        <v>0</v>
      </c>
      <c r="Z167" s="48">
        <f t="shared" si="101"/>
        <v>0</v>
      </c>
      <c r="AA167" s="48">
        <f t="shared" si="101"/>
        <v>0</v>
      </c>
      <c r="AB167" s="48">
        <f t="shared" si="101"/>
        <v>0</v>
      </c>
      <c r="AC167" s="48">
        <f t="shared" si="101"/>
        <v>0</v>
      </c>
      <c r="AD167" s="48">
        <f t="shared" si="101"/>
        <v>284</v>
      </c>
      <c r="AE167" s="53"/>
      <c r="AF167" s="53"/>
      <c r="AG167" s="53"/>
    </row>
    <row r="168" spans="2:33" s="52" customFormat="1" ht="13.5" customHeight="1" x14ac:dyDescent="0.25">
      <c r="B168" s="176" t="s">
        <v>26</v>
      </c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53"/>
      <c r="AF168" s="53"/>
      <c r="AG168" s="53"/>
    </row>
    <row r="169" spans="2:33" s="52" customFormat="1" ht="13.5" customHeight="1" x14ac:dyDescent="0.25">
      <c r="B169" s="9"/>
      <c r="C169" s="177"/>
      <c r="D169" s="177"/>
      <c r="E169" s="177"/>
      <c r="F169" s="177"/>
      <c r="G169" s="177"/>
      <c r="H169" s="177"/>
      <c r="I169" s="177"/>
      <c r="J169" s="177"/>
      <c r="K169" s="9"/>
      <c r="L169" s="9"/>
      <c r="M169" s="9"/>
      <c r="N169" s="9"/>
      <c r="O169" s="9"/>
      <c r="P169" s="178" t="s">
        <v>194</v>
      </c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53"/>
    </row>
    <row r="170" spans="2:33" s="52" customFormat="1" ht="13.5" customHeight="1" x14ac:dyDescent="0.25">
      <c r="B170" s="9"/>
      <c r="C170" s="180" t="s">
        <v>196</v>
      </c>
      <c r="D170" s="180"/>
      <c r="E170" s="180"/>
      <c r="F170" s="180"/>
      <c r="G170" s="180"/>
      <c r="H170" s="180"/>
      <c r="I170" s="180"/>
      <c r="J170" s="180"/>
      <c r="K170" s="9"/>
      <c r="L170" s="9"/>
      <c r="M170" s="9"/>
      <c r="N170" s="9"/>
      <c r="O170" s="9"/>
      <c r="P170" s="9"/>
      <c r="Q170" s="9"/>
      <c r="R170" s="9"/>
      <c r="S170" s="8"/>
      <c r="T170" s="8"/>
      <c r="U170" s="3" t="s">
        <v>49</v>
      </c>
      <c r="V170" s="3"/>
      <c r="W170" s="3"/>
      <c r="X170" s="3"/>
      <c r="Y170" s="3"/>
      <c r="Z170" s="16"/>
      <c r="AA170" s="3"/>
      <c r="AB170" s="12"/>
      <c r="AC170" s="8"/>
      <c r="AD170" s="9"/>
      <c r="AE170" s="53"/>
      <c r="AF170" s="53"/>
      <c r="AG170" s="53"/>
    </row>
    <row r="171" spans="2:33" s="52" customFormat="1" ht="13.5" customHeight="1" x14ac:dyDescent="0.25">
      <c r="B171" s="9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8"/>
      <c r="T171" s="8"/>
      <c r="U171" s="3"/>
      <c r="V171" s="3"/>
      <c r="W171" s="3"/>
      <c r="X171" s="3"/>
      <c r="Y171" s="3"/>
      <c r="Z171" s="3"/>
      <c r="AA171" s="3"/>
      <c r="AB171" s="12"/>
      <c r="AC171" s="8"/>
      <c r="AD171" s="9"/>
      <c r="AE171" s="53"/>
      <c r="AF171" s="53"/>
      <c r="AG171" s="53"/>
    </row>
    <row r="172" spans="2:33" s="52" customFormat="1" ht="13.5" customHeight="1" x14ac:dyDescent="0.25">
      <c r="B172" s="9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8"/>
      <c r="T172" s="8"/>
      <c r="U172" s="3"/>
      <c r="V172" s="3"/>
      <c r="W172" s="3"/>
      <c r="X172" s="3"/>
      <c r="Y172" s="3"/>
      <c r="Z172" s="3"/>
      <c r="AA172" s="3"/>
      <c r="AB172" s="12"/>
      <c r="AC172" s="8"/>
      <c r="AD172" s="9"/>
      <c r="AE172" s="53"/>
      <c r="AF172" s="53"/>
      <c r="AG172" s="53"/>
    </row>
    <row r="173" spans="2:33" s="52" customFormat="1" ht="13.5" customHeight="1" x14ac:dyDescent="0.15">
      <c r="B173" s="181" t="s">
        <v>4</v>
      </c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53"/>
      <c r="AF173" s="53"/>
      <c r="AG173" s="53"/>
    </row>
    <row r="174" spans="2:33" s="52" customFormat="1" ht="17.25" customHeight="1" x14ac:dyDescent="0.15">
      <c r="B174" s="1"/>
      <c r="C174" s="1"/>
      <c r="D174" s="1"/>
      <c r="E174" s="1"/>
      <c r="F174" s="67" t="s">
        <v>155</v>
      </c>
      <c r="G174" s="57" t="s">
        <v>89</v>
      </c>
      <c r="H174" s="51" t="s">
        <v>27</v>
      </c>
      <c r="I174" s="51" t="s">
        <v>74</v>
      </c>
      <c r="J174" s="51" t="s">
        <v>159</v>
      </c>
      <c r="K174" s="51" t="s">
        <v>46</v>
      </c>
      <c r="L174" s="44"/>
      <c r="M174" s="44">
        <v>64</v>
      </c>
      <c r="N174" s="44"/>
      <c r="O174" s="44"/>
      <c r="P174" s="44"/>
      <c r="Q174" s="44"/>
      <c r="R174" s="44"/>
      <c r="S174" s="44"/>
      <c r="T174" s="44"/>
      <c r="U174" s="44"/>
      <c r="V174" s="44">
        <v>4</v>
      </c>
      <c r="W174" s="44"/>
      <c r="X174" s="44"/>
      <c r="Y174" s="44"/>
      <c r="Z174" s="44"/>
      <c r="AA174" s="44"/>
      <c r="AB174" s="44"/>
      <c r="AC174" s="44"/>
      <c r="AD174" s="56">
        <f>SUM(L174:AC174)</f>
        <v>68</v>
      </c>
      <c r="AE174" s="53"/>
      <c r="AF174" s="53"/>
      <c r="AG174" s="53"/>
    </row>
    <row r="175" spans="2:33" s="52" customFormat="1" ht="13.5" customHeight="1" x14ac:dyDescent="0.15">
      <c r="B175" s="182">
        <v>9</v>
      </c>
      <c r="C175" s="183" t="s">
        <v>35</v>
      </c>
      <c r="D175" s="184" t="s">
        <v>192</v>
      </c>
      <c r="E175" s="185" t="s">
        <v>100</v>
      </c>
      <c r="F175" s="5" t="s">
        <v>145</v>
      </c>
      <c r="G175" s="40"/>
      <c r="H175" s="40"/>
      <c r="I175" s="40"/>
      <c r="J175" s="40"/>
      <c r="K175" s="40"/>
      <c r="L175" s="48">
        <f t="shared" ref="L175:AC175" si="102">SUM(L173:L174)</f>
        <v>0</v>
      </c>
      <c r="M175" s="48">
        <f t="shared" si="102"/>
        <v>64</v>
      </c>
      <c r="N175" s="48">
        <f t="shared" si="102"/>
        <v>0</v>
      </c>
      <c r="O175" s="48">
        <f t="shared" si="102"/>
        <v>0</v>
      </c>
      <c r="P175" s="48">
        <f t="shared" si="102"/>
        <v>0</v>
      </c>
      <c r="Q175" s="48">
        <f t="shared" si="102"/>
        <v>0</v>
      </c>
      <c r="R175" s="48">
        <f t="shared" si="102"/>
        <v>0</v>
      </c>
      <c r="S175" s="48">
        <f t="shared" si="102"/>
        <v>0</v>
      </c>
      <c r="T175" s="48">
        <f t="shared" si="102"/>
        <v>0</v>
      </c>
      <c r="U175" s="48">
        <f t="shared" si="102"/>
        <v>0</v>
      </c>
      <c r="V175" s="48">
        <f t="shared" si="102"/>
        <v>4</v>
      </c>
      <c r="W175" s="48">
        <f t="shared" si="102"/>
        <v>0</v>
      </c>
      <c r="X175" s="48">
        <f t="shared" si="102"/>
        <v>0</v>
      </c>
      <c r="Y175" s="48">
        <f t="shared" si="102"/>
        <v>0</v>
      </c>
      <c r="Z175" s="48">
        <f t="shared" si="102"/>
        <v>0</v>
      </c>
      <c r="AA175" s="48">
        <f t="shared" si="102"/>
        <v>0</v>
      </c>
      <c r="AB175" s="48">
        <f t="shared" si="102"/>
        <v>0</v>
      </c>
      <c r="AC175" s="48">
        <f t="shared" si="102"/>
        <v>0</v>
      </c>
      <c r="AD175" s="48">
        <f>SUM(AD174)</f>
        <v>68</v>
      </c>
      <c r="AE175" s="53"/>
      <c r="AF175" s="53"/>
      <c r="AG175" s="53"/>
    </row>
    <row r="176" spans="2:33" s="52" customFormat="1" ht="13.5" customHeight="1" x14ac:dyDescent="0.15">
      <c r="B176" s="182"/>
      <c r="C176" s="183"/>
      <c r="D176" s="184"/>
      <c r="E176" s="185"/>
      <c r="F176" s="186" t="s">
        <v>150</v>
      </c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53"/>
      <c r="AF176" s="53"/>
      <c r="AG176" s="53"/>
    </row>
    <row r="177" spans="2:33" s="52" customFormat="1" ht="19.5" customHeight="1" x14ac:dyDescent="0.15">
      <c r="B177" s="182"/>
      <c r="C177" s="183"/>
      <c r="D177" s="184"/>
      <c r="E177" s="185"/>
      <c r="F177" s="67" t="s">
        <v>155</v>
      </c>
      <c r="G177" s="51" t="s">
        <v>89</v>
      </c>
      <c r="H177" s="51" t="s">
        <v>27</v>
      </c>
      <c r="I177" s="51" t="s">
        <v>74</v>
      </c>
      <c r="J177" s="51" t="s">
        <v>159</v>
      </c>
      <c r="K177" s="51" t="s">
        <v>46</v>
      </c>
      <c r="L177" s="44"/>
      <c r="M177" s="44">
        <v>64</v>
      </c>
      <c r="N177" s="44"/>
      <c r="O177" s="44"/>
      <c r="P177" s="44"/>
      <c r="Q177" s="44"/>
      <c r="R177" s="44"/>
      <c r="S177" s="44"/>
      <c r="T177" s="44"/>
      <c r="U177" s="44"/>
      <c r="V177" s="44">
        <v>4</v>
      </c>
      <c r="W177" s="44"/>
      <c r="X177" s="44"/>
      <c r="Y177" s="44"/>
      <c r="Z177" s="44"/>
      <c r="AA177" s="44"/>
      <c r="AB177" s="44"/>
      <c r="AC177" s="44"/>
      <c r="AD177" s="56">
        <f>SUM(L177:AC177)</f>
        <v>68</v>
      </c>
      <c r="AE177" s="53"/>
      <c r="AF177" s="53"/>
      <c r="AG177" s="53"/>
    </row>
    <row r="178" spans="2:33" s="52" customFormat="1" ht="13.5" customHeight="1" x14ac:dyDescent="0.15">
      <c r="B178" s="182"/>
      <c r="C178" s="183"/>
      <c r="D178" s="184"/>
      <c r="E178" s="185"/>
      <c r="F178" s="5" t="s">
        <v>77</v>
      </c>
      <c r="G178" s="40"/>
      <c r="H178" s="40"/>
      <c r="I178" s="40"/>
      <c r="J178" s="40"/>
      <c r="K178" s="45"/>
      <c r="L178" s="48">
        <f t="shared" ref="L178:V178" si="103">SUM(L177:L177)</f>
        <v>0</v>
      </c>
      <c r="M178" s="48">
        <f t="shared" si="103"/>
        <v>64</v>
      </c>
      <c r="N178" s="48">
        <f t="shared" si="103"/>
        <v>0</v>
      </c>
      <c r="O178" s="48">
        <f t="shared" si="103"/>
        <v>0</v>
      </c>
      <c r="P178" s="48">
        <f t="shared" si="103"/>
        <v>0</v>
      </c>
      <c r="Q178" s="48">
        <f t="shared" si="103"/>
        <v>0</v>
      </c>
      <c r="R178" s="48">
        <f t="shared" si="103"/>
        <v>0</v>
      </c>
      <c r="S178" s="48">
        <f t="shared" si="103"/>
        <v>0</v>
      </c>
      <c r="T178" s="48">
        <f t="shared" si="103"/>
        <v>0</v>
      </c>
      <c r="U178" s="48">
        <f t="shared" si="103"/>
        <v>0</v>
      </c>
      <c r="V178" s="48">
        <f t="shared" si="103"/>
        <v>4</v>
      </c>
      <c r="W178" s="48">
        <f t="shared" ref="W178" si="104">SUM(W177:W177)</f>
        <v>0</v>
      </c>
      <c r="X178" s="48">
        <f t="shared" ref="X178" si="105">SUM(X177:X177)</f>
        <v>0</v>
      </c>
      <c r="Y178" s="48">
        <f t="shared" ref="Y178" si="106">SUM(Y177:Y177)</f>
        <v>0</v>
      </c>
      <c r="Z178" s="48">
        <f t="shared" ref="Z178" si="107">SUM(Z177:Z177)</f>
        <v>0</v>
      </c>
      <c r="AA178" s="48">
        <f t="shared" ref="AA178" si="108">SUM(AA177:AA177)</f>
        <v>0</v>
      </c>
      <c r="AB178" s="48">
        <f t="shared" ref="AB178" si="109">SUM(AB177:AB177)</f>
        <v>0</v>
      </c>
      <c r="AC178" s="48">
        <f t="shared" ref="AC178" si="110">SUM(AC177:AC177)</f>
        <v>0</v>
      </c>
      <c r="AD178" s="11">
        <f>SUM(AD177:AD177)</f>
        <v>68</v>
      </c>
      <c r="AE178" s="53"/>
      <c r="AF178" s="53"/>
      <c r="AG178" s="53"/>
    </row>
    <row r="179" spans="2:33" s="52" customFormat="1" ht="13.5" customHeight="1" x14ac:dyDescent="0.15">
      <c r="B179" s="182"/>
      <c r="C179" s="183"/>
      <c r="D179" s="184"/>
      <c r="E179" s="185"/>
      <c r="F179" s="47" t="s">
        <v>157</v>
      </c>
      <c r="G179" s="31"/>
      <c r="H179" s="31"/>
      <c r="I179" s="31"/>
      <c r="J179" s="27"/>
      <c r="K179" s="27"/>
      <c r="L179" s="48">
        <f t="shared" ref="L179:AD179" si="111">L175+L178</f>
        <v>0</v>
      </c>
      <c r="M179" s="48">
        <f t="shared" si="111"/>
        <v>128</v>
      </c>
      <c r="N179" s="48">
        <f t="shared" si="111"/>
        <v>0</v>
      </c>
      <c r="O179" s="48">
        <f t="shared" si="111"/>
        <v>0</v>
      </c>
      <c r="P179" s="48">
        <f t="shared" si="111"/>
        <v>0</v>
      </c>
      <c r="Q179" s="48">
        <f t="shared" si="111"/>
        <v>0</v>
      </c>
      <c r="R179" s="48">
        <f t="shared" si="111"/>
        <v>0</v>
      </c>
      <c r="S179" s="48">
        <f t="shared" si="111"/>
        <v>0</v>
      </c>
      <c r="T179" s="48">
        <f t="shared" si="111"/>
        <v>0</v>
      </c>
      <c r="U179" s="48">
        <f t="shared" si="111"/>
        <v>0</v>
      </c>
      <c r="V179" s="48">
        <f t="shared" si="111"/>
        <v>8</v>
      </c>
      <c r="W179" s="48">
        <f t="shared" ref="W179" si="112">W175+W178</f>
        <v>0</v>
      </c>
      <c r="X179" s="48">
        <f t="shared" ref="X179" si="113">X175+X178</f>
        <v>0</v>
      </c>
      <c r="Y179" s="48">
        <f t="shared" ref="Y179" si="114">Y175+Y178</f>
        <v>0</v>
      </c>
      <c r="Z179" s="48">
        <f t="shared" ref="Z179" si="115">Z175+Z178</f>
        <v>0</v>
      </c>
      <c r="AA179" s="48">
        <f t="shared" ref="AA179" si="116">AA175+AA178</f>
        <v>0</v>
      </c>
      <c r="AB179" s="48">
        <f t="shared" ref="AB179" si="117">AB175+AB178</f>
        <v>0</v>
      </c>
      <c r="AC179" s="48">
        <f t="shared" ref="AC179" si="118">AC175+AC178</f>
        <v>0</v>
      </c>
      <c r="AD179" s="48">
        <f t="shared" si="111"/>
        <v>136</v>
      </c>
      <c r="AE179" s="53"/>
      <c r="AF179" s="53"/>
      <c r="AG179" s="53"/>
    </row>
    <row r="180" spans="2:33" s="52" customFormat="1" ht="19.5" customHeight="1" x14ac:dyDescent="0.25">
      <c r="B180" s="176" t="s">
        <v>26</v>
      </c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53"/>
      <c r="AF180" s="53"/>
      <c r="AG180" s="53"/>
    </row>
    <row r="181" spans="2:33" s="52" customFormat="1" ht="13.5" customHeight="1" x14ac:dyDescent="0.25">
      <c r="B181" s="9"/>
      <c r="C181" s="177"/>
      <c r="D181" s="177"/>
      <c r="E181" s="177"/>
      <c r="F181" s="177"/>
      <c r="G181" s="177"/>
      <c r="H181" s="177"/>
      <c r="I181" s="177"/>
      <c r="J181" s="177"/>
      <c r="K181" s="9"/>
      <c r="L181" s="9"/>
      <c r="M181" s="9"/>
      <c r="N181" s="9"/>
      <c r="O181" s="9"/>
      <c r="P181" s="178" t="s">
        <v>194</v>
      </c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  <c r="AG181" s="53"/>
    </row>
    <row r="182" spans="2:33" s="52" customFormat="1" ht="15" customHeight="1" x14ac:dyDescent="0.25">
      <c r="B182" s="9"/>
      <c r="C182" s="180" t="s">
        <v>196</v>
      </c>
      <c r="D182" s="180"/>
      <c r="E182" s="180"/>
      <c r="F182" s="180"/>
      <c r="G182" s="180"/>
      <c r="H182" s="180"/>
      <c r="I182" s="180"/>
      <c r="J182" s="180"/>
      <c r="K182" s="9"/>
      <c r="L182" s="9"/>
      <c r="M182" s="9"/>
      <c r="N182" s="9"/>
      <c r="O182" s="9"/>
      <c r="P182" s="9"/>
      <c r="Q182" s="9"/>
      <c r="R182" s="9"/>
      <c r="S182" s="8"/>
      <c r="T182" s="8"/>
      <c r="U182" s="3" t="s">
        <v>49</v>
      </c>
      <c r="V182" s="3"/>
      <c r="W182" s="3"/>
      <c r="X182" s="3"/>
      <c r="Y182" s="3"/>
      <c r="Z182" s="16"/>
      <c r="AA182" s="3"/>
      <c r="AB182" s="12"/>
      <c r="AC182" s="8"/>
      <c r="AD182" s="9"/>
      <c r="AE182" s="53"/>
      <c r="AF182" s="53"/>
      <c r="AG182" s="53"/>
    </row>
    <row r="183" spans="2:33" s="52" customFormat="1" ht="13.5" customHeight="1" x14ac:dyDescent="0.25">
      <c r="B183" s="9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8"/>
      <c r="T183" s="8"/>
      <c r="U183" s="3"/>
      <c r="V183" s="3"/>
      <c r="W183" s="3"/>
      <c r="X183" s="3"/>
      <c r="Y183" s="3"/>
      <c r="Z183" s="3"/>
      <c r="AA183" s="3"/>
      <c r="AB183" s="12"/>
      <c r="AC183" s="8"/>
      <c r="AD183" s="9"/>
      <c r="AE183" s="53"/>
      <c r="AF183" s="53"/>
      <c r="AG183" s="53"/>
    </row>
    <row r="184" spans="2:33" s="52" customFormat="1" ht="13.5" customHeight="1" x14ac:dyDescent="0.25">
      <c r="B184" s="9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8"/>
      <c r="T184" s="8"/>
      <c r="U184" s="3"/>
      <c r="V184" s="3"/>
      <c r="W184" s="3"/>
      <c r="X184" s="3"/>
      <c r="Y184" s="3"/>
      <c r="Z184" s="3"/>
      <c r="AA184" s="3"/>
      <c r="AB184" s="12"/>
      <c r="AC184" s="8"/>
      <c r="AD184" s="9"/>
      <c r="AE184" s="53"/>
      <c r="AF184" s="53"/>
      <c r="AG184" s="53"/>
    </row>
    <row r="185" spans="2:33" s="52" customFormat="1" ht="13.5" customHeight="1" x14ac:dyDescent="0.25">
      <c r="B185" s="9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8"/>
      <c r="T185" s="8"/>
      <c r="U185" s="3"/>
      <c r="V185" s="3"/>
      <c r="W185" s="3"/>
      <c r="X185" s="3"/>
      <c r="Y185" s="3"/>
      <c r="Z185" s="3"/>
      <c r="AA185" s="3"/>
      <c r="AB185" s="12"/>
      <c r="AC185" s="8"/>
      <c r="AD185" s="9"/>
      <c r="AE185" s="53"/>
      <c r="AF185" s="53"/>
      <c r="AG185" s="53"/>
    </row>
    <row r="186" spans="2:33" s="52" customFormat="1" ht="13.5" customHeight="1" x14ac:dyDescent="0.2">
      <c r="B186" s="187">
        <v>10</v>
      </c>
      <c r="C186" s="190" t="s">
        <v>54</v>
      </c>
      <c r="D186" s="193" t="s">
        <v>193</v>
      </c>
      <c r="E186" s="200" t="s">
        <v>123</v>
      </c>
      <c r="F186" s="198" t="s">
        <v>153</v>
      </c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55"/>
      <c r="AF186" s="53"/>
      <c r="AG186" s="53"/>
    </row>
    <row r="187" spans="2:33" s="52" customFormat="1" ht="15.75" customHeight="1" x14ac:dyDescent="0.2">
      <c r="B187" s="188"/>
      <c r="C187" s="191"/>
      <c r="D187" s="194"/>
      <c r="E187" s="201"/>
      <c r="F187" s="67" t="s">
        <v>40</v>
      </c>
      <c r="G187" s="51" t="s">
        <v>89</v>
      </c>
      <c r="H187" s="51" t="s">
        <v>111</v>
      </c>
      <c r="I187" s="51" t="s">
        <v>59</v>
      </c>
      <c r="J187" s="51" t="s">
        <v>159</v>
      </c>
      <c r="K187" s="51" t="s">
        <v>151</v>
      </c>
      <c r="L187" s="44"/>
      <c r="M187" s="44">
        <v>104</v>
      </c>
      <c r="N187" s="44"/>
      <c r="O187" s="44"/>
      <c r="P187" s="44"/>
      <c r="Q187" s="44"/>
      <c r="R187" s="44"/>
      <c r="S187" s="44"/>
      <c r="T187" s="44"/>
      <c r="U187" s="44"/>
      <c r="V187" s="44">
        <v>5</v>
      </c>
      <c r="W187" s="44"/>
      <c r="X187" s="44"/>
      <c r="Y187" s="44"/>
      <c r="Z187" s="44"/>
      <c r="AA187" s="44"/>
      <c r="AB187" s="44"/>
      <c r="AC187" s="44"/>
      <c r="AD187" s="56">
        <f>SUM(L187:AC187)</f>
        <v>109</v>
      </c>
      <c r="AE187" s="55"/>
      <c r="AF187" s="53"/>
      <c r="AG187" s="53"/>
    </row>
    <row r="188" spans="2:33" s="52" customFormat="1" ht="33" customHeight="1" x14ac:dyDescent="0.15">
      <c r="B188" s="188"/>
      <c r="C188" s="191"/>
      <c r="D188" s="194"/>
      <c r="E188" s="201"/>
      <c r="F188" s="67" t="s">
        <v>50</v>
      </c>
      <c r="G188" s="51" t="s">
        <v>89</v>
      </c>
      <c r="H188" s="51" t="s">
        <v>111</v>
      </c>
      <c r="I188" s="51" t="s">
        <v>44</v>
      </c>
      <c r="J188" s="51" t="s">
        <v>197</v>
      </c>
      <c r="K188" s="77">
        <v>6</v>
      </c>
      <c r="L188" s="44">
        <v>16</v>
      </c>
      <c r="M188" s="44">
        <v>16</v>
      </c>
      <c r="N188" s="44"/>
      <c r="O188" s="26">
        <v>2</v>
      </c>
      <c r="P188" s="65">
        <v>0.5</v>
      </c>
      <c r="Q188" s="44"/>
      <c r="R188" s="44"/>
      <c r="S188" s="44"/>
      <c r="T188" s="44"/>
      <c r="U188" s="44"/>
      <c r="V188" s="44">
        <v>1</v>
      </c>
      <c r="W188" s="44"/>
      <c r="X188" s="44"/>
      <c r="Y188" s="44"/>
      <c r="Z188" s="44"/>
      <c r="AA188" s="44"/>
      <c r="AB188" s="44"/>
      <c r="AC188" s="44"/>
      <c r="AD188" s="56">
        <f t="shared" ref="AD188:AD190" si="119">SUM(L188:AC188)</f>
        <v>35.5</v>
      </c>
      <c r="AE188" s="53"/>
      <c r="AF188" s="53"/>
      <c r="AG188" s="53"/>
    </row>
    <row r="189" spans="2:33" s="52" customFormat="1" ht="39" customHeight="1" x14ac:dyDescent="0.15">
      <c r="B189" s="188"/>
      <c r="C189" s="191"/>
      <c r="D189" s="194"/>
      <c r="E189" s="201"/>
      <c r="F189" s="67" t="s">
        <v>110</v>
      </c>
      <c r="G189" s="57" t="s">
        <v>89</v>
      </c>
      <c r="H189" s="20" t="s">
        <v>111</v>
      </c>
      <c r="I189" s="57"/>
      <c r="J189" s="57"/>
      <c r="K189" s="57" t="s">
        <v>16</v>
      </c>
      <c r="L189" s="44">
        <v>28</v>
      </c>
      <c r="M189" s="44">
        <v>28</v>
      </c>
      <c r="N189" s="44"/>
      <c r="O189" s="44"/>
      <c r="P189" s="44"/>
      <c r="Q189" s="44"/>
      <c r="R189" s="44"/>
      <c r="S189" s="44"/>
      <c r="T189" s="44"/>
      <c r="U189" s="44"/>
      <c r="V189" s="44">
        <v>3</v>
      </c>
      <c r="W189" s="44"/>
      <c r="X189" s="44"/>
      <c r="Y189" s="44"/>
      <c r="Z189" s="44"/>
      <c r="AA189" s="44"/>
      <c r="AB189" s="44"/>
      <c r="AC189" s="44"/>
      <c r="AD189" s="56">
        <f t="shared" si="119"/>
        <v>59</v>
      </c>
      <c r="AE189" s="53"/>
      <c r="AF189" s="53"/>
      <c r="AG189" s="53"/>
    </row>
    <row r="190" spans="2:33" s="52" customFormat="1" ht="33" customHeight="1" x14ac:dyDescent="0.15">
      <c r="B190" s="188"/>
      <c r="C190" s="191"/>
      <c r="D190" s="194"/>
      <c r="E190" s="201"/>
      <c r="F190" s="78" t="s">
        <v>148</v>
      </c>
      <c r="G190" s="65" t="s">
        <v>199</v>
      </c>
      <c r="H190" s="80"/>
      <c r="I190" s="80"/>
      <c r="J190" s="80"/>
      <c r="K190" s="65">
        <v>30</v>
      </c>
      <c r="L190" s="65">
        <v>6</v>
      </c>
      <c r="M190" s="65">
        <v>4</v>
      </c>
      <c r="N190" s="65"/>
      <c r="O190" s="65"/>
      <c r="P190" s="65"/>
      <c r="Q190" s="65">
        <v>2</v>
      </c>
      <c r="R190" s="65"/>
      <c r="S190" s="65"/>
      <c r="T190" s="65"/>
      <c r="U190" s="65"/>
      <c r="V190" s="65">
        <v>6</v>
      </c>
      <c r="W190" s="65"/>
      <c r="X190" s="65"/>
      <c r="Y190" s="65"/>
      <c r="Z190" s="65"/>
      <c r="AA190" s="65"/>
      <c r="AB190" s="65"/>
      <c r="AC190" s="65"/>
      <c r="AD190" s="56">
        <f t="shared" si="119"/>
        <v>18</v>
      </c>
      <c r="AE190" s="53"/>
      <c r="AF190" s="53"/>
      <c r="AG190" s="53"/>
    </row>
    <row r="191" spans="2:33" s="52" customFormat="1" ht="13.5" customHeight="1" x14ac:dyDescent="0.15">
      <c r="B191" s="188"/>
      <c r="C191" s="191"/>
      <c r="D191" s="194"/>
      <c r="E191" s="201"/>
      <c r="F191" s="5" t="s">
        <v>163</v>
      </c>
      <c r="G191" s="40"/>
      <c r="H191" s="40"/>
      <c r="I191" s="40"/>
      <c r="J191" s="40"/>
      <c r="K191" s="40"/>
      <c r="L191" s="48">
        <f>SUM(L187:L190)</f>
        <v>50</v>
      </c>
      <c r="M191" s="48">
        <f t="shared" ref="M191:AC191" si="120">SUM(M187:M190)</f>
        <v>152</v>
      </c>
      <c r="N191" s="48">
        <f t="shared" si="120"/>
        <v>0</v>
      </c>
      <c r="O191" s="48">
        <f t="shared" si="120"/>
        <v>2</v>
      </c>
      <c r="P191" s="48">
        <f t="shared" si="120"/>
        <v>0.5</v>
      </c>
      <c r="Q191" s="48">
        <f t="shared" si="120"/>
        <v>2</v>
      </c>
      <c r="R191" s="48">
        <f t="shared" si="120"/>
        <v>0</v>
      </c>
      <c r="S191" s="48">
        <f t="shared" si="120"/>
        <v>0</v>
      </c>
      <c r="T191" s="48">
        <f t="shared" si="120"/>
        <v>0</v>
      </c>
      <c r="U191" s="48">
        <f t="shared" si="120"/>
        <v>0</v>
      </c>
      <c r="V191" s="48">
        <f t="shared" si="120"/>
        <v>15</v>
      </c>
      <c r="W191" s="48">
        <f t="shared" si="120"/>
        <v>0</v>
      </c>
      <c r="X191" s="48">
        <f t="shared" si="120"/>
        <v>0</v>
      </c>
      <c r="Y191" s="48">
        <f t="shared" si="120"/>
        <v>0</v>
      </c>
      <c r="Z191" s="48">
        <f t="shared" si="120"/>
        <v>0</v>
      </c>
      <c r="AA191" s="48">
        <f t="shared" si="120"/>
        <v>0</v>
      </c>
      <c r="AB191" s="48">
        <f t="shared" si="120"/>
        <v>0</v>
      </c>
      <c r="AC191" s="48">
        <f t="shared" si="120"/>
        <v>0</v>
      </c>
      <c r="AD191" s="48">
        <f>SUM(AD187:AD190)</f>
        <v>221.5</v>
      </c>
      <c r="AE191" s="53"/>
      <c r="AF191" s="53"/>
      <c r="AG191" s="53"/>
    </row>
    <row r="192" spans="2:33" s="52" customFormat="1" ht="13.5" customHeight="1" x14ac:dyDescent="0.15">
      <c r="B192" s="188"/>
      <c r="C192" s="191"/>
      <c r="D192" s="194"/>
      <c r="E192" s="201"/>
      <c r="F192" s="186" t="s">
        <v>150</v>
      </c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53"/>
      <c r="AF192" s="53"/>
      <c r="AG192" s="53"/>
    </row>
    <row r="193" spans="2:33" s="52" customFormat="1" ht="16.5" customHeight="1" x14ac:dyDescent="0.15">
      <c r="B193" s="188"/>
      <c r="C193" s="191"/>
      <c r="D193" s="194"/>
      <c r="E193" s="201"/>
      <c r="F193" s="67" t="s">
        <v>40</v>
      </c>
      <c r="G193" s="51" t="s">
        <v>89</v>
      </c>
      <c r="H193" s="51" t="s">
        <v>111</v>
      </c>
      <c r="I193" s="51" t="s">
        <v>59</v>
      </c>
      <c r="J193" s="76" t="s">
        <v>159</v>
      </c>
      <c r="K193" s="76" t="s">
        <v>189</v>
      </c>
      <c r="L193" s="66"/>
      <c r="M193" s="86">
        <v>64</v>
      </c>
      <c r="N193" s="66"/>
      <c r="O193" s="66"/>
      <c r="P193" s="66"/>
      <c r="Q193" s="66"/>
      <c r="R193" s="66"/>
      <c r="S193" s="66"/>
      <c r="T193" s="66"/>
      <c r="U193" s="66"/>
      <c r="V193" s="86">
        <v>3</v>
      </c>
      <c r="W193" s="66"/>
      <c r="X193" s="66"/>
      <c r="Y193" s="66"/>
      <c r="Z193" s="66"/>
      <c r="AA193" s="66"/>
      <c r="AB193" s="66"/>
      <c r="AC193" s="66"/>
      <c r="AD193" s="11">
        <f>SUM(L193:Z193)</f>
        <v>67</v>
      </c>
      <c r="AE193" s="53"/>
      <c r="AF193" s="53"/>
      <c r="AG193" s="53"/>
    </row>
    <row r="194" spans="2:33" s="52" customFormat="1" ht="13.5" customHeight="1" x14ac:dyDescent="0.15">
      <c r="B194" s="188"/>
      <c r="C194" s="191"/>
      <c r="D194" s="194"/>
      <c r="E194" s="201"/>
      <c r="F194" s="5" t="s">
        <v>56</v>
      </c>
      <c r="G194" s="40"/>
      <c r="H194" s="40"/>
      <c r="I194" s="40"/>
      <c r="J194" s="40"/>
      <c r="K194" s="45"/>
      <c r="L194" s="48">
        <f t="shared" ref="L194:AD194" si="121">SUM(L193:L193)</f>
        <v>0</v>
      </c>
      <c r="M194" s="48">
        <f t="shared" si="121"/>
        <v>64</v>
      </c>
      <c r="N194" s="48">
        <f t="shared" si="121"/>
        <v>0</v>
      </c>
      <c r="O194" s="48">
        <f t="shared" si="121"/>
        <v>0</v>
      </c>
      <c r="P194" s="48">
        <f t="shared" si="121"/>
        <v>0</v>
      </c>
      <c r="Q194" s="48">
        <f t="shared" si="121"/>
        <v>0</v>
      </c>
      <c r="R194" s="48">
        <f t="shared" si="121"/>
        <v>0</v>
      </c>
      <c r="S194" s="48">
        <f t="shared" si="121"/>
        <v>0</v>
      </c>
      <c r="T194" s="48">
        <f t="shared" si="121"/>
        <v>0</v>
      </c>
      <c r="U194" s="48">
        <f t="shared" si="121"/>
        <v>0</v>
      </c>
      <c r="V194" s="48">
        <f t="shared" si="121"/>
        <v>3</v>
      </c>
      <c r="W194" s="48">
        <f t="shared" si="121"/>
        <v>0</v>
      </c>
      <c r="X194" s="48">
        <f t="shared" si="121"/>
        <v>0</v>
      </c>
      <c r="Y194" s="48">
        <f t="shared" si="121"/>
        <v>0</v>
      </c>
      <c r="Z194" s="48">
        <f t="shared" si="121"/>
        <v>0</v>
      </c>
      <c r="AA194" s="48">
        <f t="shared" si="121"/>
        <v>0</v>
      </c>
      <c r="AB194" s="48">
        <f t="shared" si="121"/>
        <v>0</v>
      </c>
      <c r="AC194" s="48">
        <f t="shared" si="121"/>
        <v>0</v>
      </c>
      <c r="AD194" s="48">
        <f t="shared" si="121"/>
        <v>67</v>
      </c>
      <c r="AE194" s="53"/>
      <c r="AF194" s="53"/>
      <c r="AG194" s="53"/>
    </row>
    <row r="195" spans="2:33" s="52" customFormat="1" ht="13.5" customHeight="1" x14ac:dyDescent="0.25">
      <c r="B195" s="189"/>
      <c r="C195" s="192"/>
      <c r="D195" s="195"/>
      <c r="E195" s="202"/>
      <c r="F195" s="47" t="s">
        <v>157</v>
      </c>
      <c r="G195" s="31"/>
      <c r="H195" s="31"/>
      <c r="I195" s="31"/>
      <c r="J195" s="27"/>
      <c r="K195" s="27"/>
      <c r="L195" s="48">
        <f t="shared" ref="L195:AD195" si="122">L191+L194</f>
        <v>50</v>
      </c>
      <c r="M195" s="48">
        <f t="shared" si="122"/>
        <v>216</v>
      </c>
      <c r="N195" s="48">
        <f t="shared" si="122"/>
        <v>0</v>
      </c>
      <c r="O195" s="48">
        <f t="shared" si="122"/>
        <v>2</v>
      </c>
      <c r="P195" s="48">
        <f t="shared" si="122"/>
        <v>0.5</v>
      </c>
      <c r="Q195" s="48">
        <f t="shared" si="122"/>
        <v>2</v>
      </c>
      <c r="R195" s="48">
        <f t="shared" si="122"/>
        <v>0</v>
      </c>
      <c r="S195" s="48">
        <f t="shared" si="122"/>
        <v>0</v>
      </c>
      <c r="T195" s="48">
        <f t="shared" si="122"/>
        <v>0</v>
      </c>
      <c r="U195" s="48">
        <f t="shared" si="122"/>
        <v>0</v>
      </c>
      <c r="V195" s="48">
        <f t="shared" si="122"/>
        <v>18</v>
      </c>
      <c r="W195" s="48">
        <f t="shared" si="122"/>
        <v>0</v>
      </c>
      <c r="X195" s="48">
        <f t="shared" si="122"/>
        <v>0</v>
      </c>
      <c r="Y195" s="48">
        <f t="shared" si="122"/>
        <v>0</v>
      </c>
      <c r="Z195" s="48">
        <f t="shared" si="122"/>
        <v>0</v>
      </c>
      <c r="AA195" s="48">
        <f t="shared" si="122"/>
        <v>0</v>
      </c>
      <c r="AB195" s="48">
        <f t="shared" si="122"/>
        <v>0</v>
      </c>
      <c r="AC195" s="48">
        <f t="shared" si="122"/>
        <v>0</v>
      </c>
      <c r="AD195" s="48">
        <f t="shared" si="122"/>
        <v>288.5</v>
      </c>
      <c r="AE195" s="12"/>
      <c r="AF195" s="53"/>
      <c r="AG195" s="53"/>
    </row>
    <row r="196" spans="2:33" s="52" customFormat="1" ht="13.5" customHeight="1" x14ac:dyDescent="0.25">
      <c r="B196" s="176" t="s">
        <v>26</v>
      </c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53"/>
      <c r="AF196" s="53"/>
      <c r="AG196" s="53"/>
    </row>
    <row r="197" spans="2:33" s="52" customFormat="1" ht="13.5" customHeight="1" x14ac:dyDescent="0.25">
      <c r="B197" s="9"/>
      <c r="C197" s="177"/>
      <c r="D197" s="177"/>
      <c r="E197" s="177"/>
      <c r="F197" s="177"/>
      <c r="G197" s="177"/>
      <c r="H197" s="177"/>
      <c r="I197" s="177"/>
      <c r="J197" s="177"/>
      <c r="K197" s="9"/>
      <c r="L197" s="9"/>
      <c r="M197" s="9"/>
      <c r="N197" s="9"/>
      <c r="O197" s="9"/>
      <c r="P197" s="178" t="s">
        <v>194</v>
      </c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53"/>
      <c r="AG197" s="53"/>
    </row>
    <row r="198" spans="2:33" s="52" customFormat="1" ht="13.5" customHeight="1" x14ac:dyDescent="0.25">
      <c r="B198" s="9"/>
      <c r="C198" s="180" t="s">
        <v>196</v>
      </c>
      <c r="D198" s="180"/>
      <c r="E198" s="180"/>
      <c r="F198" s="180"/>
      <c r="G198" s="180"/>
      <c r="H198" s="180"/>
      <c r="I198" s="180"/>
      <c r="J198" s="180"/>
      <c r="K198" s="9"/>
      <c r="L198" s="9"/>
      <c r="M198" s="9"/>
      <c r="N198" s="9"/>
      <c r="O198" s="9"/>
      <c r="P198" s="9"/>
      <c r="Q198" s="9"/>
      <c r="R198" s="9"/>
      <c r="S198" s="8"/>
      <c r="T198" s="8"/>
      <c r="U198" s="3" t="s">
        <v>49</v>
      </c>
      <c r="V198" s="3"/>
      <c r="W198" s="3"/>
      <c r="X198" s="3"/>
      <c r="Y198" s="3"/>
      <c r="Z198" s="16"/>
      <c r="AA198" s="3"/>
      <c r="AB198" s="12"/>
      <c r="AC198" s="8"/>
      <c r="AD198" s="9"/>
      <c r="AE198" s="53"/>
      <c r="AF198" s="53"/>
      <c r="AG198" s="53"/>
    </row>
    <row r="199" spans="2:33" s="52" customFormat="1" ht="13.5" customHeight="1" x14ac:dyDescent="0.25">
      <c r="B199" s="10"/>
      <c r="C199" s="24"/>
      <c r="D199" s="24"/>
      <c r="E199" s="13"/>
      <c r="F199" s="33"/>
      <c r="G199" s="32"/>
      <c r="H199" s="32"/>
      <c r="I199" s="32"/>
      <c r="J199" s="54"/>
      <c r="K199" s="5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2"/>
      <c r="AF199" s="53"/>
      <c r="AG199" s="53"/>
    </row>
    <row r="200" spans="2:33" s="52" customFormat="1" ht="13.5" customHeight="1" x14ac:dyDescent="0.25">
      <c r="B200" s="9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8"/>
      <c r="T200" s="8"/>
      <c r="U200" s="3"/>
      <c r="V200" s="3"/>
      <c r="W200" s="3"/>
      <c r="X200" s="3"/>
      <c r="Y200" s="3"/>
      <c r="Z200" s="3"/>
      <c r="AA200" s="3"/>
      <c r="AB200" s="12"/>
      <c r="AC200" s="8"/>
      <c r="AD200" s="9"/>
      <c r="AE200" s="53"/>
      <c r="AF200" s="53"/>
      <c r="AG200" s="53"/>
    </row>
    <row r="201" spans="2:33" s="52" customFormat="1" ht="13.5" customHeight="1" x14ac:dyDescent="0.25">
      <c r="B201" s="9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8"/>
      <c r="T201" s="8"/>
      <c r="U201" s="3"/>
      <c r="V201" s="3"/>
      <c r="W201" s="3"/>
      <c r="X201" s="3"/>
      <c r="Y201" s="3"/>
      <c r="Z201" s="3"/>
      <c r="AA201" s="3"/>
      <c r="AB201" s="12"/>
      <c r="AC201" s="8"/>
      <c r="AD201" s="9"/>
      <c r="AE201" s="53"/>
      <c r="AF201" s="53"/>
      <c r="AG201" s="53"/>
    </row>
    <row r="202" spans="2:33" s="52" customFormat="1" ht="13.5" customHeight="1" x14ac:dyDescent="0.2">
      <c r="B202" s="187">
        <v>11</v>
      </c>
      <c r="C202" s="190" t="s">
        <v>96</v>
      </c>
      <c r="D202" s="193" t="s">
        <v>185</v>
      </c>
      <c r="E202" s="200" t="s">
        <v>123</v>
      </c>
      <c r="F202" s="198" t="s">
        <v>153</v>
      </c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53"/>
      <c r="AF202" s="53"/>
      <c r="AG202" s="53"/>
    </row>
    <row r="203" spans="2:33" s="52" customFormat="1" ht="29.25" customHeight="1" x14ac:dyDescent="0.15">
      <c r="B203" s="188"/>
      <c r="C203" s="191"/>
      <c r="D203" s="194"/>
      <c r="E203" s="201"/>
      <c r="F203" s="67" t="s">
        <v>17</v>
      </c>
      <c r="G203" s="57" t="s">
        <v>89</v>
      </c>
      <c r="H203" s="51"/>
      <c r="I203" s="51"/>
      <c r="J203" s="51"/>
      <c r="K203" s="51" t="s">
        <v>107</v>
      </c>
      <c r="L203" s="26"/>
      <c r="M203" s="26">
        <v>56</v>
      </c>
      <c r="N203" s="26"/>
      <c r="O203" s="26"/>
      <c r="P203" s="26"/>
      <c r="Q203" s="26"/>
      <c r="R203" s="26"/>
      <c r="S203" s="26"/>
      <c r="T203" s="26"/>
      <c r="U203" s="26"/>
      <c r="V203" s="26">
        <v>2</v>
      </c>
      <c r="W203" s="26"/>
      <c r="X203" s="26"/>
      <c r="Y203" s="26"/>
      <c r="Z203" s="26"/>
      <c r="AA203" s="26"/>
      <c r="AB203" s="26"/>
      <c r="AC203" s="26"/>
      <c r="AD203" s="11">
        <f>SUM(L203:AC203)</f>
        <v>58</v>
      </c>
      <c r="AE203" s="53"/>
      <c r="AF203" s="53"/>
      <c r="AG203" s="53"/>
    </row>
    <row r="204" spans="2:33" s="52" customFormat="1" ht="35.25" customHeight="1" x14ac:dyDescent="0.15">
      <c r="B204" s="188"/>
      <c r="C204" s="191"/>
      <c r="D204" s="194"/>
      <c r="E204" s="201"/>
      <c r="F204" s="67" t="s">
        <v>113</v>
      </c>
      <c r="G204" s="51" t="s">
        <v>89</v>
      </c>
      <c r="H204" s="51"/>
      <c r="I204" s="51"/>
      <c r="J204" s="51"/>
      <c r="K204" s="51" t="s">
        <v>156</v>
      </c>
      <c r="L204" s="26">
        <v>28</v>
      </c>
      <c r="M204" s="26">
        <v>56</v>
      </c>
      <c r="N204" s="26"/>
      <c r="O204" s="26"/>
      <c r="P204" s="26"/>
      <c r="Q204" s="26"/>
      <c r="R204" s="26"/>
      <c r="S204" s="26"/>
      <c r="T204" s="26"/>
      <c r="U204" s="26"/>
      <c r="V204" s="26">
        <v>4</v>
      </c>
      <c r="W204" s="26"/>
      <c r="X204" s="26"/>
      <c r="Y204" s="26"/>
      <c r="Z204" s="26"/>
      <c r="AA204" s="26"/>
      <c r="AB204" s="26"/>
      <c r="AC204" s="26"/>
      <c r="AD204" s="11">
        <f>SUM(L204:AC204)</f>
        <v>88</v>
      </c>
      <c r="AE204" s="53"/>
      <c r="AF204" s="53"/>
      <c r="AG204" s="53"/>
    </row>
    <row r="205" spans="2:33" s="52" customFormat="1" ht="20.25" customHeight="1" x14ac:dyDescent="0.15">
      <c r="B205" s="188"/>
      <c r="C205" s="191"/>
      <c r="D205" s="194"/>
      <c r="E205" s="201"/>
      <c r="F205" s="5" t="s">
        <v>163</v>
      </c>
      <c r="G205" s="40"/>
      <c r="H205" s="40"/>
      <c r="I205" s="40"/>
      <c r="J205" s="40"/>
      <c r="K205" s="40"/>
      <c r="L205" s="48">
        <f>SUM(L203:L204)</f>
        <v>28</v>
      </c>
      <c r="M205" s="48">
        <f t="shared" ref="M205:AC205" si="123">SUM(M203:M204)</f>
        <v>112</v>
      </c>
      <c r="N205" s="48">
        <f t="shared" si="123"/>
        <v>0</v>
      </c>
      <c r="O205" s="48">
        <f t="shared" si="123"/>
        <v>0</v>
      </c>
      <c r="P205" s="48">
        <f t="shared" si="123"/>
        <v>0</v>
      </c>
      <c r="Q205" s="48">
        <f t="shared" si="123"/>
        <v>0</v>
      </c>
      <c r="R205" s="48">
        <f t="shared" si="123"/>
        <v>0</v>
      </c>
      <c r="S205" s="48">
        <f t="shared" si="123"/>
        <v>0</v>
      </c>
      <c r="T205" s="48">
        <f t="shared" si="123"/>
        <v>0</v>
      </c>
      <c r="U205" s="48">
        <f t="shared" si="123"/>
        <v>0</v>
      </c>
      <c r="V205" s="48">
        <f t="shared" si="123"/>
        <v>6</v>
      </c>
      <c r="W205" s="48">
        <f t="shared" si="123"/>
        <v>0</v>
      </c>
      <c r="X205" s="48">
        <f t="shared" si="123"/>
        <v>0</v>
      </c>
      <c r="Y205" s="48">
        <f t="shared" si="123"/>
        <v>0</v>
      </c>
      <c r="Z205" s="48">
        <f t="shared" si="123"/>
        <v>0</v>
      </c>
      <c r="AA205" s="48">
        <f t="shared" si="123"/>
        <v>0</v>
      </c>
      <c r="AB205" s="48">
        <f t="shared" si="123"/>
        <v>0</v>
      </c>
      <c r="AC205" s="48">
        <f t="shared" si="123"/>
        <v>0</v>
      </c>
      <c r="AD205" s="48">
        <f>SUM(AD203:AD204)</f>
        <v>146</v>
      </c>
      <c r="AE205" s="53"/>
      <c r="AF205" s="53"/>
      <c r="AG205" s="53"/>
    </row>
    <row r="206" spans="2:33" s="52" customFormat="1" ht="13.5" customHeight="1" x14ac:dyDescent="0.15">
      <c r="B206" s="188"/>
      <c r="C206" s="191"/>
      <c r="D206" s="194"/>
      <c r="E206" s="201"/>
      <c r="F206" s="186" t="s">
        <v>150</v>
      </c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53"/>
      <c r="AF206" s="53"/>
      <c r="AG206" s="53"/>
    </row>
    <row r="207" spans="2:33" s="52" customFormat="1" ht="13.5" customHeight="1" x14ac:dyDescent="0.15">
      <c r="B207" s="188"/>
      <c r="C207" s="191"/>
      <c r="D207" s="194"/>
      <c r="E207" s="201"/>
      <c r="F207" s="67" t="s">
        <v>139</v>
      </c>
      <c r="G207" s="51" t="s">
        <v>89</v>
      </c>
      <c r="H207" s="51" t="s">
        <v>111</v>
      </c>
      <c r="I207" s="51" t="s">
        <v>82</v>
      </c>
      <c r="J207" s="51" t="s">
        <v>13</v>
      </c>
      <c r="K207" s="51" t="s">
        <v>151</v>
      </c>
      <c r="L207" s="26"/>
      <c r="M207" s="26">
        <v>32</v>
      </c>
      <c r="N207" s="26"/>
      <c r="O207" s="26"/>
      <c r="P207" s="26"/>
      <c r="Q207" s="26"/>
      <c r="R207" s="26"/>
      <c r="S207" s="26"/>
      <c r="T207" s="26"/>
      <c r="U207" s="26"/>
      <c r="V207" s="26">
        <v>4</v>
      </c>
      <c r="W207" s="26"/>
      <c r="X207" s="26"/>
      <c r="Y207" s="26"/>
      <c r="Z207" s="26"/>
      <c r="AA207" s="26"/>
      <c r="AB207" s="26"/>
      <c r="AC207" s="26"/>
      <c r="AD207" s="56">
        <f>SUM(L207:AB207)</f>
        <v>36</v>
      </c>
      <c r="AE207" s="53"/>
      <c r="AF207" s="53"/>
      <c r="AG207" s="53"/>
    </row>
    <row r="208" spans="2:33" s="52" customFormat="1" ht="30" customHeight="1" x14ac:dyDescent="0.15">
      <c r="B208" s="188"/>
      <c r="C208" s="191"/>
      <c r="D208" s="194"/>
      <c r="E208" s="201"/>
      <c r="F208" s="67" t="s">
        <v>99</v>
      </c>
      <c r="G208" s="57" t="s">
        <v>89</v>
      </c>
      <c r="H208" s="57" t="s">
        <v>111</v>
      </c>
      <c r="I208" s="51" t="s">
        <v>82</v>
      </c>
      <c r="J208" s="57" t="s">
        <v>13</v>
      </c>
      <c r="K208" s="43">
        <v>4</v>
      </c>
      <c r="L208" s="26"/>
      <c r="M208" s="26"/>
      <c r="N208" s="26"/>
      <c r="O208" s="26"/>
      <c r="P208" s="26"/>
      <c r="Q208" s="26"/>
      <c r="R208" s="26">
        <v>12</v>
      </c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56">
        <f>SUM(L208:AC208)</f>
        <v>12</v>
      </c>
      <c r="AE208" s="53"/>
      <c r="AF208" s="53"/>
      <c r="AG208" s="53"/>
    </row>
    <row r="209" spans="2:33" s="52" customFormat="1" ht="21" customHeight="1" x14ac:dyDescent="0.15">
      <c r="B209" s="188"/>
      <c r="C209" s="191"/>
      <c r="D209" s="194"/>
      <c r="E209" s="201"/>
      <c r="F209" s="79" t="s">
        <v>9</v>
      </c>
      <c r="G209" s="81" t="s">
        <v>89</v>
      </c>
      <c r="H209" s="79" t="s">
        <v>111</v>
      </c>
      <c r="I209" s="81" t="s">
        <v>169</v>
      </c>
      <c r="J209" s="81">
        <v>2</v>
      </c>
      <c r="K209" s="82">
        <v>23</v>
      </c>
      <c r="L209" s="83"/>
      <c r="M209" s="83">
        <v>84</v>
      </c>
      <c r="N209" s="26"/>
      <c r="O209" s="26"/>
      <c r="P209" s="26"/>
      <c r="Q209" s="26"/>
      <c r="R209" s="26"/>
      <c r="S209" s="26"/>
      <c r="T209" s="26"/>
      <c r="U209" s="26"/>
      <c r="V209" s="26">
        <v>4</v>
      </c>
      <c r="W209" s="26"/>
      <c r="X209" s="26"/>
      <c r="Y209" s="26"/>
      <c r="Z209" s="26"/>
      <c r="AA209" s="26"/>
      <c r="AB209" s="26"/>
      <c r="AC209" s="26"/>
      <c r="AD209" s="11">
        <f>SUM(L209:AC209)</f>
        <v>88</v>
      </c>
      <c r="AE209" s="53"/>
      <c r="AF209" s="53"/>
      <c r="AG209" s="53"/>
    </row>
    <row r="210" spans="2:33" s="52" customFormat="1" ht="13.5" customHeight="1" x14ac:dyDescent="0.15">
      <c r="B210" s="188"/>
      <c r="C210" s="191"/>
      <c r="D210" s="194"/>
      <c r="E210" s="201"/>
      <c r="F210" s="5" t="s">
        <v>56</v>
      </c>
      <c r="G210" s="40"/>
      <c r="H210" s="40"/>
      <c r="I210" s="40"/>
      <c r="J210" s="40"/>
      <c r="K210" s="45"/>
      <c r="L210" s="48">
        <f t="shared" ref="L210:U210" si="124">SUM(L207:L209)</f>
        <v>0</v>
      </c>
      <c r="M210" s="48">
        <f t="shared" si="124"/>
        <v>116</v>
      </c>
      <c r="N210" s="48">
        <f t="shared" si="124"/>
        <v>0</v>
      </c>
      <c r="O210" s="48">
        <f t="shared" si="124"/>
        <v>0</v>
      </c>
      <c r="P210" s="48">
        <f t="shared" si="124"/>
        <v>0</v>
      </c>
      <c r="Q210" s="48">
        <f t="shared" si="124"/>
        <v>0</v>
      </c>
      <c r="R210" s="48">
        <f t="shared" si="124"/>
        <v>12</v>
      </c>
      <c r="S210" s="48">
        <f t="shared" si="124"/>
        <v>0</v>
      </c>
      <c r="T210" s="48">
        <f t="shared" si="124"/>
        <v>0</v>
      </c>
      <c r="U210" s="48">
        <f t="shared" si="124"/>
        <v>0</v>
      </c>
      <c r="V210" s="48">
        <f>SUM(V207:V209)</f>
        <v>8</v>
      </c>
      <c r="W210" s="48">
        <f t="shared" ref="W210:AD210" si="125">SUM(W207:W209)</f>
        <v>0</v>
      </c>
      <c r="X210" s="48">
        <f t="shared" si="125"/>
        <v>0</v>
      </c>
      <c r="Y210" s="48">
        <f t="shared" si="125"/>
        <v>0</v>
      </c>
      <c r="Z210" s="48">
        <f t="shared" si="125"/>
        <v>0</v>
      </c>
      <c r="AA210" s="48">
        <f t="shared" si="125"/>
        <v>0</v>
      </c>
      <c r="AB210" s="48">
        <f t="shared" si="125"/>
        <v>0</v>
      </c>
      <c r="AC210" s="48">
        <f t="shared" si="125"/>
        <v>0</v>
      </c>
      <c r="AD210" s="48">
        <f t="shared" si="125"/>
        <v>136</v>
      </c>
      <c r="AE210" s="53"/>
      <c r="AF210" s="53"/>
      <c r="AG210" s="53"/>
    </row>
    <row r="211" spans="2:33" s="52" customFormat="1" ht="13.5" customHeight="1" x14ac:dyDescent="0.15">
      <c r="B211" s="189"/>
      <c r="C211" s="192"/>
      <c r="D211" s="195"/>
      <c r="E211" s="202"/>
      <c r="F211" s="47" t="s">
        <v>157</v>
      </c>
      <c r="G211" s="31"/>
      <c r="H211" s="31"/>
      <c r="I211" s="31"/>
      <c r="J211" s="27"/>
      <c r="K211" s="27"/>
      <c r="L211" s="48">
        <f t="shared" ref="L211:U211" si="126">L205+L210</f>
        <v>28</v>
      </c>
      <c r="M211" s="48">
        <f t="shared" si="126"/>
        <v>228</v>
      </c>
      <c r="N211" s="48">
        <f t="shared" si="126"/>
        <v>0</v>
      </c>
      <c r="O211" s="48">
        <f t="shared" si="126"/>
        <v>0</v>
      </c>
      <c r="P211" s="48">
        <f t="shared" si="126"/>
        <v>0</v>
      </c>
      <c r="Q211" s="48">
        <f t="shared" si="126"/>
        <v>0</v>
      </c>
      <c r="R211" s="48">
        <f t="shared" si="126"/>
        <v>12</v>
      </c>
      <c r="S211" s="48">
        <f t="shared" si="126"/>
        <v>0</v>
      </c>
      <c r="T211" s="48">
        <f t="shared" si="126"/>
        <v>0</v>
      </c>
      <c r="U211" s="48">
        <f t="shared" si="126"/>
        <v>0</v>
      </c>
      <c r="V211" s="48">
        <f>V205+V210</f>
        <v>14</v>
      </c>
      <c r="W211" s="48">
        <f t="shared" ref="W211:AD211" si="127">W205+W210</f>
        <v>0</v>
      </c>
      <c r="X211" s="48">
        <f t="shared" si="127"/>
        <v>0</v>
      </c>
      <c r="Y211" s="48">
        <f t="shared" si="127"/>
        <v>0</v>
      </c>
      <c r="Z211" s="48">
        <f t="shared" si="127"/>
        <v>0</v>
      </c>
      <c r="AA211" s="48">
        <f t="shared" si="127"/>
        <v>0</v>
      </c>
      <c r="AB211" s="48">
        <f t="shared" si="127"/>
        <v>0</v>
      </c>
      <c r="AC211" s="48">
        <f t="shared" si="127"/>
        <v>0</v>
      </c>
      <c r="AD211" s="48">
        <f t="shared" si="127"/>
        <v>282</v>
      </c>
      <c r="AE211" s="53"/>
      <c r="AF211" s="53"/>
      <c r="AG211" s="53"/>
    </row>
    <row r="212" spans="2:33" s="52" customFormat="1" ht="13.5" customHeight="1" x14ac:dyDescent="0.25">
      <c r="B212" s="176" t="s">
        <v>26</v>
      </c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53"/>
      <c r="AF212" s="53"/>
      <c r="AG212" s="53"/>
    </row>
    <row r="213" spans="2:33" s="52" customFormat="1" ht="13.5" customHeight="1" x14ac:dyDescent="0.25">
      <c r="B213" s="9"/>
      <c r="C213" s="177"/>
      <c r="D213" s="177"/>
      <c r="E213" s="177"/>
      <c r="F213" s="177"/>
      <c r="G213" s="177"/>
      <c r="H213" s="177"/>
      <c r="I213" s="177"/>
      <c r="J213" s="177"/>
      <c r="K213" s="9"/>
      <c r="L213" s="9"/>
      <c r="M213" s="9"/>
      <c r="N213" s="9"/>
      <c r="O213" s="9"/>
      <c r="P213" s="178" t="s">
        <v>194</v>
      </c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53"/>
    </row>
    <row r="214" spans="2:33" s="52" customFormat="1" ht="13.5" customHeight="1" x14ac:dyDescent="0.25">
      <c r="B214" s="9"/>
      <c r="C214" s="180" t="s">
        <v>196</v>
      </c>
      <c r="D214" s="180"/>
      <c r="E214" s="180"/>
      <c r="F214" s="180"/>
      <c r="G214" s="180"/>
      <c r="H214" s="180"/>
      <c r="I214" s="180"/>
      <c r="J214" s="180"/>
      <c r="K214" s="9"/>
      <c r="L214" s="9"/>
      <c r="M214" s="9"/>
      <c r="N214" s="9"/>
      <c r="O214" s="9"/>
      <c r="P214" s="9"/>
      <c r="Q214" s="9"/>
      <c r="R214" s="9"/>
      <c r="S214" s="8"/>
      <c r="T214" s="8"/>
      <c r="U214" s="3" t="s">
        <v>49</v>
      </c>
      <c r="V214" s="3"/>
      <c r="W214" s="3"/>
      <c r="X214" s="3"/>
      <c r="Y214" s="3"/>
      <c r="Z214" s="16"/>
      <c r="AA214" s="3"/>
      <c r="AB214" s="12"/>
      <c r="AC214" s="8"/>
      <c r="AD214" s="9"/>
      <c r="AE214" s="53"/>
      <c r="AF214" s="53"/>
      <c r="AG214" s="53"/>
    </row>
    <row r="215" spans="2:33" s="52" customFormat="1" ht="13.5" customHeight="1" x14ac:dyDescent="0.15">
      <c r="B215" s="10"/>
      <c r="C215" s="84"/>
      <c r="D215" s="24"/>
      <c r="E215" s="13"/>
      <c r="F215" s="33"/>
      <c r="G215" s="32"/>
      <c r="H215" s="32"/>
      <c r="I215" s="32"/>
      <c r="J215" s="54"/>
      <c r="K215" s="5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53"/>
      <c r="AF215" s="53"/>
      <c r="AG215" s="53"/>
    </row>
    <row r="216" spans="2:33" s="52" customFormat="1" ht="13.5" customHeight="1" x14ac:dyDescent="0.25">
      <c r="B216" s="9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8"/>
      <c r="T216" s="8"/>
      <c r="U216" s="3"/>
      <c r="V216" s="3"/>
      <c r="W216" s="3"/>
      <c r="X216" s="3"/>
      <c r="Y216" s="3"/>
      <c r="Z216" s="3"/>
      <c r="AA216" s="3"/>
      <c r="AB216" s="12"/>
      <c r="AC216" s="8"/>
      <c r="AD216" s="9"/>
      <c r="AE216" s="53"/>
      <c r="AF216" s="53"/>
      <c r="AG216" s="53"/>
    </row>
    <row r="217" spans="2:33" s="52" customFormat="1" ht="13.5" customHeight="1" x14ac:dyDescent="0.25">
      <c r="B217" s="9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8"/>
      <c r="T217" s="8"/>
      <c r="U217" s="3"/>
      <c r="V217" s="3"/>
      <c r="W217" s="3"/>
      <c r="X217" s="3"/>
      <c r="Y217" s="3"/>
      <c r="Z217" s="3"/>
      <c r="AA217" s="3"/>
      <c r="AB217" s="12"/>
      <c r="AC217" s="8"/>
      <c r="AD217" s="9"/>
      <c r="AE217" s="53"/>
      <c r="AF217" s="53"/>
      <c r="AG217" s="53"/>
    </row>
    <row r="218" spans="2:33" s="52" customFormat="1" ht="17.25" customHeight="1" x14ac:dyDescent="0.2">
      <c r="B218" s="187">
        <v>12</v>
      </c>
      <c r="C218" s="215" t="s">
        <v>142</v>
      </c>
      <c r="D218" s="203" t="s">
        <v>211</v>
      </c>
      <c r="E218" s="206" t="s">
        <v>123</v>
      </c>
      <c r="F218" s="198" t="s">
        <v>153</v>
      </c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  <c r="AB218" s="198"/>
      <c r="AC218" s="198"/>
      <c r="AD218" s="198"/>
      <c r="AE218" s="53"/>
      <c r="AF218" s="53"/>
      <c r="AG218" s="53"/>
    </row>
    <row r="219" spans="2:33" s="52" customFormat="1" ht="30" customHeight="1" x14ac:dyDescent="0.15">
      <c r="B219" s="188"/>
      <c r="C219" s="216"/>
      <c r="D219" s="194"/>
      <c r="E219" s="207"/>
      <c r="F219" s="67" t="s">
        <v>47</v>
      </c>
      <c r="G219" s="51" t="s">
        <v>89</v>
      </c>
      <c r="H219" s="51" t="s">
        <v>111</v>
      </c>
      <c r="I219" s="51" t="s">
        <v>59</v>
      </c>
      <c r="J219" s="51">
        <v>1</v>
      </c>
      <c r="K219" s="51" t="s">
        <v>190</v>
      </c>
      <c r="L219" s="26">
        <v>8</v>
      </c>
      <c r="M219" s="26">
        <v>56</v>
      </c>
      <c r="N219" s="26"/>
      <c r="O219" s="26">
        <v>9</v>
      </c>
      <c r="P219" s="26">
        <v>2</v>
      </c>
      <c r="Q219" s="26"/>
      <c r="R219" s="26"/>
      <c r="S219" s="26"/>
      <c r="T219" s="26"/>
      <c r="U219" s="26"/>
      <c r="V219" s="26">
        <v>2</v>
      </c>
      <c r="W219" s="26"/>
      <c r="X219" s="26"/>
      <c r="Y219" s="26"/>
      <c r="Z219" s="26"/>
      <c r="AA219" s="26"/>
      <c r="AB219" s="26"/>
      <c r="AC219" s="26"/>
      <c r="AD219" s="11">
        <f>SUM(L219:AC219)</f>
        <v>77</v>
      </c>
      <c r="AE219" s="53"/>
      <c r="AF219" s="53"/>
      <c r="AG219" s="53"/>
    </row>
    <row r="220" spans="2:33" s="52" customFormat="1" ht="30" customHeight="1" x14ac:dyDescent="0.15">
      <c r="B220" s="188"/>
      <c r="C220" s="216"/>
      <c r="D220" s="194"/>
      <c r="E220" s="207"/>
      <c r="F220" s="67" t="s">
        <v>47</v>
      </c>
      <c r="G220" s="51" t="s">
        <v>89</v>
      </c>
      <c r="H220" s="51" t="s">
        <v>27</v>
      </c>
      <c r="I220" s="51" t="s">
        <v>74</v>
      </c>
      <c r="J220" s="51">
        <v>1</v>
      </c>
      <c r="K220" s="51" t="s">
        <v>46</v>
      </c>
      <c r="L220" s="26">
        <v>8</v>
      </c>
      <c r="M220" s="26">
        <v>16</v>
      </c>
      <c r="N220" s="26"/>
      <c r="O220" s="26">
        <v>3</v>
      </c>
      <c r="P220" s="26">
        <v>1</v>
      </c>
      <c r="Q220" s="26"/>
      <c r="R220" s="26"/>
      <c r="S220" s="26"/>
      <c r="T220" s="26"/>
      <c r="U220" s="26"/>
      <c r="V220" s="26">
        <v>1</v>
      </c>
      <c r="W220" s="26"/>
      <c r="X220" s="26"/>
      <c r="Y220" s="26"/>
      <c r="Z220" s="26"/>
      <c r="AA220" s="26"/>
      <c r="AB220" s="26"/>
      <c r="AC220" s="26"/>
      <c r="AD220" s="11">
        <f t="shared" ref="AD220:AD221" si="128">SUM(L220:AC220)</f>
        <v>29</v>
      </c>
      <c r="AE220" s="53"/>
      <c r="AF220" s="53"/>
      <c r="AG220" s="53"/>
    </row>
    <row r="221" spans="2:33" s="52" customFormat="1" ht="33" customHeight="1" x14ac:dyDescent="0.15">
      <c r="B221" s="188"/>
      <c r="C221" s="216"/>
      <c r="D221" s="194"/>
      <c r="E221" s="207"/>
      <c r="F221" s="67" t="s">
        <v>120</v>
      </c>
      <c r="G221" s="51" t="s">
        <v>89</v>
      </c>
      <c r="H221" s="51" t="s">
        <v>111</v>
      </c>
      <c r="I221" s="51" t="s">
        <v>44</v>
      </c>
      <c r="J221" s="51" t="s">
        <v>197</v>
      </c>
      <c r="K221" s="77">
        <v>6</v>
      </c>
      <c r="L221" s="26">
        <v>26</v>
      </c>
      <c r="M221" s="26">
        <v>24</v>
      </c>
      <c r="N221" s="26"/>
      <c r="O221" s="26"/>
      <c r="P221" s="26"/>
      <c r="Q221" s="65"/>
      <c r="R221" s="26"/>
      <c r="S221" s="26"/>
      <c r="T221" s="26"/>
      <c r="U221" s="26"/>
      <c r="V221" s="26">
        <v>1</v>
      </c>
      <c r="W221" s="26"/>
      <c r="X221" s="26"/>
      <c r="Y221" s="26"/>
      <c r="Z221" s="26"/>
      <c r="AA221" s="26"/>
      <c r="AB221" s="26"/>
      <c r="AC221" s="26"/>
      <c r="AD221" s="11">
        <f t="shared" si="128"/>
        <v>51</v>
      </c>
      <c r="AE221" s="53"/>
      <c r="AF221" s="53"/>
      <c r="AG221" s="53"/>
    </row>
    <row r="222" spans="2:33" s="52" customFormat="1" ht="18" customHeight="1" x14ac:dyDescent="0.15">
      <c r="B222" s="188"/>
      <c r="C222" s="216"/>
      <c r="D222" s="194"/>
      <c r="E222" s="207"/>
      <c r="F222" s="5" t="s">
        <v>163</v>
      </c>
      <c r="G222" s="40"/>
      <c r="H222" s="40"/>
      <c r="I222" s="40"/>
      <c r="J222" s="40"/>
      <c r="K222" s="40"/>
      <c r="L222" s="48">
        <f>SUM(L219:L221)</f>
        <v>42</v>
      </c>
      <c r="M222" s="48">
        <f t="shared" ref="M222:AC222" si="129">SUM(M219:M221)</f>
        <v>96</v>
      </c>
      <c r="N222" s="48">
        <f t="shared" si="129"/>
        <v>0</v>
      </c>
      <c r="O222" s="48">
        <f t="shared" si="129"/>
        <v>12</v>
      </c>
      <c r="P222" s="48">
        <f t="shared" si="129"/>
        <v>3</v>
      </c>
      <c r="Q222" s="48">
        <f t="shared" si="129"/>
        <v>0</v>
      </c>
      <c r="R222" s="48">
        <f t="shared" si="129"/>
        <v>0</v>
      </c>
      <c r="S222" s="48">
        <f t="shared" si="129"/>
        <v>0</v>
      </c>
      <c r="T222" s="48">
        <f t="shared" si="129"/>
        <v>0</v>
      </c>
      <c r="U222" s="48">
        <f t="shared" si="129"/>
        <v>0</v>
      </c>
      <c r="V222" s="48">
        <f t="shared" si="129"/>
        <v>4</v>
      </c>
      <c r="W222" s="48">
        <f t="shared" si="129"/>
        <v>0</v>
      </c>
      <c r="X222" s="48">
        <f t="shared" si="129"/>
        <v>0</v>
      </c>
      <c r="Y222" s="48">
        <f t="shared" si="129"/>
        <v>0</v>
      </c>
      <c r="Z222" s="48">
        <f t="shared" si="129"/>
        <v>0</v>
      </c>
      <c r="AA222" s="48">
        <f t="shared" si="129"/>
        <v>0</v>
      </c>
      <c r="AB222" s="48">
        <f t="shared" si="129"/>
        <v>0</v>
      </c>
      <c r="AC222" s="48">
        <f t="shared" si="129"/>
        <v>0</v>
      </c>
      <c r="AD222" s="48">
        <f>SUM(AD219:AD221)</f>
        <v>157</v>
      </c>
      <c r="AE222" s="53"/>
      <c r="AF222" s="53"/>
      <c r="AG222" s="53"/>
    </row>
    <row r="223" spans="2:33" s="52" customFormat="1" ht="16.5" customHeight="1" x14ac:dyDescent="0.15">
      <c r="B223" s="188"/>
      <c r="C223" s="216"/>
      <c r="D223" s="194"/>
      <c r="E223" s="207"/>
      <c r="F223" s="186" t="s">
        <v>150</v>
      </c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53"/>
      <c r="AF223" s="53"/>
      <c r="AG223" s="53"/>
    </row>
    <row r="224" spans="2:33" s="52" customFormat="1" ht="36" customHeight="1" x14ac:dyDescent="0.15">
      <c r="B224" s="188"/>
      <c r="C224" s="216"/>
      <c r="D224" s="194"/>
      <c r="E224" s="207"/>
      <c r="F224" s="67" t="s">
        <v>21</v>
      </c>
      <c r="G224" s="64" t="s">
        <v>89</v>
      </c>
      <c r="H224" s="64" t="s">
        <v>27</v>
      </c>
      <c r="I224" s="64" t="s">
        <v>168</v>
      </c>
      <c r="J224" s="64">
        <v>2</v>
      </c>
      <c r="K224" s="78">
        <v>13</v>
      </c>
      <c r="L224" s="44">
        <v>16</v>
      </c>
      <c r="M224" s="44">
        <v>16</v>
      </c>
      <c r="N224" s="44"/>
      <c r="O224" s="44">
        <v>4</v>
      </c>
      <c r="P224" s="44">
        <v>2</v>
      </c>
      <c r="Q224" s="44"/>
      <c r="R224" s="44"/>
      <c r="S224" s="44"/>
      <c r="T224" s="44"/>
      <c r="U224" s="44"/>
      <c r="V224" s="44">
        <v>1</v>
      </c>
      <c r="W224" s="44"/>
      <c r="X224" s="44"/>
      <c r="Y224" s="44"/>
      <c r="Z224" s="44"/>
      <c r="AA224" s="44"/>
      <c r="AB224" s="44"/>
      <c r="AC224" s="44"/>
      <c r="AD224" s="56">
        <f>SUM(L224:AC224)</f>
        <v>39</v>
      </c>
      <c r="AE224" s="53"/>
      <c r="AF224" s="53"/>
      <c r="AG224" s="53"/>
    </row>
    <row r="225" spans="2:33" s="52" customFormat="1" ht="16.5" customHeight="1" x14ac:dyDescent="0.15">
      <c r="B225" s="188"/>
      <c r="C225" s="216"/>
      <c r="D225" s="194"/>
      <c r="E225" s="207"/>
      <c r="F225" s="20" t="s">
        <v>188</v>
      </c>
      <c r="G225" s="51" t="s">
        <v>89</v>
      </c>
      <c r="H225" s="51" t="s">
        <v>111</v>
      </c>
      <c r="I225" s="51" t="s">
        <v>20</v>
      </c>
      <c r="J225" s="57" t="s">
        <v>138</v>
      </c>
      <c r="K225" s="76" t="s">
        <v>203</v>
      </c>
      <c r="L225" s="57"/>
      <c r="M225" s="57"/>
      <c r="N225" s="57"/>
      <c r="O225" s="57"/>
      <c r="P225" s="57"/>
      <c r="Q225" s="57"/>
      <c r="R225" s="57"/>
      <c r="S225" s="57"/>
      <c r="T225" s="43">
        <v>76</v>
      </c>
      <c r="U225" s="57"/>
      <c r="V225" s="57"/>
      <c r="W225" s="57"/>
      <c r="X225" s="57"/>
      <c r="Y225" s="57"/>
      <c r="Z225" s="57"/>
      <c r="AA225" s="57"/>
      <c r="AB225" s="57"/>
      <c r="AC225" s="57"/>
      <c r="AD225" s="56">
        <f>SUM(L225:AC225)</f>
        <v>76</v>
      </c>
      <c r="AE225" s="53"/>
      <c r="AF225" s="53"/>
      <c r="AG225" s="53"/>
    </row>
    <row r="226" spans="2:33" s="52" customFormat="1" ht="37.5" customHeight="1" x14ac:dyDescent="0.15">
      <c r="B226" s="188"/>
      <c r="C226" s="216"/>
      <c r="D226" s="194"/>
      <c r="E226" s="207"/>
      <c r="F226" s="69" t="s">
        <v>99</v>
      </c>
      <c r="G226" s="51" t="s">
        <v>89</v>
      </c>
      <c r="H226" s="51" t="s">
        <v>111</v>
      </c>
      <c r="I226" s="51" t="s">
        <v>82</v>
      </c>
      <c r="J226" s="51" t="s">
        <v>13</v>
      </c>
      <c r="K226" s="51" t="s">
        <v>13</v>
      </c>
      <c r="L226" s="26"/>
      <c r="M226" s="26"/>
      <c r="N226" s="26"/>
      <c r="O226" s="26"/>
      <c r="P226" s="26"/>
      <c r="Q226" s="26"/>
      <c r="R226" s="26">
        <v>12</v>
      </c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44"/>
      <c r="AD226" s="11">
        <f>SUM(L226:AC226)</f>
        <v>12</v>
      </c>
      <c r="AE226" s="53"/>
      <c r="AF226" s="53"/>
      <c r="AG226" s="53"/>
    </row>
    <row r="227" spans="2:33" s="52" customFormat="1" ht="16.5" customHeight="1" x14ac:dyDescent="0.15">
      <c r="B227" s="188"/>
      <c r="C227" s="216"/>
      <c r="D227" s="194"/>
      <c r="E227" s="207"/>
      <c r="F227" s="5" t="s">
        <v>56</v>
      </c>
      <c r="G227" s="40"/>
      <c r="H227" s="40"/>
      <c r="I227" s="40"/>
      <c r="J227" s="40"/>
      <c r="K227" s="45"/>
      <c r="L227" s="48">
        <f t="shared" ref="L227:AC227" si="130">SUM(L224:L226)</f>
        <v>16</v>
      </c>
      <c r="M227" s="48">
        <f t="shared" si="130"/>
        <v>16</v>
      </c>
      <c r="N227" s="48">
        <f t="shared" si="130"/>
        <v>0</v>
      </c>
      <c r="O227" s="48">
        <f t="shared" si="130"/>
        <v>4</v>
      </c>
      <c r="P227" s="48">
        <f t="shared" si="130"/>
        <v>2</v>
      </c>
      <c r="Q227" s="48">
        <f t="shared" si="130"/>
        <v>0</v>
      </c>
      <c r="R227" s="48">
        <f t="shared" si="130"/>
        <v>12</v>
      </c>
      <c r="S227" s="48">
        <f t="shared" si="130"/>
        <v>0</v>
      </c>
      <c r="T227" s="48">
        <f t="shared" si="130"/>
        <v>76</v>
      </c>
      <c r="U227" s="48">
        <f t="shared" si="130"/>
        <v>0</v>
      </c>
      <c r="V227" s="48">
        <f t="shared" si="130"/>
        <v>1</v>
      </c>
      <c r="W227" s="48">
        <f t="shared" si="130"/>
        <v>0</v>
      </c>
      <c r="X227" s="48">
        <f t="shared" si="130"/>
        <v>0</v>
      </c>
      <c r="Y227" s="48">
        <f t="shared" si="130"/>
        <v>0</v>
      </c>
      <c r="Z227" s="48">
        <f t="shared" si="130"/>
        <v>0</v>
      </c>
      <c r="AA227" s="48">
        <f t="shared" si="130"/>
        <v>0</v>
      </c>
      <c r="AB227" s="48">
        <f t="shared" si="130"/>
        <v>0</v>
      </c>
      <c r="AC227" s="48">
        <f t="shared" si="130"/>
        <v>0</v>
      </c>
      <c r="AD227" s="48">
        <f>SUM(AD224:AD226)</f>
        <v>127</v>
      </c>
      <c r="AE227" s="53"/>
      <c r="AF227" s="53"/>
      <c r="AG227" s="53"/>
    </row>
    <row r="228" spans="2:33" s="52" customFormat="1" ht="13.5" customHeight="1" x14ac:dyDescent="0.15">
      <c r="B228" s="189"/>
      <c r="C228" s="217"/>
      <c r="D228" s="195"/>
      <c r="E228" s="208"/>
      <c r="F228" s="47" t="s">
        <v>157</v>
      </c>
      <c r="G228" s="31"/>
      <c r="H228" s="31"/>
      <c r="I228" s="31"/>
      <c r="J228" s="27"/>
      <c r="K228" s="27"/>
      <c r="L228" s="48">
        <f t="shared" ref="L228:AC228" si="131">L222+L227</f>
        <v>58</v>
      </c>
      <c r="M228" s="48">
        <f t="shared" si="131"/>
        <v>112</v>
      </c>
      <c r="N228" s="48">
        <f t="shared" si="131"/>
        <v>0</v>
      </c>
      <c r="O228" s="48">
        <f t="shared" si="131"/>
        <v>16</v>
      </c>
      <c r="P228" s="48">
        <f t="shared" si="131"/>
        <v>5</v>
      </c>
      <c r="Q228" s="48">
        <f t="shared" si="131"/>
        <v>0</v>
      </c>
      <c r="R228" s="48">
        <f t="shared" si="131"/>
        <v>12</v>
      </c>
      <c r="S228" s="48">
        <f t="shared" si="131"/>
        <v>0</v>
      </c>
      <c r="T228" s="48">
        <f t="shared" si="131"/>
        <v>76</v>
      </c>
      <c r="U228" s="48">
        <f t="shared" si="131"/>
        <v>0</v>
      </c>
      <c r="V228" s="48">
        <f t="shared" si="131"/>
        <v>5</v>
      </c>
      <c r="W228" s="48">
        <f t="shared" si="131"/>
        <v>0</v>
      </c>
      <c r="X228" s="48">
        <f t="shared" si="131"/>
        <v>0</v>
      </c>
      <c r="Y228" s="48">
        <f t="shared" si="131"/>
        <v>0</v>
      </c>
      <c r="Z228" s="48">
        <f t="shared" si="131"/>
        <v>0</v>
      </c>
      <c r="AA228" s="48">
        <f t="shared" si="131"/>
        <v>0</v>
      </c>
      <c r="AB228" s="48">
        <f t="shared" si="131"/>
        <v>0</v>
      </c>
      <c r="AC228" s="48">
        <f t="shared" si="131"/>
        <v>0</v>
      </c>
      <c r="AD228" s="48">
        <f>AD222+AD227</f>
        <v>284</v>
      </c>
      <c r="AE228" s="53"/>
      <c r="AF228" s="53"/>
      <c r="AG228" s="53"/>
    </row>
    <row r="229" spans="2:33" s="52" customFormat="1" ht="19.5" customHeight="1" x14ac:dyDescent="0.25">
      <c r="B229" s="176" t="s">
        <v>26</v>
      </c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53"/>
      <c r="AF229" s="53"/>
      <c r="AG229" s="53"/>
    </row>
    <row r="230" spans="2:33" s="52" customFormat="1" ht="13.5" customHeight="1" x14ac:dyDescent="0.25">
      <c r="B230" s="9"/>
      <c r="C230" s="177"/>
      <c r="D230" s="177"/>
      <c r="E230" s="177"/>
      <c r="F230" s="177"/>
      <c r="G230" s="177"/>
      <c r="H230" s="177"/>
      <c r="I230" s="177"/>
      <c r="J230" s="177"/>
      <c r="K230" s="9"/>
      <c r="L230" s="9"/>
      <c r="M230" s="9"/>
      <c r="N230" s="9"/>
      <c r="O230" s="9"/>
      <c r="P230" s="178" t="s">
        <v>194</v>
      </c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53"/>
    </row>
    <row r="231" spans="2:33" s="52" customFormat="1" ht="15" customHeight="1" x14ac:dyDescent="0.25">
      <c r="B231" s="9"/>
      <c r="C231" s="180" t="s">
        <v>196</v>
      </c>
      <c r="D231" s="180"/>
      <c r="E231" s="180"/>
      <c r="F231" s="180"/>
      <c r="G231" s="180"/>
      <c r="H231" s="180"/>
      <c r="I231" s="180"/>
      <c r="J231" s="180"/>
      <c r="K231" s="9"/>
      <c r="L231" s="9"/>
      <c r="M231" s="9"/>
      <c r="N231" s="9"/>
      <c r="O231" s="9"/>
      <c r="P231" s="9"/>
      <c r="Q231" s="9"/>
      <c r="R231" s="9"/>
      <c r="S231" s="8"/>
      <c r="T231" s="8"/>
      <c r="U231" s="3" t="s">
        <v>49</v>
      </c>
      <c r="V231" s="3"/>
      <c r="W231" s="3"/>
      <c r="X231" s="3"/>
      <c r="Y231" s="3"/>
      <c r="Z231" s="16"/>
      <c r="AA231" s="3"/>
      <c r="AB231" s="12"/>
      <c r="AC231" s="8"/>
      <c r="AD231" s="9"/>
      <c r="AE231" s="53"/>
      <c r="AF231" s="53"/>
      <c r="AG231" s="53"/>
    </row>
    <row r="232" spans="2:33" s="52" customFormat="1" ht="13.5" customHeight="1" x14ac:dyDescent="0.15">
      <c r="B232" s="10"/>
      <c r="C232" s="24"/>
      <c r="D232" s="24"/>
      <c r="E232" s="13"/>
      <c r="F232" s="33"/>
      <c r="G232" s="32"/>
      <c r="H232" s="32"/>
      <c r="I232" s="32"/>
      <c r="J232" s="54"/>
      <c r="K232" s="5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54"/>
      <c r="Z232" s="54"/>
      <c r="AA232" s="6"/>
      <c r="AB232" s="54"/>
      <c r="AC232" s="54"/>
      <c r="AD232" s="6"/>
      <c r="AE232" s="53"/>
      <c r="AF232" s="53"/>
      <c r="AG232" s="53"/>
    </row>
    <row r="233" spans="2:33" s="52" customFormat="1" ht="13.5" customHeight="1" x14ac:dyDescent="0.25">
      <c r="B233" s="9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8"/>
      <c r="T233" s="8"/>
      <c r="U233" s="3"/>
      <c r="V233" s="3"/>
      <c r="W233" s="3"/>
      <c r="X233" s="3"/>
      <c r="Y233" s="3"/>
      <c r="Z233" s="3"/>
      <c r="AA233" s="3"/>
      <c r="AB233" s="12"/>
      <c r="AC233" s="8"/>
      <c r="AD233" s="9"/>
      <c r="AE233" s="53"/>
      <c r="AF233" s="53"/>
      <c r="AG233" s="53"/>
    </row>
    <row r="234" spans="2:33" s="52" customFormat="1" ht="13.5" customHeight="1" x14ac:dyDescent="0.25">
      <c r="B234" s="9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9"/>
      <c r="O234" s="9"/>
      <c r="P234" s="9"/>
      <c r="Q234" s="9"/>
      <c r="R234" s="9"/>
      <c r="S234" s="8"/>
      <c r="T234" s="8"/>
      <c r="U234" s="3"/>
      <c r="V234" s="3"/>
      <c r="W234" s="3"/>
      <c r="X234" s="3"/>
      <c r="Y234" s="3"/>
      <c r="Z234" s="3"/>
      <c r="AA234" s="3"/>
      <c r="AB234" s="12"/>
      <c r="AC234" s="8"/>
      <c r="AD234" s="9"/>
      <c r="AE234" s="53"/>
      <c r="AF234" s="53"/>
      <c r="AG234" s="53"/>
    </row>
    <row r="235" spans="2:33" ht="17.25" customHeight="1" x14ac:dyDescent="0.25">
      <c r="B235" s="181" t="s">
        <v>167</v>
      </c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2"/>
      <c r="AF235" s="12"/>
    </row>
    <row r="236" spans="2:33" ht="31.5" customHeight="1" x14ac:dyDescent="0.25">
      <c r="B236" s="182">
        <v>13</v>
      </c>
      <c r="C236" s="183" t="s">
        <v>102</v>
      </c>
      <c r="D236" s="184" t="s">
        <v>147</v>
      </c>
      <c r="E236" s="199" t="s">
        <v>100</v>
      </c>
      <c r="F236" s="67" t="s">
        <v>94</v>
      </c>
      <c r="G236" s="51" t="s">
        <v>89</v>
      </c>
      <c r="H236" s="51" t="s">
        <v>27</v>
      </c>
      <c r="I236" s="51" t="s">
        <v>74</v>
      </c>
      <c r="J236" s="51" t="s">
        <v>159</v>
      </c>
      <c r="K236" s="51" t="s">
        <v>46</v>
      </c>
      <c r="L236" s="26"/>
      <c r="M236" s="26">
        <v>32</v>
      </c>
      <c r="N236" s="26"/>
      <c r="O236" s="26"/>
      <c r="P236" s="26"/>
      <c r="Q236" s="26"/>
      <c r="R236" s="26"/>
      <c r="S236" s="26"/>
      <c r="T236" s="26"/>
      <c r="U236" s="26"/>
      <c r="V236" s="26">
        <v>1</v>
      </c>
      <c r="W236" s="26"/>
      <c r="X236" s="26"/>
      <c r="Y236" s="26"/>
      <c r="Z236" s="26"/>
      <c r="AA236" s="26"/>
      <c r="AB236" s="26"/>
      <c r="AC236" s="26"/>
      <c r="AD236" s="11">
        <f>SUM(L236:AC236)</f>
        <v>33</v>
      </c>
      <c r="AE236" s="12"/>
      <c r="AF236" s="12"/>
    </row>
    <row r="237" spans="2:33" ht="48" customHeight="1" x14ac:dyDescent="0.25">
      <c r="B237" s="182"/>
      <c r="C237" s="183"/>
      <c r="D237" s="184"/>
      <c r="E237" s="199"/>
      <c r="F237" s="67" t="s">
        <v>137</v>
      </c>
      <c r="G237" s="51" t="s">
        <v>89</v>
      </c>
      <c r="H237" s="51" t="s">
        <v>27</v>
      </c>
      <c r="I237" s="51" t="s">
        <v>168</v>
      </c>
      <c r="J237" s="51" t="s">
        <v>105</v>
      </c>
      <c r="K237" s="51" t="s">
        <v>46</v>
      </c>
      <c r="L237" s="26"/>
      <c r="M237" s="26">
        <v>56</v>
      </c>
      <c r="N237" s="26"/>
      <c r="O237" s="26"/>
      <c r="P237" s="26"/>
      <c r="Q237" s="26"/>
      <c r="R237" s="26"/>
      <c r="S237" s="26"/>
      <c r="T237" s="26"/>
      <c r="U237" s="26"/>
      <c r="V237" s="26">
        <v>1</v>
      </c>
      <c r="W237" s="26"/>
      <c r="X237" s="26"/>
      <c r="Y237" s="26"/>
      <c r="Z237" s="26"/>
      <c r="AA237" s="26"/>
      <c r="AB237" s="26"/>
      <c r="AC237" s="26"/>
      <c r="AD237" s="11">
        <f>SUM(L237:AC237)</f>
        <v>57</v>
      </c>
      <c r="AE237" s="12"/>
      <c r="AF237" s="12"/>
    </row>
    <row r="238" spans="2:33" ht="17.25" customHeight="1" x14ac:dyDescent="0.2">
      <c r="B238" s="182"/>
      <c r="C238" s="183"/>
      <c r="D238" s="184"/>
      <c r="E238" s="199"/>
      <c r="F238" s="5" t="s">
        <v>163</v>
      </c>
      <c r="G238" s="40"/>
      <c r="H238" s="40"/>
      <c r="I238" s="40"/>
      <c r="J238" s="40"/>
      <c r="K238" s="40"/>
      <c r="L238" s="48">
        <f>SUM(L236:L236)</f>
        <v>0</v>
      </c>
      <c r="M238" s="48">
        <f t="shared" ref="M238:AC238" si="132">SUM(M236:M237)</f>
        <v>88</v>
      </c>
      <c r="N238" s="48">
        <f t="shared" si="132"/>
        <v>0</v>
      </c>
      <c r="O238" s="48">
        <f t="shared" si="132"/>
        <v>0</v>
      </c>
      <c r="P238" s="48">
        <f t="shared" si="132"/>
        <v>0</v>
      </c>
      <c r="Q238" s="48">
        <f t="shared" si="132"/>
        <v>0</v>
      </c>
      <c r="R238" s="48">
        <f t="shared" si="132"/>
        <v>0</v>
      </c>
      <c r="S238" s="48">
        <f t="shared" si="132"/>
        <v>0</v>
      </c>
      <c r="T238" s="48">
        <f t="shared" si="132"/>
        <v>0</v>
      </c>
      <c r="U238" s="48">
        <f t="shared" si="132"/>
        <v>0</v>
      </c>
      <c r="V238" s="48">
        <f t="shared" si="132"/>
        <v>2</v>
      </c>
      <c r="W238" s="48">
        <f t="shared" si="132"/>
        <v>0</v>
      </c>
      <c r="X238" s="48">
        <f t="shared" si="132"/>
        <v>0</v>
      </c>
      <c r="Y238" s="48">
        <f t="shared" si="132"/>
        <v>0</v>
      </c>
      <c r="Z238" s="48">
        <f t="shared" si="132"/>
        <v>0</v>
      </c>
      <c r="AA238" s="48">
        <f t="shared" si="132"/>
        <v>0</v>
      </c>
      <c r="AB238" s="48">
        <f t="shared" si="132"/>
        <v>0</v>
      </c>
      <c r="AC238" s="48">
        <f t="shared" si="132"/>
        <v>0</v>
      </c>
      <c r="AD238" s="48">
        <f>SUM(AD236:AD237)</f>
        <v>90</v>
      </c>
    </row>
    <row r="239" spans="2:33" ht="15" customHeight="1" x14ac:dyDescent="0.2">
      <c r="B239" s="182"/>
      <c r="C239" s="183"/>
      <c r="D239" s="184"/>
      <c r="E239" s="199"/>
      <c r="F239" s="186" t="s">
        <v>150</v>
      </c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  <c r="AA239" s="186"/>
      <c r="AB239" s="186"/>
      <c r="AC239" s="186"/>
      <c r="AD239" s="186"/>
    </row>
    <row r="240" spans="2:33" ht="17.25" customHeight="1" x14ac:dyDescent="0.2">
      <c r="B240" s="182"/>
      <c r="C240" s="183"/>
      <c r="D240" s="184"/>
      <c r="E240" s="199"/>
      <c r="F240" s="20" t="s">
        <v>154</v>
      </c>
      <c r="G240" s="51" t="s">
        <v>89</v>
      </c>
      <c r="H240" s="51" t="s">
        <v>27</v>
      </c>
      <c r="I240" s="51" t="s">
        <v>1</v>
      </c>
      <c r="J240" s="51" t="s">
        <v>138</v>
      </c>
      <c r="K240" s="51" t="s">
        <v>191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>
        <v>44</v>
      </c>
      <c r="V240" s="26"/>
      <c r="W240" s="26"/>
      <c r="X240" s="26"/>
      <c r="Y240" s="26"/>
      <c r="Z240" s="26"/>
      <c r="AA240" s="26"/>
      <c r="AB240" s="26"/>
      <c r="AC240" s="26"/>
      <c r="AD240" s="11">
        <f>SUM(L240:AC240)</f>
        <v>44</v>
      </c>
    </row>
    <row r="241" spans="2:33" ht="16.5" customHeight="1" x14ac:dyDescent="0.2">
      <c r="B241" s="182"/>
      <c r="C241" s="183"/>
      <c r="D241" s="184"/>
      <c r="E241" s="199"/>
      <c r="F241" s="5" t="s">
        <v>56</v>
      </c>
      <c r="G241" s="40"/>
      <c r="H241" s="40"/>
      <c r="I241" s="40"/>
      <c r="J241" s="40"/>
      <c r="K241" s="45"/>
      <c r="L241" s="48">
        <f>SUM(L240:L240)</f>
        <v>0</v>
      </c>
      <c r="M241" s="48">
        <f>SUM(M240:M240)</f>
        <v>0</v>
      </c>
      <c r="N241" s="48"/>
      <c r="O241" s="48">
        <v>0</v>
      </c>
      <c r="P241" s="48">
        <v>0</v>
      </c>
      <c r="Q241" s="48">
        <f>SUM(Q240:Q240)</f>
        <v>0</v>
      </c>
      <c r="R241" s="48">
        <f>SUM(R240:R240)</f>
        <v>0</v>
      </c>
      <c r="S241" s="48"/>
      <c r="T241" s="48">
        <v>0</v>
      </c>
      <c r="U241" s="48">
        <f>SUM(U240:U240)</f>
        <v>44</v>
      </c>
      <c r="V241" s="48">
        <f t="shared" ref="V241:AD241" si="133">SUM(V240:V240)</f>
        <v>0</v>
      </c>
      <c r="W241" s="48">
        <f t="shared" si="133"/>
        <v>0</v>
      </c>
      <c r="X241" s="48">
        <f t="shared" si="133"/>
        <v>0</v>
      </c>
      <c r="Y241" s="48">
        <f t="shared" si="133"/>
        <v>0</v>
      </c>
      <c r="Z241" s="48">
        <f t="shared" si="133"/>
        <v>0</v>
      </c>
      <c r="AA241" s="48">
        <f t="shared" si="133"/>
        <v>0</v>
      </c>
      <c r="AB241" s="48">
        <f t="shared" si="133"/>
        <v>0</v>
      </c>
      <c r="AC241" s="48">
        <f t="shared" si="133"/>
        <v>0</v>
      </c>
      <c r="AD241" s="48">
        <f t="shared" si="133"/>
        <v>44</v>
      </c>
    </row>
    <row r="242" spans="2:33" ht="15.75" customHeight="1" x14ac:dyDescent="0.2">
      <c r="B242" s="182"/>
      <c r="C242" s="183"/>
      <c r="D242" s="184"/>
      <c r="E242" s="199"/>
      <c r="F242" s="47" t="s">
        <v>157</v>
      </c>
      <c r="G242" s="31"/>
      <c r="H242" s="31"/>
      <c r="I242" s="31"/>
      <c r="J242" s="27"/>
      <c r="K242" s="27"/>
      <c r="L242" s="48">
        <f t="shared" ref="L242:R242" si="134">L238+L241</f>
        <v>0</v>
      </c>
      <c r="M242" s="48">
        <f t="shared" si="134"/>
        <v>88</v>
      </c>
      <c r="N242" s="48">
        <f t="shared" si="134"/>
        <v>0</v>
      </c>
      <c r="O242" s="48">
        <f t="shared" si="134"/>
        <v>0</v>
      </c>
      <c r="P242" s="48">
        <f t="shared" si="134"/>
        <v>0</v>
      </c>
      <c r="Q242" s="48">
        <f t="shared" si="134"/>
        <v>0</v>
      </c>
      <c r="R242" s="48">
        <f t="shared" si="134"/>
        <v>0</v>
      </c>
      <c r="S242" s="48"/>
      <c r="T242" s="48">
        <f>T238+T241</f>
        <v>0</v>
      </c>
      <c r="U242" s="48">
        <f>U238+U241</f>
        <v>44</v>
      </c>
      <c r="V242" s="48">
        <f t="shared" ref="V242:AD242" si="135">V238+V241</f>
        <v>2</v>
      </c>
      <c r="W242" s="48">
        <f t="shared" si="135"/>
        <v>0</v>
      </c>
      <c r="X242" s="48">
        <f t="shared" si="135"/>
        <v>0</v>
      </c>
      <c r="Y242" s="48">
        <f t="shared" si="135"/>
        <v>0</v>
      </c>
      <c r="Z242" s="48">
        <f t="shared" si="135"/>
        <v>0</v>
      </c>
      <c r="AA242" s="48">
        <f t="shared" si="135"/>
        <v>0</v>
      </c>
      <c r="AB242" s="48">
        <f t="shared" si="135"/>
        <v>0</v>
      </c>
      <c r="AC242" s="48">
        <f t="shared" si="135"/>
        <v>0</v>
      </c>
      <c r="AD242" s="48">
        <f t="shared" si="135"/>
        <v>134</v>
      </c>
    </row>
    <row r="243" spans="2:33" s="52" customFormat="1" ht="19.5" customHeight="1" x14ac:dyDescent="0.25">
      <c r="B243" s="176" t="s">
        <v>26</v>
      </c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53"/>
      <c r="AF243" s="53"/>
      <c r="AG243" s="53"/>
    </row>
    <row r="244" spans="2:33" s="52" customFormat="1" ht="13.5" customHeight="1" x14ac:dyDescent="0.25">
      <c r="B244" s="9"/>
      <c r="C244" s="177"/>
      <c r="D244" s="177"/>
      <c r="E244" s="177"/>
      <c r="F244" s="177"/>
      <c r="G244" s="177"/>
      <c r="H244" s="177"/>
      <c r="I244" s="177"/>
      <c r="J244" s="177"/>
      <c r="K244" s="9"/>
      <c r="L244" s="9"/>
      <c r="M244" s="9"/>
      <c r="N244" s="9"/>
      <c r="O244" s="9"/>
      <c r="P244" s="178" t="s">
        <v>194</v>
      </c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53"/>
    </row>
    <row r="245" spans="2:33" s="52" customFormat="1" ht="15" customHeight="1" x14ac:dyDescent="0.25">
      <c r="B245" s="9"/>
      <c r="C245" s="180" t="s">
        <v>196</v>
      </c>
      <c r="D245" s="180"/>
      <c r="E245" s="180"/>
      <c r="F245" s="180"/>
      <c r="G245" s="180"/>
      <c r="H245" s="180"/>
      <c r="I245" s="180"/>
      <c r="J245" s="180"/>
      <c r="K245" s="9"/>
      <c r="L245" s="9"/>
      <c r="M245" s="9"/>
      <c r="N245" s="9"/>
      <c r="O245" s="9"/>
      <c r="P245" s="9"/>
      <c r="Q245" s="9"/>
      <c r="R245" s="9"/>
      <c r="S245" s="8"/>
      <c r="T245" s="8"/>
      <c r="U245" s="3" t="s">
        <v>49</v>
      </c>
      <c r="V245" s="3"/>
      <c r="W245" s="3"/>
      <c r="X245" s="3"/>
      <c r="Y245" s="3"/>
      <c r="Z245" s="16"/>
      <c r="AA245" s="3"/>
      <c r="AB245" s="12"/>
      <c r="AC245" s="8"/>
      <c r="AD245" s="9"/>
      <c r="AE245" s="53"/>
      <c r="AF245" s="53"/>
      <c r="AG245" s="53"/>
    </row>
    <row r="246" spans="2:33" ht="15.75" customHeight="1" x14ac:dyDescent="0.2">
      <c r="B246" s="10"/>
      <c r="C246" s="24"/>
      <c r="D246" s="24"/>
      <c r="E246" s="37"/>
      <c r="F246" s="33"/>
      <c r="G246" s="32"/>
      <c r="H246" s="32"/>
      <c r="I246" s="32"/>
      <c r="J246" s="54"/>
      <c r="K246" s="5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4"/>
      <c r="Y246" s="54"/>
      <c r="Z246" s="54"/>
      <c r="AA246" s="6"/>
      <c r="AB246" s="54"/>
      <c r="AC246" s="54"/>
      <c r="AD246" s="6"/>
    </row>
    <row r="247" spans="2:33" ht="12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53"/>
    </row>
    <row r="248" spans="2:33" ht="12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53"/>
    </row>
    <row r="249" spans="2:33" ht="12.75" customHeight="1" x14ac:dyDescent="0.2">
      <c r="B249" s="182">
        <v>14</v>
      </c>
      <c r="C249" s="183" t="s">
        <v>15</v>
      </c>
      <c r="D249" s="184" t="s">
        <v>109</v>
      </c>
      <c r="E249" s="185" t="s">
        <v>90</v>
      </c>
      <c r="F249" s="196" t="s">
        <v>153</v>
      </c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53"/>
    </row>
    <row r="250" spans="2:33" ht="19.5" customHeight="1" x14ac:dyDescent="0.2">
      <c r="B250" s="182"/>
      <c r="C250" s="183"/>
      <c r="D250" s="184"/>
      <c r="E250" s="185"/>
      <c r="F250" s="67" t="s">
        <v>48</v>
      </c>
      <c r="G250" s="51" t="s">
        <v>89</v>
      </c>
      <c r="H250" s="51" t="s">
        <v>111</v>
      </c>
      <c r="I250" s="68" t="s">
        <v>128</v>
      </c>
      <c r="J250" s="51" t="s">
        <v>138</v>
      </c>
      <c r="K250" s="51" t="s">
        <v>151</v>
      </c>
      <c r="L250" s="44"/>
      <c r="M250" s="44">
        <v>128</v>
      </c>
      <c r="N250" s="44"/>
      <c r="O250" s="44"/>
      <c r="P250" s="44"/>
      <c r="Q250" s="44"/>
      <c r="R250" s="44"/>
      <c r="S250" s="44"/>
      <c r="T250" s="44"/>
      <c r="U250" s="44"/>
      <c r="V250" s="44">
        <v>5</v>
      </c>
      <c r="W250" s="44"/>
      <c r="X250" s="44"/>
      <c r="Y250" s="44"/>
      <c r="Z250" s="44"/>
      <c r="AA250" s="44"/>
      <c r="AB250" s="44"/>
      <c r="AC250" s="44"/>
      <c r="AD250" s="56">
        <f>SUM(L250:AC250)</f>
        <v>133</v>
      </c>
      <c r="AE250" s="53"/>
    </row>
    <row r="251" spans="2:33" ht="18.75" customHeight="1" x14ac:dyDescent="0.2">
      <c r="B251" s="182"/>
      <c r="C251" s="183"/>
      <c r="D251" s="184"/>
      <c r="E251" s="185"/>
      <c r="F251" s="67" t="s">
        <v>9</v>
      </c>
      <c r="G251" s="51" t="s">
        <v>89</v>
      </c>
      <c r="H251" s="51" t="s">
        <v>111</v>
      </c>
      <c r="I251" s="51" t="s">
        <v>128</v>
      </c>
      <c r="J251" s="51" t="s">
        <v>138</v>
      </c>
      <c r="K251" s="51" t="s">
        <v>129</v>
      </c>
      <c r="L251" s="26"/>
      <c r="M251" s="26">
        <v>64</v>
      </c>
      <c r="N251" s="26"/>
      <c r="O251" s="26"/>
      <c r="P251" s="26"/>
      <c r="Q251" s="26"/>
      <c r="R251" s="26"/>
      <c r="S251" s="26"/>
      <c r="T251" s="26"/>
      <c r="U251" s="26"/>
      <c r="V251" s="26">
        <v>3</v>
      </c>
      <c r="W251" s="26"/>
      <c r="X251" s="26"/>
      <c r="Y251" s="26"/>
      <c r="Z251" s="26"/>
      <c r="AA251" s="26"/>
      <c r="AB251" s="26"/>
      <c r="AC251" s="26"/>
      <c r="AD251" s="56">
        <f t="shared" ref="AD251" si="136">SUM(L251:AC251)</f>
        <v>67</v>
      </c>
      <c r="AE251" s="53"/>
    </row>
    <row r="252" spans="2:33" ht="15.75" customHeight="1" x14ac:dyDescent="0.2">
      <c r="B252" s="182"/>
      <c r="C252" s="183"/>
      <c r="D252" s="184"/>
      <c r="E252" s="185"/>
      <c r="F252" s="67" t="s">
        <v>7</v>
      </c>
      <c r="G252" s="51" t="s">
        <v>89</v>
      </c>
      <c r="H252" s="51" t="s">
        <v>111</v>
      </c>
      <c r="I252" s="51" t="s">
        <v>80</v>
      </c>
      <c r="J252" s="51" t="s">
        <v>105</v>
      </c>
      <c r="K252" s="51" t="s">
        <v>200</v>
      </c>
      <c r="L252" s="26">
        <v>8</v>
      </c>
      <c r="M252" s="26">
        <v>56</v>
      </c>
      <c r="N252" s="26"/>
      <c r="O252" s="26">
        <v>11</v>
      </c>
      <c r="P252" s="26">
        <v>2</v>
      </c>
      <c r="Q252" s="26"/>
      <c r="R252" s="26"/>
      <c r="S252" s="26"/>
      <c r="T252" s="26"/>
      <c r="U252" s="26"/>
      <c r="V252" s="26">
        <v>3</v>
      </c>
      <c r="W252" s="26"/>
      <c r="X252" s="26"/>
      <c r="Y252" s="26"/>
      <c r="Z252" s="26"/>
      <c r="AA252" s="26"/>
      <c r="AB252" s="26"/>
      <c r="AC252" s="26"/>
      <c r="AD252" s="56">
        <f>SUM(L252:AC252)</f>
        <v>80</v>
      </c>
      <c r="AE252" s="53"/>
    </row>
    <row r="253" spans="2:33" ht="17.25" customHeight="1" x14ac:dyDescent="0.2">
      <c r="B253" s="182"/>
      <c r="C253" s="183"/>
      <c r="D253" s="184"/>
      <c r="E253" s="185"/>
      <c r="F253" s="67" t="s">
        <v>7</v>
      </c>
      <c r="G253" s="51" t="s">
        <v>89</v>
      </c>
      <c r="H253" s="51" t="s">
        <v>27</v>
      </c>
      <c r="I253" s="51" t="s">
        <v>168</v>
      </c>
      <c r="J253" s="51" t="s">
        <v>105</v>
      </c>
      <c r="K253" s="51" t="s">
        <v>46</v>
      </c>
      <c r="L253" s="26">
        <v>8</v>
      </c>
      <c r="M253" s="26">
        <v>16</v>
      </c>
      <c r="N253" s="26"/>
      <c r="O253" s="26">
        <v>4</v>
      </c>
      <c r="P253" s="26">
        <v>2</v>
      </c>
      <c r="Q253" s="26"/>
      <c r="R253" s="26"/>
      <c r="S253" s="26"/>
      <c r="T253" s="26"/>
      <c r="U253" s="26"/>
      <c r="V253" s="26">
        <v>1</v>
      </c>
      <c r="W253" s="26"/>
      <c r="X253" s="26"/>
      <c r="Y253" s="26"/>
      <c r="Z253" s="26"/>
      <c r="AA253" s="26"/>
      <c r="AB253" s="26"/>
      <c r="AC253" s="26"/>
      <c r="AD253" s="56">
        <f t="shared" ref="AD253" si="137">SUM(L253:AC253)</f>
        <v>31</v>
      </c>
      <c r="AE253" s="53"/>
    </row>
    <row r="254" spans="2:33" ht="15.75" customHeight="1" x14ac:dyDescent="0.2">
      <c r="B254" s="182"/>
      <c r="C254" s="183"/>
      <c r="D254" s="184"/>
      <c r="E254" s="185"/>
      <c r="F254" s="5" t="s">
        <v>163</v>
      </c>
      <c r="G254" s="51"/>
      <c r="H254" s="51"/>
      <c r="I254" s="51"/>
      <c r="J254" s="51"/>
      <c r="K254" s="51"/>
      <c r="L254" s="50">
        <f t="shared" ref="L254:AC254" si="138">SUM(L249:L253)</f>
        <v>16</v>
      </c>
      <c r="M254" s="50">
        <f t="shared" si="138"/>
        <v>264</v>
      </c>
      <c r="N254" s="50">
        <f t="shared" si="138"/>
        <v>0</v>
      </c>
      <c r="O254" s="50">
        <f t="shared" si="138"/>
        <v>15</v>
      </c>
      <c r="P254" s="50">
        <f t="shared" si="138"/>
        <v>4</v>
      </c>
      <c r="Q254" s="50">
        <f t="shared" si="138"/>
        <v>0</v>
      </c>
      <c r="R254" s="50">
        <f t="shared" si="138"/>
        <v>0</v>
      </c>
      <c r="S254" s="50">
        <f t="shared" si="138"/>
        <v>0</v>
      </c>
      <c r="T254" s="50">
        <f t="shared" si="138"/>
        <v>0</v>
      </c>
      <c r="U254" s="50">
        <f t="shared" si="138"/>
        <v>0</v>
      </c>
      <c r="V254" s="50">
        <f t="shared" si="138"/>
        <v>12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>
        <f t="shared" si="138"/>
        <v>0</v>
      </c>
      <c r="AD254" s="50">
        <f>SUM(AD250:AD253)</f>
        <v>311</v>
      </c>
      <c r="AE254" s="53"/>
    </row>
    <row r="255" spans="2:33" ht="12.75" customHeight="1" x14ac:dyDescent="0.2">
      <c r="B255" s="182"/>
      <c r="C255" s="183"/>
      <c r="D255" s="184"/>
      <c r="E255" s="185"/>
      <c r="F255" s="186" t="s">
        <v>150</v>
      </c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53"/>
    </row>
    <row r="256" spans="2:33" ht="16.5" customHeight="1" x14ac:dyDescent="0.2">
      <c r="B256" s="182"/>
      <c r="C256" s="183"/>
      <c r="D256" s="184"/>
      <c r="E256" s="185"/>
      <c r="F256" s="67" t="s">
        <v>48</v>
      </c>
      <c r="G256" s="57" t="s">
        <v>89</v>
      </c>
      <c r="H256" s="57" t="s">
        <v>111</v>
      </c>
      <c r="I256" s="57" t="s">
        <v>128</v>
      </c>
      <c r="J256" s="57" t="s">
        <v>138</v>
      </c>
      <c r="K256" s="57" t="s">
        <v>151</v>
      </c>
      <c r="L256" s="44"/>
      <c r="M256" s="44">
        <v>112</v>
      </c>
      <c r="N256" s="44"/>
      <c r="O256" s="44"/>
      <c r="P256" s="44"/>
      <c r="Q256" s="44"/>
      <c r="R256" s="44"/>
      <c r="S256" s="44"/>
      <c r="T256" s="44"/>
      <c r="U256" s="44"/>
      <c r="V256" s="44">
        <v>5</v>
      </c>
      <c r="W256" s="44"/>
      <c r="X256" s="44"/>
      <c r="Y256" s="44"/>
      <c r="Z256" s="44"/>
      <c r="AA256" s="44"/>
      <c r="AB256" s="44"/>
      <c r="AC256" s="44"/>
      <c r="AD256" s="11">
        <f>SUM(L256:Z256)</f>
        <v>117</v>
      </c>
      <c r="AE256" s="53"/>
    </row>
    <row r="257" spans="1:32" ht="36" customHeight="1" x14ac:dyDescent="0.2">
      <c r="B257" s="182"/>
      <c r="C257" s="183"/>
      <c r="D257" s="184"/>
      <c r="E257" s="185"/>
      <c r="F257" s="67" t="s">
        <v>127</v>
      </c>
      <c r="G257" s="57" t="s">
        <v>89</v>
      </c>
      <c r="H257" s="57"/>
      <c r="I257" s="57"/>
      <c r="J257" s="57"/>
      <c r="K257" s="57" t="s">
        <v>170</v>
      </c>
      <c r="L257" s="44"/>
      <c r="M257" s="44">
        <v>112</v>
      </c>
      <c r="N257" s="44"/>
      <c r="O257" s="44"/>
      <c r="P257" s="44"/>
      <c r="Q257" s="44"/>
      <c r="R257" s="44"/>
      <c r="S257" s="44"/>
      <c r="T257" s="44"/>
      <c r="U257" s="44"/>
      <c r="V257" s="44">
        <v>3</v>
      </c>
      <c r="W257" s="44"/>
      <c r="X257" s="44"/>
      <c r="Y257" s="44"/>
      <c r="Z257" s="44"/>
      <c r="AA257" s="44"/>
      <c r="AB257" s="44"/>
      <c r="AC257" s="44"/>
      <c r="AD257" s="11">
        <f>SUM(L257:Z257)</f>
        <v>115</v>
      </c>
      <c r="AE257" s="53"/>
    </row>
    <row r="258" spans="1:32" ht="25.5" customHeight="1" x14ac:dyDescent="0.2">
      <c r="B258" s="182"/>
      <c r="C258" s="183"/>
      <c r="D258" s="184"/>
      <c r="E258" s="185"/>
      <c r="F258" s="67" t="s">
        <v>116</v>
      </c>
      <c r="G258" s="51" t="s">
        <v>89</v>
      </c>
      <c r="H258" s="51" t="s">
        <v>111</v>
      </c>
      <c r="I258" s="51" t="s">
        <v>59</v>
      </c>
      <c r="J258" s="51">
        <v>1</v>
      </c>
      <c r="K258" s="51" t="s">
        <v>190</v>
      </c>
      <c r="L258" s="26"/>
      <c r="M258" s="26"/>
      <c r="N258" s="26"/>
      <c r="O258" s="26"/>
      <c r="P258" s="26"/>
      <c r="Q258" s="26"/>
      <c r="R258" s="26"/>
      <c r="S258" s="26"/>
      <c r="T258" s="26"/>
      <c r="U258" s="26">
        <v>40</v>
      </c>
      <c r="V258" s="26"/>
      <c r="W258" s="26"/>
      <c r="X258" s="26"/>
      <c r="Y258" s="26"/>
      <c r="Z258" s="26"/>
      <c r="AA258" s="26"/>
      <c r="AB258" s="26"/>
      <c r="AC258" s="26"/>
      <c r="AD258" s="11">
        <f>SUM(L258:AC258)</f>
        <v>40</v>
      </c>
      <c r="AE258" s="53"/>
    </row>
    <row r="259" spans="1:32" ht="35.25" customHeight="1" x14ac:dyDescent="0.2">
      <c r="B259" s="182"/>
      <c r="C259" s="183"/>
      <c r="D259" s="184"/>
      <c r="E259" s="185"/>
      <c r="F259" s="67" t="s">
        <v>99</v>
      </c>
      <c r="G259" s="57" t="s">
        <v>89</v>
      </c>
      <c r="H259" s="57" t="s">
        <v>27</v>
      </c>
      <c r="I259" s="51" t="s">
        <v>98</v>
      </c>
      <c r="J259" s="57" t="s">
        <v>13</v>
      </c>
      <c r="K259" s="43">
        <v>3</v>
      </c>
      <c r="L259" s="44"/>
      <c r="M259" s="44"/>
      <c r="N259" s="44"/>
      <c r="O259" s="44"/>
      <c r="P259" s="44"/>
      <c r="Q259" s="44"/>
      <c r="R259" s="44">
        <v>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56">
        <f>SUM(L259:AC259)</f>
        <v>9</v>
      </c>
      <c r="AE259" s="53"/>
    </row>
    <row r="260" spans="1:32" ht="12.75" customHeight="1" x14ac:dyDescent="0.2">
      <c r="B260" s="182"/>
      <c r="C260" s="183"/>
      <c r="D260" s="184"/>
      <c r="E260" s="185"/>
      <c r="F260" s="5" t="s">
        <v>56</v>
      </c>
      <c r="G260" s="40"/>
      <c r="H260" s="40"/>
      <c r="I260" s="40"/>
      <c r="J260" s="40"/>
      <c r="K260" s="45"/>
      <c r="L260" s="48">
        <v>0</v>
      </c>
      <c r="M260" s="48">
        <f t="shared" ref="M260:AD260" si="139">SUM(M256:M259)</f>
        <v>224</v>
      </c>
      <c r="N260" s="48">
        <f t="shared" si="139"/>
        <v>0</v>
      </c>
      <c r="O260" s="48">
        <f t="shared" si="139"/>
        <v>0</v>
      </c>
      <c r="P260" s="48">
        <f t="shared" si="139"/>
        <v>0</v>
      </c>
      <c r="Q260" s="48">
        <f t="shared" si="139"/>
        <v>0</v>
      </c>
      <c r="R260" s="48">
        <f t="shared" si="139"/>
        <v>9</v>
      </c>
      <c r="S260" s="48">
        <f t="shared" si="139"/>
        <v>0</v>
      </c>
      <c r="T260" s="48">
        <f t="shared" si="139"/>
        <v>0</v>
      </c>
      <c r="U260" s="48">
        <f t="shared" si="139"/>
        <v>40</v>
      </c>
      <c r="V260" s="48">
        <f t="shared" si="139"/>
        <v>8</v>
      </c>
      <c r="W260" s="48">
        <f t="shared" si="139"/>
        <v>0</v>
      </c>
      <c r="X260" s="48">
        <f t="shared" si="139"/>
        <v>0</v>
      </c>
      <c r="Y260" s="48">
        <f t="shared" si="139"/>
        <v>0</v>
      </c>
      <c r="Z260" s="48">
        <f t="shared" si="139"/>
        <v>0</v>
      </c>
      <c r="AA260" s="48">
        <f t="shared" si="139"/>
        <v>0</v>
      </c>
      <c r="AB260" s="48">
        <f t="shared" si="139"/>
        <v>0</v>
      </c>
      <c r="AC260" s="48">
        <f t="shared" si="139"/>
        <v>0</v>
      </c>
      <c r="AD260" s="48">
        <f t="shared" si="139"/>
        <v>281</v>
      </c>
      <c r="AE260" s="53"/>
    </row>
    <row r="261" spans="1:32" ht="12.75" customHeight="1" x14ac:dyDescent="0.2">
      <c r="B261" s="182"/>
      <c r="C261" s="183"/>
      <c r="D261" s="184"/>
      <c r="E261" s="185"/>
      <c r="F261" s="47" t="s">
        <v>157</v>
      </c>
      <c r="G261" s="31"/>
      <c r="H261" s="31"/>
      <c r="I261" s="31"/>
      <c r="J261" s="27"/>
      <c r="K261" s="27"/>
      <c r="L261" s="48">
        <f t="shared" ref="L261:AD261" si="140">L254+L260</f>
        <v>16</v>
      </c>
      <c r="M261" s="48">
        <f t="shared" si="140"/>
        <v>488</v>
      </c>
      <c r="N261" s="48">
        <f t="shared" si="140"/>
        <v>0</v>
      </c>
      <c r="O261" s="48">
        <f t="shared" si="140"/>
        <v>15</v>
      </c>
      <c r="P261" s="48">
        <f t="shared" si="140"/>
        <v>4</v>
      </c>
      <c r="Q261" s="48">
        <f t="shared" si="140"/>
        <v>0</v>
      </c>
      <c r="R261" s="48">
        <f t="shared" si="140"/>
        <v>9</v>
      </c>
      <c r="S261" s="48">
        <f t="shared" si="140"/>
        <v>0</v>
      </c>
      <c r="T261" s="48">
        <f t="shared" si="140"/>
        <v>0</v>
      </c>
      <c r="U261" s="48">
        <f t="shared" si="140"/>
        <v>40</v>
      </c>
      <c r="V261" s="48">
        <f t="shared" si="140"/>
        <v>20</v>
      </c>
      <c r="W261" s="48">
        <f t="shared" si="140"/>
        <v>0</v>
      </c>
      <c r="X261" s="48">
        <f t="shared" si="140"/>
        <v>0</v>
      </c>
      <c r="Y261" s="48">
        <f t="shared" si="140"/>
        <v>0</v>
      </c>
      <c r="Z261" s="48">
        <f t="shared" si="140"/>
        <v>0</v>
      </c>
      <c r="AA261" s="48">
        <f t="shared" si="140"/>
        <v>0</v>
      </c>
      <c r="AB261" s="48">
        <f t="shared" si="140"/>
        <v>0</v>
      </c>
      <c r="AC261" s="48">
        <f t="shared" si="140"/>
        <v>0</v>
      </c>
      <c r="AD261" s="48">
        <f t="shared" si="140"/>
        <v>592</v>
      </c>
      <c r="AE261" s="53"/>
    </row>
    <row r="262" spans="1:32" ht="12.75" customHeight="1" x14ac:dyDescent="0.25">
      <c r="B262" s="176" t="s">
        <v>26</v>
      </c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53"/>
    </row>
    <row r="263" spans="1:32" ht="12.75" customHeight="1" x14ac:dyDescent="0.25">
      <c r="B263" s="9"/>
      <c r="C263" s="177"/>
      <c r="D263" s="177"/>
      <c r="E263" s="177"/>
      <c r="F263" s="177"/>
      <c r="G263" s="177"/>
      <c r="H263" s="177"/>
      <c r="I263" s="177"/>
      <c r="J263" s="177"/>
      <c r="K263" s="9"/>
      <c r="L263" s="9"/>
      <c r="M263" s="9"/>
      <c r="N263" s="9"/>
      <c r="O263" s="9"/>
      <c r="P263" s="178" t="s">
        <v>194</v>
      </c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25"/>
      <c r="AF263" s="25"/>
    </row>
    <row r="264" spans="1:32" ht="12.75" customHeight="1" x14ac:dyDescent="0.25">
      <c r="B264" s="9"/>
      <c r="C264" s="180" t="s">
        <v>196</v>
      </c>
      <c r="D264" s="180"/>
      <c r="E264" s="180"/>
      <c r="F264" s="180"/>
      <c r="G264" s="180"/>
      <c r="H264" s="180"/>
      <c r="I264" s="180"/>
      <c r="J264" s="180"/>
      <c r="K264" s="9"/>
      <c r="L264" s="9"/>
      <c r="M264" s="9"/>
      <c r="N264" s="9"/>
      <c r="O264" s="9"/>
      <c r="P264" s="9"/>
      <c r="Q264" s="9"/>
      <c r="R264" s="9"/>
      <c r="S264" s="8"/>
      <c r="T264" s="8"/>
      <c r="U264" s="3" t="s">
        <v>49</v>
      </c>
      <c r="V264" s="3"/>
      <c r="W264" s="3"/>
      <c r="X264" s="3"/>
      <c r="Y264" s="3"/>
      <c r="Z264" s="16"/>
      <c r="AA264" s="3"/>
      <c r="AB264" s="12"/>
      <c r="AC264" s="8"/>
      <c r="AD264" s="9"/>
      <c r="AE264" s="25"/>
      <c r="AF264" s="25"/>
    </row>
    <row r="265" spans="1:32" ht="12.75" customHeight="1" x14ac:dyDescent="0.2">
      <c r="B265" s="10"/>
      <c r="C265" s="59"/>
      <c r="D265" s="24"/>
      <c r="E265" s="13"/>
      <c r="F265" s="33"/>
      <c r="G265" s="32"/>
      <c r="H265" s="32"/>
      <c r="I265" s="32"/>
      <c r="J265" s="54"/>
      <c r="K265" s="54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25"/>
      <c r="AF265" s="25"/>
    </row>
    <row r="266" spans="1:32" ht="12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9"/>
      <c r="AE266" s="25"/>
      <c r="AF266" s="25"/>
    </row>
    <row r="267" spans="1:32" ht="15" hidden="1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9"/>
      <c r="AE267" s="25"/>
      <c r="AF267" s="25"/>
    </row>
    <row r="268" spans="1:32" ht="15" hidden="1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9"/>
      <c r="AE268" s="25"/>
      <c r="AF268" s="25"/>
    </row>
    <row r="269" spans="1:32" ht="12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2" ht="20.2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2" ht="15.75" customHeight="1" x14ac:dyDescent="0.2">
      <c r="A271" s="49" t="s">
        <v>18</v>
      </c>
      <c r="B271" s="182">
        <v>15</v>
      </c>
      <c r="C271" s="183" t="s">
        <v>68</v>
      </c>
      <c r="D271" s="184" t="s">
        <v>39</v>
      </c>
      <c r="E271" s="185" t="s">
        <v>90</v>
      </c>
      <c r="F271" s="218" t="s">
        <v>115</v>
      </c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53"/>
    </row>
    <row r="272" spans="1:32" ht="33" customHeight="1" x14ac:dyDescent="0.2">
      <c r="A272" s="49" t="s">
        <v>18</v>
      </c>
      <c r="B272" s="182"/>
      <c r="C272" s="183"/>
      <c r="D272" s="184"/>
      <c r="E272" s="185"/>
      <c r="F272" s="67" t="s">
        <v>173</v>
      </c>
      <c r="G272" s="99" t="s">
        <v>89</v>
      </c>
      <c r="H272" s="78"/>
      <c r="I272" s="78"/>
      <c r="J272" s="78"/>
      <c r="K272" s="78">
        <v>28</v>
      </c>
      <c r="L272" s="44"/>
      <c r="M272" s="44">
        <v>56</v>
      </c>
      <c r="N272" s="44"/>
      <c r="O272" s="44"/>
      <c r="P272" s="44"/>
      <c r="Q272" s="44"/>
      <c r="R272" s="44"/>
      <c r="S272" s="44"/>
      <c r="T272" s="44"/>
      <c r="U272" s="44"/>
      <c r="V272" s="44">
        <v>3</v>
      </c>
      <c r="W272" s="44"/>
      <c r="X272" s="44"/>
      <c r="Y272" s="44"/>
      <c r="Z272" s="44"/>
      <c r="AA272" s="44"/>
      <c r="AB272" s="44"/>
      <c r="AC272" s="44"/>
      <c r="AD272" s="56">
        <f>SUM(L272:AB272)</f>
        <v>59</v>
      </c>
      <c r="AE272" s="53"/>
    </row>
    <row r="273" spans="2:33" ht="21" customHeight="1" x14ac:dyDescent="0.2">
      <c r="B273" s="182"/>
      <c r="C273" s="183"/>
      <c r="D273" s="184"/>
      <c r="E273" s="185"/>
      <c r="F273" s="67" t="s">
        <v>9</v>
      </c>
      <c r="G273" s="51" t="s">
        <v>89</v>
      </c>
      <c r="H273" s="51" t="s">
        <v>111</v>
      </c>
      <c r="I273" s="51" t="s">
        <v>3</v>
      </c>
      <c r="J273" s="51" t="s">
        <v>138</v>
      </c>
      <c r="K273" s="51" t="s">
        <v>46</v>
      </c>
      <c r="L273" s="26"/>
      <c r="M273" s="26">
        <v>64</v>
      </c>
      <c r="N273" s="26"/>
      <c r="O273" s="26"/>
      <c r="P273" s="26"/>
      <c r="Q273" s="26"/>
      <c r="R273" s="26"/>
      <c r="S273" s="26"/>
      <c r="T273" s="26"/>
      <c r="U273" s="26"/>
      <c r="V273" s="26">
        <v>2</v>
      </c>
      <c r="W273" s="26"/>
      <c r="X273" s="26"/>
      <c r="Y273" s="26"/>
      <c r="Z273" s="26"/>
      <c r="AA273" s="26"/>
      <c r="AB273" s="26"/>
      <c r="AC273" s="26"/>
      <c r="AD273" s="56">
        <f t="shared" ref="AD273:AD275" si="141">SUM(L273:AB273)</f>
        <v>66</v>
      </c>
      <c r="AE273" s="53"/>
    </row>
    <row r="274" spans="2:33" ht="36" customHeight="1" x14ac:dyDescent="0.2">
      <c r="B274" s="182"/>
      <c r="C274" s="183"/>
      <c r="D274" s="184"/>
      <c r="E274" s="185"/>
      <c r="F274" s="67" t="s">
        <v>69</v>
      </c>
      <c r="G274" s="51" t="s">
        <v>89</v>
      </c>
      <c r="H274" s="51" t="s">
        <v>111</v>
      </c>
      <c r="I274" s="51" t="s">
        <v>82</v>
      </c>
      <c r="J274" s="51" t="s">
        <v>13</v>
      </c>
      <c r="K274" s="51" t="s">
        <v>151</v>
      </c>
      <c r="L274" s="44"/>
      <c r="M274" s="44">
        <v>64</v>
      </c>
      <c r="N274" s="44"/>
      <c r="O274" s="44"/>
      <c r="P274" s="44"/>
      <c r="Q274" s="44"/>
      <c r="R274" s="44"/>
      <c r="S274" s="44"/>
      <c r="T274" s="44"/>
      <c r="U274" s="44"/>
      <c r="V274" s="44">
        <v>3</v>
      </c>
      <c r="W274" s="44"/>
      <c r="X274" s="44"/>
      <c r="Y274" s="44"/>
      <c r="Z274" s="44"/>
      <c r="AA274" s="44"/>
      <c r="AB274" s="44"/>
      <c r="AC274" s="44"/>
      <c r="AD274" s="56">
        <f t="shared" si="141"/>
        <v>67</v>
      </c>
      <c r="AE274" s="53"/>
    </row>
    <row r="275" spans="2:33" ht="48" customHeight="1" x14ac:dyDescent="0.25">
      <c r="B275" s="182"/>
      <c r="C275" s="183"/>
      <c r="D275" s="184"/>
      <c r="E275" s="185"/>
      <c r="F275" s="67" t="s">
        <v>71</v>
      </c>
      <c r="G275" s="100" t="s">
        <v>89</v>
      </c>
      <c r="H275" s="81"/>
      <c r="I275" s="87"/>
      <c r="J275" s="88"/>
      <c r="K275" s="72">
        <v>24</v>
      </c>
      <c r="L275" s="71"/>
      <c r="M275" s="72">
        <v>56</v>
      </c>
      <c r="N275" s="88"/>
      <c r="O275" s="88"/>
      <c r="P275" s="88"/>
      <c r="Q275" s="88"/>
      <c r="R275" s="88"/>
      <c r="S275" s="88"/>
      <c r="T275" s="88"/>
      <c r="U275" s="88"/>
      <c r="V275" s="72">
        <v>2</v>
      </c>
      <c r="W275" s="89"/>
      <c r="X275" s="71"/>
      <c r="Y275" s="71"/>
      <c r="Z275" s="71"/>
      <c r="AA275" s="71"/>
      <c r="AB275" s="71"/>
      <c r="AC275" s="71"/>
      <c r="AD275" s="56">
        <f t="shared" si="141"/>
        <v>58</v>
      </c>
      <c r="AE275" s="53"/>
    </row>
    <row r="276" spans="2:33" ht="25.5" customHeight="1" x14ac:dyDescent="0.2">
      <c r="B276" s="182"/>
      <c r="C276" s="183"/>
      <c r="D276" s="184"/>
      <c r="E276" s="185"/>
      <c r="F276" s="5" t="s">
        <v>163</v>
      </c>
      <c r="G276" s="40"/>
      <c r="H276" s="40"/>
      <c r="I276" s="40"/>
      <c r="J276" s="40"/>
      <c r="K276" s="40"/>
      <c r="L276" s="48">
        <f t="shared" ref="L276:AD276" si="142">SUM(L272:L275)</f>
        <v>0</v>
      </c>
      <c r="M276" s="48">
        <f t="shared" si="142"/>
        <v>240</v>
      </c>
      <c r="N276" s="48">
        <f t="shared" si="142"/>
        <v>0</v>
      </c>
      <c r="O276" s="48">
        <f t="shared" si="142"/>
        <v>0</v>
      </c>
      <c r="P276" s="48">
        <f t="shared" si="142"/>
        <v>0</v>
      </c>
      <c r="Q276" s="48">
        <f t="shared" si="142"/>
        <v>0</v>
      </c>
      <c r="R276" s="48">
        <f t="shared" si="142"/>
        <v>0</v>
      </c>
      <c r="S276" s="48">
        <f t="shared" si="142"/>
        <v>0</v>
      </c>
      <c r="T276" s="48">
        <f t="shared" si="142"/>
        <v>0</v>
      </c>
      <c r="U276" s="48">
        <f t="shared" si="142"/>
        <v>0</v>
      </c>
      <c r="V276" s="48">
        <f t="shared" si="142"/>
        <v>10</v>
      </c>
      <c r="W276" s="48">
        <f t="shared" si="142"/>
        <v>0</v>
      </c>
      <c r="X276" s="48">
        <f t="shared" si="142"/>
        <v>0</v>
      </c>
      <c r="Y276" s="48">
        <f t="shared" si="142"/>
        <v>0</v>
      </c>
      <c r="Z276" s="48">
        <f t="shared" si="142"/>
        <v>0</v>
      </c>
      <c r="AA276" s="48">
        <f t="shared" si="142"/>
        <v>0</v>
      </c>
      <c r="AB276" s="48">
        <f t="shared" si="142"/>
        <v>0</v>
      </c>
      <c r="AC276" s="48">
        <f t="shared" si="142"/>
        <v>0</v>
      </c>
      <c r="AD276" s="48">
        <f t="shared" si="142"/>
        <v>250</v>
      </c>
      <c r="AE276" s="53"/>
    </row>
    <row r="277" spans="2:33" ht="15.75" customHeight="1" x14ac:dyDescent="0.2">
      <c r="B277" s="182"/>
      <c r="C277" s="183"/>
      <c r="D277" s="184"/>
      <c r="E277" s="185"/>
      <c r="F277" s="218" t="s">
        <v>117</v>
      </c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53"/>
    </row>
    <row r="278" spans="2:33" ht="30.75" customHeight="1" x14ac:dyDescent="0.2">
      <c r="B278" s="182"/>
      <c r="C278" s="183"/>
      <c r="D278" s="184"/>
      <c r="E278" s="185"/>
      <c r="F278" s="73" t="s">
        <v>32</v>
      </c>
      <c r="G278" s="51" t="s">
        <v>89</v>
      </c>
      <c r="H278" s="51" t="s">
        <v>111</v>
      </c>
      <c r="I278" s="90" t="s">
        <v>59</v>
      </c>
      <c r="J278" s="51" t="s">
        <v>159</v>
      </c>
      <c r="K278" s="51" t="s">
        <v>189</v>
      </c>
      <c r="L278" s="26"/>
      <c r="M278" s="26">
        <v>76</v>
      </c>
      <c r="N278" s="26"/>
      <c r="O278" s="26"/>
      <c r="P278" s="26"/>
      <c r="Q278" s="26"/>
      <c r="R278" s="26"/>
      <c r="S278" s="26"/>
      <c r="T278" s="26"/>
      <c r="U278" s="26"/>
      <c r="V278" s="26">
        <v>2</v>
      </c>
      <c r="W278" s="26"/>
      <c r="X278" s="26"/>
      <c r="Y278" s="26"/>
      <c r="Z278" s="26"/>
      <c r="AA278" s="26"/>
      <c r="AB278" s="26"/>
      <c r="AC278" s="26"/>
      <c r="AD278" s="11">
        <f>SUM(L278:Z278)</f>
        <v>78</v>
      </c>
      <c r="AE278" s="53"/>
    </row>
    <row r="279" spans="2:33" ht="25.5" customHeight="1" x14ac:dyDescent="0.2">
      <c r="B279" s="182"/>
      <c r="C279" s="183"/>
      <c r="D279" s="184"/>
      <c r="E279" s="185"/>
      <c r="F279" s="67" t="s">
        <v>40</v>
      </c>
      <c r="G279" s="51" t="s">
        <v>89</v>
      </c>
      <c r="H279" s="51" t="s">
        <v>111</v>
      </c>
      <c r="I279" s="74" t="s">
        <v>59</v>
      </c>
      <c r="J279" s="51" t="s">
        <v>159</v>
      </c>
      <c r="K279" s="74" t="s">
        <v>189</v>
      </c>
      <c r="L279" s="26"/>
      <c r="M279" s="26">
        <v>64</v>
      </c>
      <c r="N279" s="26"/>
      <c r="O279" s="26"/>
      <c r="P279" s="26"/>
      <c r="Q279" s="26"/>
      <c r="R279" s="26"/>
      <c r="S279" s="26"/>
      <c r="T279" s="26"/>
      <c r="U279" s="26"/>
      <c r="V279" s="26">
        <v>2</v>
      </c>
      <c r="W279" s="26"/>
      <c r="X279" s="26"/>
      <c r="Y279" s="26"/>
      <c r="Z279" s="26"/>
      <c r="AA279" s="26"/>
      <c r="AB279" s="26"/>
      <c r="AC279" s="26"/>
      <c r="AD279" s="11">
        <f>SUM(L279:AC279)</f>
        <v>66</v>
      </c>
      <c r="AE279" s="53"/>
    </row>
    <row r="280" spans="2:33" ht="25.5" customHeight="1" x14ac:dyDescent="0.2">
      <c r="B280" s="182"/>
      <c r="C280" s="183"/>
      <c r="D280" s="184"/>
      <c r="E280" s="185"/>
      <c r="F280" s="67" t="s">
        <v>48</v>
      </c>
      <c r="G280" s="57" t="s">
        <v>89</v>
      </c>
      <c r="H280" s="57" t="s">
        <v>111</v>
      </c>
      <c r="I280" s="76" t="s">
        <v>3</v>
      </c>
      <c r="J280" s="57" t="s">
        <v>138</v>
      </c>
      <c r="K280" s="76" t="s">
        <v>189</v>
      </c>
      <c r="L280" s="44"/>
      <c r="M280" s="44">
        <v>56</v>
      </c>
      <c r="N280" s="44"/>
      <c r="O280" s="44"/>
      <c r="P280" s="44"/>
      <c r="Q280" s="44"/>
      <c r="R280" s="44"/>
      <c r="S280" s="44"/>
      <c r="T280" s="44"/>
      <c r="U280" s="44"/>
      <c r="V280" s="44">
        <v>2</v>
      </c>
      <c r="W280" s="44"/>
      <c r="X280" s="44"/>
      <c r="Y280" s="44"/>
      <c r="Z280" s="44"/>
      <c r="AA280" s="44"/>
      <c r="AB280" s="44"/>
      <c r="AC280" s="44"/>
      <c r="AD280" s="11">
        <f>SUM(L280:Z280)</f>
        <v>58</v>
      </c>
      <c r="AE280" s="53"/>
    </row>
    <row r="281" spans="2:33" ht="37.5" customHeight="1" x14ac:dyDescent="0.2">
      <c r="B281" s="182"/>
      <c r="C281" s="183"/>
      <c r="D281" s="184"/>
      <c r="E281" s="185"/>
      <c r="F281" s="67" t="s">
        <v>69</v>
      </c>
      <c r="G281" s="51" t="s">
        <v>89</v>
      </c>
      <c r="H281" s="51" t="s">
        <v>111</v>
      </c>
      <c r="I281" s="51" t="s">
        <v>82</v>
      </c>
      <c r="J281" s="51" t="s">
        <v>13</v>
      </c>
      <c r="K281" s="51" t="s">
        <v>151</v>
      </c>
      <c r="L281" s="26"/>
      <c r="M281" s="26">
        <v>48</v>
      </c>
      <c r="N281" s="26"/>
      <c r="O281" s="26"/>
      <c r="P281" s="26"/>
      <c r="Q281" s="26"/>
      <c r="R281" s="26"/>
      <c r="S281" s="26"/>
      <c r="T281" s="26"/>
      <c r="U281" s="26"/>
      <c r="V281" s="26">
        <v>3</v>
      </c>
      <c r="W281" s="26"/>
      <c r="X281" s="26"/>
      <c r="Y281" s="26"/>
      <c r="Z281" s="26"/>
      <c r="AA281" s="26"/>
      <c r="AB281" s="26"/>
      <c r="AC281" s="26"/>
      <c r="AD281" s="11">
        <f>SUM(L281:AC281)</f>
        <v>51</v>
      </c>
      <c r="AE281" s="53"/>
    </row>
    <row r="282" spans="2:33" ht="51" customHeight="1" x14ac:dyDescent="0.2">
      <c r="B282" s="182"/>
      <c r="C282" s="183"/>
      <c r="D282" s="184"/>
      <c r="E282" s="185"/>
      <c r="F282" s="67" t="s">
        <v>84</v>
      </c>
      <c r="G282" s="51" t="s">
        <v>89</v>
      </c>
      <c r="H282" s="51"/>
      <c r="I282" s="51"/>
      <c r="J282" s="51"/>
      <c r="K282" s="74" t="s">
        <v>66</v>
      </c>
      <c r="L282" s="26"/>
      <c r="M282" s="26">
        <v>56</v>
      </c>
      <c r="N282" s="26"/>
      <c r="O282" s="26"/>
      <c r="P282" s="26"/>
      <c r="Q282" s="26"/>
      <c r="R282" s="26"/>
      <c r="S282" s="26"/>
      <c r="T282" s="26"/>
      <c r="U282" s="26"/>
      <c r="V282" s="26">
        <v>1</v>
      </c>
      <c r="W282" s="26"/>
      <c r="X282" s="26"/>
      <c r="Y282" s="26"/>
      <c r="Z282" s="26"/>
      <c r="AA282" s="26"/>
      <c r="AB282" s="26"/>
      <c r="AC282" s="26"/>
      <c r="AD282" s="11">
        <f>SUM(L282:AC282)</f>
        <v>57</v>
      </c>
      <c r="AE282" s="53"/>
    </row>
    <row r="283" spans="2:33" ht="18.75" customHeight="1" x14ac:dyDescent="0.2">
      <c r="B283" s="182"/>
      <c r="C283" s="183"/>
      <c r="D283" s="184"/>
      <c r="E283" s="185"/>
      <c r="F283" s="5" t="s">
        <v>56</v>
      </c>
      <c r="G283" s="40"/>
      <c r="H283" s="40"/>
      <c r="I283" s="40"/>
      <c r="J283" s="40"/>
      <c r="K283" s="45"/>
      <c r="L283" s="48">
        <f>SUM(L278:L281)</f>
        <v>0</v>
      </c>
      <c r="M283" s="48">
        <f t="shared" ref="M283:AD283" si="143">SUM(M278:M282)</f>
        <v>300</v>
      </c>
      <c r="N283" s="48">
        <f t="shared" si="143"/>
        <v>0</v>
      </c>
      <c r="O283" s="48">
        <f t="shared" si="143"/>
        <v>0</v>
      </c>
      <c r="P283" s="48">
        <f t="shared" si="143"/>
        <v>0</v>
      </c>
      <c r="Q283" s="48">
        <f t="shared" si="143"/>
        <v>0</v>
      </c>
      <c r="R283" s="48">
        <f t="shared" si="143"/>
        <v>0</v>
      </c>
      <c r="S283" s="48">
        <f t="shared" si="143"/>
        <v>0</v>
      </c>
      <c r="T283" s="48">
        <f t="shared" si="143"/>
        <v>0</v>
      </c>
      <c r="U283" s="48">
        <f t="shared" si="143"/>
        <v>0</v>
      </c>
      <c r="V283" s="48">
        <f t="shared" si="143"/>
        <v>10</v>
      </c>
      <c r="W283" s="48">
        <f t="shared" si="143"/>
        <v>0</v>
      </c>
      <c r="X283" s="48">
        <f t="shared" si="143"/>
        <v>0</v>
      </c>
      <c r="Y283" s="48">
        <f t="shared" si="143"/>
        <v>0</v>
      </c>
      <c r="Z283" s="48">
        <f t="shared" si="143"/>
        <v>0</v>
      </c>
      <c r="AA283" s="48">
        <f t="shared" si="143"/>
        <v>0</v>
      </c>
      <c r="AB283" s="48">
        <f t="shared" si="143"/>
        <v>0</v>
      </c>
      <c r="AC283" s="48">
        <f t="shared" si="143"/>
        <v>0</v>
      </c>
      <c r="AD283" s="48">
        <f t="shared" si="143"/>
        <v>310</v>
      </c>
      <c r="AE283" s="53"/>
    </row>
    <row r="284" spans="2:33" ht="16.5" customHeight="1" x14ac:dyDescent="0.2">
      <c r="B284" s="182"/>
      <c r="C284" s="183"/>
      <c r="D284" s="184"/>
      <c r="E284" s="185"/>
      <c r="F284" s="47" t="s">
        <v>157</v>
      </c>
      <c r="G284" s="31"/>
      <c r="H284" s="31"/>
      <c r="I284" s="31"/>
      <c r="J284" s="27"/>
      <c r="K284" s="27"/>
      <c r="L284" s="48">
        <f>L276+L283</f>
        <v>0</v>
      </c>
      <c r="M284" s="48">
        <f>M276+M283</f>
        <v>540</v>
      </c>
      <c r="N284" s="48"/>
      <c r="O284" s="48">
        <f>O276+O283</f>
        <v>0</v>
      </c>
      <c r="P284" s="48">
        <f>P276+P283</f>
        <v>0</v>
      </c>
      <c r="Q284" s="48">
        <f>Q276+Q283</f>
        <v>0</v>
      </c>
      <c r="R284" s="48">
        <f>R276+R283</f>
        <v>0</v>
      </c>
      <c r="S284" s="48"/>
      <c r="T284" s="48">
        <f t="shared" ref="T284:AD284" si="144">T276+T283</f>
        <v>0</v>
      </c>
      <c r="U284" s="48">
        <f t="shared" si="144"/>
        <v>0</v>
      </c>
      <c r="V284" s="48">
        <f t="shared" si="144"/>
        <v>20</v>
      </c>
      <c r="W284" s="48">
        <f t="shared" si="144"/>
        <v>0</v>
      </c>
      <c r="X284" s="48">
        <f t="shared" si="144"/>
        <v>0</v>
      </c>
      <c r="Y284" s="48">
        <f t="shared" si="144"/>
        <v>0</v>
      </c>
      <c r="Z284" s="48">
        <f t="shared" si="144"/>
        <v>0</v>
      </c>
      <c r="AA284" s="48">
        <f t="shared" si="144"/>
        <v>0</v>
      </c>
      <c r="AB284" s="48">
        <f t="shared" si="144"/>
        <v>0</v>
      </c>
      <c r="AC284" s="48">
        <f t="shared" si="144"/>
        <v>0</v>
      </c>
      <c r="AD284" s="48">
        <f t="shared" si="144"/>
        <v>560</v>
      </c>
      <c r="AE284" s="53"/>
    </row>
    <row r="285" spans="2:33" s="52" customFormat="1" ht="19.5" customHeight="1" x14ac:dyDescent="0.25">
      <c r="B285" s="176" t="s">
        <v>26</v>
      </c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53"/>
      <c r="AF285" s="53"/>
      <c r="AG285" s="53"/>
    </row>
    <row r="286" spans="2:33" s="52" customFormat="1" ht="13.5" customHeight="1" x14ac:dyDescent="0.25">
      <c r="B286" s="9"/>
      <c r="C286" s="177"/>
      <c r="D286" s="177"/>
      <c r="E286" s="177"/>
      <c r="F286" s="177"/>
      <c r="G286" s="177"/>
      <c r="H286" s="177"/>
      <c r="I286" s="177"/>
      <c r="J286" s="177"/>
      <c r="K286" s="9"/>
      <c r="L286" s="9"/>
      <c r="M286" s="9"/>
      <c r="N286" s="9"/>
      <c r="O286" s="9"/>
      <c r="P286" s="178" t="s">
        <v>194</v>
      </c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53"/>
    </row>
    <row r="287" spans="2:33" s="52" customFormat="1" ht="15" customHeight="1" x14ac:dyDescent="0.25">
      <c r="B287" s="9"/>
      <c r="C287" s="180" t="s">
        <v>196</v>
      </c>
      <c r="D287" s="180"/>
      <c r="E287" s="180"/>
      <c r="F287" s="180"/>
      <c r="G287" s="180"/>
      <c r="H287" s="180"/>
      <c r="I287" s="180"/>
      <c r="J287" s="180"/>
      <c r="K287" s="9"/>
      <c r="L287" s="9"/>
      <c r="M287" s="9"/>
      <c r="N287" s="9"/>
      <c r="O287" s="9"/>
      <c r="P287" s="9"/>
      <c r="Q287" s="9"/>
      <c r="R287" s="9"/>
      <c r="S287" s="8"/>
      <c r="T287" s="8"/>
      <c r="U287" s="3" t="s">
        <v>49</v>
      </c>
      <c r="V287" s="3"/>
      <c r="W287" s="3"/>
      <c r="X287" s="3"/>
      <c r="Y287" s="3"/>
      <c r="Z287" s="16"/>
      <c r="AA287" s="3"/>
      <c r="AB287" s="12"/>
      <c r="AC287" s="8"/>
      <c r="AD287" s="9"/>
      <c r="AE287" s="53"/>
      <c r="AF287" s="53"/>
      <c r="AG287" s="53"/>
    </row>
    <row r="288" spans="2:33" ht="12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9"/>
      <c r="AE288" s="53"/>
    </row>
    <row r="289" spans="2:31" ht="12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53"/>
    </row>
    <row r="290" spans="2:31" ht="12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53"/>
    </row>
    <row r="291" spans="2:31" ht="12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53"/>
    </row>
    <row r="292" spans="2:31" ht="12.75" customHeight="1" x14ac:dyDescent="0.2">
      <c r="B292" s="182">
        <v>16</v>
      </c>
      <c r="C292" s="255" t="s">
        <v>62</v>
      </c>
      <c r="D292" s="256" t="s">
        <v>39</v>
      </c>
      <c r="E292" s="257" t="s">
        <v>90</v>
      </c>
      <c r="F292" s="196" t="s">
        <v>153</v>
      </c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53"/>
    </row>
    <row r="293" spans="2:31" ht="18" customHeight="1" x14ac:dyDescent="0.2">
      <c r="B293" s="182"/>
      <c r="C293" s="255"/>
      <c r="D293" s="256"/>
      <c r="E293" s="257"/>
      <c r="F293" s="67" t="s">
        <v>155</v>
      </c>
      <c r="G293" s="51" t="s">
        <v>89</v>
      </c>
      <c r="H293" s="51" t="s">
        <v>27</v>
      </c>
      <c r="I293" s="51" t="s">
        <v>168</v>
      </c>
      <c r="J293" s="51" t="s">
        <v>105</v>
      </c>
      <c r="K293" s="51" t="s">
        <v>46</v>
      </c>
      <c r="L293" s="26"/>
      <c r="M293" s="26">
        <v>64</v>
      </c>
      <c r="N293" s="26"/>
      <c r="O293" s="26"/>
      <c r="P293" s="26"/>
      <c r="Q293" s="26"/>
      <c r="R293" s="26"/>
      <c r="S293" s="26"/>
      <c r="T293" s="26"/>
      <c r="U293" s="26"/>
      <c r="V293" s="26">
        <v>3</v>
      </c>
      <c r="W293" s="26"/>
      <c r="X293" s="26"/>
      <c r="Y293" s="26"/>
      <c r="Z293" s="26"/>
      <c r="AA293" s="26"/>
      <c r="AB293" s="26"/>
      <c r="AC293" s="26"/>
      <c r="AD293" s="11">
        <f>SUM(L293:AC293)</f>
        <v>67</v>
      </c>
      <c r="AE293" s="53"/>
    </row>
    <row r="294" spans="2:31" ht="12.75" customHeight="1" x14ac:dyDescent="0.2">
      <c r="B294" s="182"/>
      <c r="C294" s="255"/>
      <c r="D294" s="256"/>
      <c r="E294" s="257"/>
      <c r="F294" s="67" t="s">
        <v>40</v>
      </c>
      <c r="G294" s="51" t="s">
        <v>89</v>
      </c>
      <c r="H294" s="51" t="s">
        <v>111</v>
      </c>
      <c r="I294" s="51" t="s">
        <v>22</v>
      </c>
      <c r="J294" s="51" t="s">
        <v>159</v>
      </c>
      <c r="K294" s="51" t="s">
        <v>75</v>
      </c>
      <c r="L294" s="26"/>
      <c r="M294" s="26">
        <v>52</v>
      </c>
      <c r="N294" s="26"/>
      <c r="O294" s="26"/>
      <c r="P294" s="26"/>
      <c r="Q294" s="26"/>
      <c r="R294" s="26"/>
      <c r="S294" s="26"/>
      <c r="T294" s="26"/>
      <c r="U294" s="26"/>
      <c r="V294" s="26">
        <v>2</v>
      </c>
      <c r="W294" s="26"/>
      <c r="X294" s="26"/>
      <c r="Y294" s="26"/>
      <c r="Z294" s="26"/>
      <c r="AA294" s="26"/>
      <c r="AB294" s="26"/>
      <c r="AC294" s="26"/>
      <c r="AD294" s="11">
        <f t="shared" ref="AD294:AD296" si="145">SUM(L294:AC294)</f>
        <v>54</v>
      </c>
      <c r="AE294" s="53"/>
    </row>
    <row r="295" spans="2:31" ht="15" customHeight="1" x14ac:dyDescent="0.2">
      <c r="B295" s="182"/>
      <c r="C295" s="255"/>
      <c r="D295" s="256"/>
      <c r="E295" s="257"/>
      <c r="F295" s="67" t="s">
        <v>9</v>
      </c>
      <c r="G295" s="51" t="s">
        <v>89</v>
      </c>
      <c r="H295" s="51" t="s">
        <v>111</v>
      </c>
      <c r="I295" s="51" t="s">
        <v>169</v>
      </c>
      <c r="J295" s="51" t="s">
        <v>105</v>
      </c>
      <c r="K295" s="74" t="s">
        <v>75</v>
      </c>
      <c r="L295" s="26"/>
      <c r="M295" s="26">
        <v>96</v>
      </c>
      <c r="N295" s="26"/>
      <c r="O295" s="26"/>
      <c r="P295" s="26"/>
      <c r="Q295" s="26"/>
      <c r="R295" s="26"/>
      <c r="S295" s="26"/>
      <c r="T295" s="26"/>
      <c r="U295" s="26"/>
      <c r="V295" s="26">
        <v>4</v>
      </c>
      <c r="W295" s="26"/>
      <c r="X295" s="26"/>
      <c r="Y295" s="26"/>
      <c r="Z295" s="26"/>
      <c r="AA295" s="26"/>
      <c r="AB295" s="26"/>
      <c r="AC295" s="26"/>
      <c r="AD295" s="11">
        <f t="shared" si="145"/>
        <v>100</v>
      </c>
      <c r="AE295" s="53"/>
    </row>
    <row r="296" spans="2:31" ht="17.25" customHeight="1" x14ac:dyDescent="0.2">
      <c r="B296" s="182"/>
      <c r="C296" s="255"/>
      <c r="D296" s="256"/>
      <c r="E296" s="257"/>
      <c r="F296" s="67" t="s">
        <v>5</v>
      </c>
      <c r="G296" s="51" t="s">
        <v>89</v>
      </c>
      <c r="H296" s="51" t="s">
        <v>111</v>
      </c>
      <c r="I296" s="51" t="s">
        <v>169</v>
      </c>
      <c r="J296" s="51" t="s">
        <v>105</v>
      </c>
      <c r="K296" s="51" t="s">
        <v>75</v>
      </c>
      <c r="L296" s="26"/>
      <c r="M296" s="26">
        <v>96</v>
      </c>
      <c r="N296" s="26"/>
      <c r="O296" s="26"/>
      <c r="P296" s="26"/>
      <c r="Q296" s="26"/>
      <c r="R296" s="26"/>
      <c r="S296" s="26"/>
      <c r="T296" s="26"/>
      <c r="U296" s="26"/>
      <c r="V296" s="26">
        <v>3</v>
      </c>
      <c r="W296" s="26"/>
      <c r="X296" s="26"/>
      <c r="Y296" s="26"/>
      <c r="Z296" s="26"/>
      <c r="AA296" s="26"/>
      <c r="AB296" s="26"/>
      <c r="AC296" s="26"/>
      <c r="AD296" s="11">
        <f t="shared" si="145"/>
        <v>99</v>
      </c>
      <c r="AE296" s="53"/>
    </row>
    <row r="297" spans="2:31" ht="12.75" customHeight="1" x14ac:dyDescent="0.2">
      <c r="B297" s="182"/>
      <c r="C297" s="255"/>
      <c r="D297" s="256"/>
      <c r="E297" s="257"/>
      <c r="F297" s="46" t="s">
        <v>163</v>
      </c>
      <c r="G297" s="57"/>
      <c r="H297" s="51"/>
      <c r="I297" s="51"/>
      <c r="J297" s="51"/>
      <c r="K297" s="51"/>
      <c r="L297" s="50">
        <f>SUM(L292:L296)</f>
        <v>0</v>
      </c>
      <c r="M297" s="50">
        <f t="shared" ref="M297:AC297" si="146">SUM(M293:M296)</f>
        <v>308</v>
      </c>
      <c r="N297" s="50">
        <f t="shared" si="146"/>
        <v>0</v>
      </c>
      <c r="O297" s="50">
        <f t="shared" si="146"/>
        <v>0</v>
      </c>
      <c r="P297" s="50">
        <f t="shared" si="146"/>
        <v>0</v>
      </c>
      <c r="Q297" s="50">
        <f t="shared" si="146"/>
        <v>0</v>
      </c>
      <c r="R297" s="50">
        <f t="shared" si="146"/>
        <v>0</v>
      </c>
      <c r="S297" s="50">
        <f t="shared" si="146"/>
        <v>0</v>
      </c>
      <c r="T297" s="50">
        <f t="shared" si="146"/>
        <v>0</v>
      </c>
      <c r="U297" s="50">
        <f t="shared" si="146"/>
        <v>0</v>
      </c>
      <c r="V297" s="50">
        <f t="shared" si="146"/>
        <v>12</v>
      </c>
      <c r="W297" s="50">
        <f t="shared" si="146"/>
        <v>0</v>
      </c>
      <c r="X297" s="50">
        <f t="shared" si="146"/>
        <v>0</v>
      </c>
      <c r="Y297" s="50">
        <f t="shared" si="146"/>
        <v>0</v>
      </c>
      <c r="Z297" s="50">
        <f t="shared" si="146"/>
        <v>0</v>
      </c>
      <c r="AA297" s="50">
        <f t="shared" si="146"/>
        <v>0</v>
      </c>
      <c r="AB297" s="50">
        <f t="shared" si="146"/>
        <v>0</v>
      </c>
      <c r="AC297" s="50">
        <f t="shared" si="146"/>
        <v>0</v>
      </c>
      <c r="AD297" s="50">
        <f>SUM(AD293:AD296)</f>
        <v>320</v>
      </c>
      <c r="AE297" s="53"/>
    </row>
    <row r="298" spans="2:31" ht="12.75" customHeight="1" x14ac:dyDescent="0.2">
      <c r="B298" s="182"/>
      <c r="C298" s="255"/>
      <c r="D298" s="256"/>
      <c r="E298" s="257"/>
      <c r="F298" s="186" t="s">
        <v>150</v>
      </c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53"/>
    </row>
    <row r="299" spans="2:31" ht="24" customHeight="1" x14ac:dyDescent="0.2">
      <c r="B299" s="182"/>
      <c r="C299" s="255"/>
      <c r="D299" s="256"/>
      <c r="E299" s="257"/>
      <c r="F299" s="67" t="s">
        <v>48</v>
      </c>
      <c r="G299" s="57" t="s">
        <v>89</v>
      </c>
      <c r="H299" s="57" t="s">
        <v>111</v>
      </c>
      <c r="I299" s="76" t="s">
        <v>3</v>
      </c>
      <c r="J299" s="57" t="s">
        <v>138</v>
      </c>
      <c r="K299" s="76" t="s">
        <v>189</v>
      </c>
      <c r="L299" s="44"/>
      <c r="M299" s="44">
        <v>56</v>
      </c>
      <c r="N299" s="44"/>
      <c r="O299" s="44"/>
      <c r="P299" s="44"/>
      <c r="Q299" s="44"/>
      <c r="R299" s="44"/>
      <c r="S299" s="44"/>
      <c r="T299" s="44"/>
      <c r="U299" s="44"/>
      <c r="V299" s="44">
        <v>3</v>
      </c>
      <c r="W299" s="44"/>
      <c r="X299" s="44"/>
      <c r="Y299" s="44"/>
      <c r="Z299" s="44"/>
      <c r="AA299" s="44"/>
      <c r="AB299" s="44"/>
      <c r="AC299" s="44"/>
      <c r="AD299" s="11">
        <f>SUM(L299:Z299)</f>
        <v>59</v>
      </c>
      <c r="AE299" s="53"/>
    </row>
    <row r="300" spans="2:31" ht="15.75" customHeight="1" x14ac:dyDescent="0.2">
      <c r="B300" s="182"/>
      <c r="C300" s="255"/>
      <c r="D300" s="256"/>
      <c r="E300" s="257"/>
      <c r="F300" s="67" t="s">
        <v>40</v>
      </c>
      <c r="G300" s="51" t="s">
        <v>89</v>
      </c>
      <c r="H300" s="51" t="s">
        <v>111</v>
      </c>
      <c r="I300" s="74" t="s">
        <v>59</v>
      </c>
      <c r="J300" s="51" t="s">
        <v>159</v>
      </c>
      <c r="K300" s="74" t="s">
        <v>189</v>
      </c>
      <c r="L300" s="26"/>
      <c r="M300" s="26">
        <v>64</v>
      </c>
      <c r="N300" s="26"/>
      <c r="O300" s="26"/>
      <c r="P300" s="26"/>
      <c r="Q300" s="26"/>
      <c r="R300" s="26"/>
      <c r="S300" s="26"/>
      <c r="T300" s="26"/>
      <c r="U300" s="26"/>
      <c r="V300" s="26">
        <v>2</v>
      </c>
      <c r="W300" s="26"/>
      <c r="X300" s="26"/>
      <c r="Y300" s="26"/>
      <c r="Z300" s="26"/>
      <c r="AA300" s="26"/>
      <c r="AB300" s="26"/>
      <c r="AC300" s="26"/>
      <c r="AD300" s="11">
        <f>SUM(L300:AC300)</f>
        <v>66</v>
      </c>
      <c r="AE300" s="53"/>
    </row>
    <row r="301" spans="2:31" ht="18" customHeight="1" x14ac:dyDescent="0.2">
      <c r="B301" s="182"/>
      <c r="C301" s="255"/>
      <c r="D301" s="256"/>
      <c r="E301" s="257"/>
      <c r="F301" s="67" t="s">
        <v>5</v>
      </c>
      <c r="G301" s="51" t="s">
        <v>89</v>
      </c>
      <c r="H301" s="51" t="s">
        <v>111</v>
      </c>
      <c r="I301" s="51" t="s">
        <v>169</v>
      </c>
      <c r="J301" s="51" t="s">
        <v>105</v>
      </c>
      <c r="K301" s="51" t="s">
        <v>36</v>
      </c>
      <c r="L301" s="26"/>
      <c r="M301" s="26">
        <v>84</v>
      </c>
      <c r="N301" s="26"/>
      <c r="O301" s="26"/>
      <c r="P301" s="26"/>
      <c r="Q301" s="26"/>
      <c r="R301" s="26"/>
      <c r="S301" s="26"/>
      <c r="T301" s="26"/>
      <c r="U301" s="26"/>
      <c r="V301" s="26">
        <v>3</v>
      </c>
      <c r="W301" s="26"/>
      <c r="X301" s="26"/>
      <c r="Y301" s="26"/>
      <c r="Z301" s="26"/>
      <c r="AA301" s="26"/>
      <c r="AB301" s="26"/>
      <c r="AC301" s="26"/>
      <c r="AD301" s="11">
        <f>SUM(M301:AA301)</f>
        <v>87</v>
      </c>
      <c r="AE301" s="53"/>
    </row>
    <row r="302" spans="2:31" ht="20.25" customHeight="1" x14ac:dyDescent="0.2">
      <c r="B302" s="182"/>
      <c r="C302" s="255"/>
      <c r="D302" s="256"/>
      <c r="E302" s="257"/>
      <c r="F302" s="67" t="s">
        <v>116</v>
      </c>
      <c r="G302" s="51" t="s">
        <v>89</v>
      </c>
      <c r="H302" s="51" t="s">
        <v>111</v>
      </c>
      <c r="I302" s="51" t="s">
        <v>59</v>
      </c>
      <c r="J302" s="51">
        <v>1</v>
      </c>
      <c r="K302" s="51" t="s">
        <v>190</v>
      </c>
      <c r="L302" s="26"/>
      <c r="M302" s="26"/>
      <c r="N302" s="26"/>
      <c r="O302" s="26"/>
      <c r="P302" s="26"/>
      <c r="Q302" s="26"/>
      <c r="R302" s="26"/>
      <c r="S302" s="26"/>
      <c r="T302" s="26"/>
      <c r="U302" s="26">
        <v>25</v>
      </c>
      <c r="V302" s="26"/>
      <c r="W302" s="26"/>
      <c r="X302" s="26"/>
      <c r="Y302" s="26"/>
      <c r="Z302" s="26"/>
      <c r="AA302" s="26"/>
      <c r="AB302" s="26"/>
      <c r="AC302" s="26"/>
      <c r="AD302" s="11">
        <f>SUM(L302:AC302)</f>
        <v>25</v>
      </c>
      <c r="AE302" s="53"/>
    </row>
    <row r="303" spans="2:31" ht="19.5" customHeight="1" x14ac:dyDescent="0.2">
      <c r="B303" s="182"/>
      <c r="C303" s="255"/>
      <c r="D303" s="256"/>
      <c r="E303" s="257"/>
      <c r="F303" s="20" t="s">
        <v>154</v>
      </c>
      <c r="G303" s="51" t="s">
        <v>89</v>
      </c>
      <c r="H303" s="51" t="s">
        <v>27</v>
      </c>
      <c r="I303" s="51" t="s">
        <v>168</v>
      </c>
      <c r="J303" s="51" t="s">
        <v>105</v>
      </c>
      <c r="K303" s="51" t="s">
        <v>66</v>
      </c>
      <c r="L303" s="26"/>
      <c r="M303" s="26"/>
      <c r="N303" s="26"/>
      <c r="O303" s="26"/>
      <c r="P303" s="26"/>
      <c r="Q303" s="26"/>
      <c r="R303" s="26"/>
      <c r="S303" s="26"/>
      <c r="T303" s="26"/>
      <c r="U303" s="26">
        <v>25</v>
      </c>
      <c r="V303" s="26"/>
      <c r="W303" s="26"/>
      <c r="X303" s="26"/>
      <c r="Y303" s="26"/>
      <c r="Z303" s="26"/>
      <c r="AA303" s="26"/>
      <c r="AB303" s="26"/>
      <c r="AC303" s="26"/>
      <c r="AD303" s="11">
        <f>SUM(L303:AC303)</f>
        <v>25</v>
      </c>
      <c r="AE303" s="53"/>
    </row>
    <row r="304" spans="2:31" ht="21" customHeight="1" x14ac:dyDescent="0.2">
      <c r="B304" s="182"/>
      <c r="C304" s="255"/>
      <c r="D304" s="256"/>
      <c r="E304" s="257"/>
      <c r="F304" s="46" t="s">
        <v>56</v>
      </c>
      <c r="G304" s="17"/>
      <c r="H304" s="17"/>
      <c r="I304" s="17"/>
      <c r="J304" s="17"/>
      <c r="K304" s="19"/>
      <c r="L304" s="50">
        <f t="shared" ref="L304" si="147">SUM(L299:L303)</f>
        <v>0</v>
      </c>
      <c r="M304" s="50">
        <f t="shared" ref="M304" si="148">SUM(M299:M303)</f>
        <v>204</v>
      </c>
      <c r="N304" s="50">
        <f t="shared" ref="N304" si="149">SUM(N299:N303)</f>
        <v>0</v>
      </c>
      <c r="O304" s="50">
        <f t="shared" ref="O304" si="150">SUM(O299:O303)</f>
        <v>0</v>
      </c>
      <c r="P304" s="50">
        <f t="shared" ref="P304" si="151">SUM(P299:P303)</f>
        <v>0</v>
      </c>
      <c r="Q304" s="50">
        <f t="shared" ref="Q304" si="152">SUM(Q299:Q303)</f>
        <v>0</v>
      </c>
      <c r="R304" s="50">
        <f t="shared" ref="R304" si="153">SUM(R299:R303)</f>
        <v>0</v>
      </c>
      <c r="S304" s="50">
        <f t="shared" ref="S304" si="154">SUM(S299:S303)</f>
        <v>0</v>
      </c>
      <c r="T304" s="50">
        <f t="shared" ref="T304" si="155">SUM(T299:T303)</f>
        <v>0</v>
      </c>
      <c r="U304" s="50">
        <f t="shared" ref="U304" si="156">SUM(U299:U303)</f>
        <v>50</v>
      </c>
      <c r="V304" s="50">
        <f t="shared" ref="V304" si="157">SUM(V299:V303)</f>
        <v>8</v>
      </c>
      <c r="W304" s="50">
        <f t="shared" ref="W304" si="158">SUM(W299:W303)</f>
        <v>0</v>
      </c>
      <c r="X304" s="50">
        <f t="shared" ref="X304" si="159">SUM(X299:X303)</f>
        <v>0</v>
      </c>
      <c r="Y304" s="50">
        <f t="shared" ref="Y304" si="160">SUM(Y299:Y303)</f>
        <v>0</v>
      </c>
      <c r="Z304" s="50">
        <f t="shared" ref="Z304" si="161">SUM(Z299:Z303)</f>
        <v>0</v>
      </c>
      <c r="AA304" s="50">
        <f t="shared" ref="AA304" si="162">SUM(AA299:AA303)</f>
        <v>0</v>
      </c>
      <c r="AB304" s="50">
        <f t="shared" ref="AB304" si="163">SUM(AB299:AB303)</f>
        <v>0</v>
      </c>
      <c r="AC304" s="50">
        <f t="shared" ref="AC304" si="164">SUM(AC299:AC303)</f>
        <v>0</v>
      </c>
      <c r="AD304" s="50">
        <f t="shared" ref="AD304" si="165">SUM(AD299:AD303)</f>
        <v>262</v>
      </c>
      <c r="AE304" s="53"/>
    </row>
    <row r="305" spans="2:32" ht="12.75" customHeight="1" x14ac:dyDescent="0.2">
      <c r="B305" s="182"/>
      <c r="C305" s="255"/>
      <c r="D305" s="256"/>
      <c r="E305" s="257"/>
      <c r="F305" s="35" t="s">
        <v>157</v>
      </c>
      <c r="G305" s="23"/>
      <c r="H305" s="23"/>
      <c r="I305" s="23"/>
      <c r="J305" s="14"/>
      <c r="K305" s="14"/>
      <c r="L305" s="50">
        <f t="shared" ref="L305" si="166">SUM(L297+L304)</f>
        <v>0</v>
      </c>
      <c r="M305" s="50">
        <f t="shared" ref="M305" si="167">SUM(M297+M304)</f>
        <v>512</v>
      </c>
      <c r="N305" s="50">
        <f t="shared" ref="N305" si="168">SUM(N297+N304)</f>
        <v>0</v>
      </c>
      <c r="O305" s="50">
        <f t="shared" ref="O305" si="169">SUM(O297+O304)</f>
        <v>0</v>
      </c>
      <c r="P305" s="50">
        <f t="shared" ref="P305" si="170">SUM(P297+P304)</f>
        <v>0</v>
      </c>
      <c r="Q305" s="50">
        <f t="shared" ref="Q305" si="171">SUM(Q297+Q304)</f>
        <v>0</v>
      </c>
      <c r="R305" s="50">
        <f t="shared" ref="R305" si="172">SUM(R297+R304)</f>
        <v>0</v>
      </c>
      <c r="S305" s="50">
        <f t="shared" ref="S305" si="173">SUM(S297+S304)</f>
        <v>0</v>
      </c>
      <c r="T305" s="50">
        <f t="shared" ref="T305" si="174">SUM(T297+T304)</f>
        <v>0</v>
      </c>
      <c r="U305" s="50">
        <f t="shared" ref="U305" si="175">SUM(U297+U304)</f>
        <v>50</v>
      </c>
      <c r="V305" s="50">
        <f t="shared" ref="V305" si="176">SUM(V297+V304)</f>
        <v>20</v>
      </c>
      <c r="W305" s="50">
        <f t="shared" ref="W305" si="177">SUM(W297+W304)</f>
        <v>0</v>
      </c>
      <c r="X305" s="50">
        <f t="shared" ref="X305" si="178">SUM(X297+X304)</f>
        <v>0</v>
      </c>
      <c r="Y305" s="50">
        <f t="shared" ref="Y305" si="179">SUM(Y297+Y304)</f>
        <v>0</v>
      </c>
      <c r="Z305" s="50">
        <f t="shared" ref="Z305" si="180">SUM(Z297+Z304)</f>
        <v>0</v>
      </c>
      <c r="AA305" s="50">
        <f t="shared" ref="AA305" si="181">SUM(AA297+AA304)</f>
        <v>0</v>
      </c>
      <c r="AB305" s="50">
        <f t="shared" ref="AB305" si="182">SUM(AB297+AB304)</f>
        <v>0</v>
      </c>
      <c r="AC305" s="50">
        <f t="shared" ref="AC305" si="183">SUM(AC297+AC304)</f>
        <v>0</v>
      </c>
      <c r="AD305" s="50">
        <f t="shared" ref="AD305" si="184">SUM(AD297+AD304)</f>
        <v>582</v>
      </c>
      <c r="AE305" s="53"/>
    </row>
    <row r="306" spans="2:32" ht="12.75" customHeight="1" x14ac:dyDescent="0.25">
      <c r="B306" s="176" t="s">
        <v>26</v>
      </c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53"/>
      <c r="AF306" s="53"/>
    </row>
    <row r="307" spans="2:32" ht="12.75" customHeight="1" x14ac:dyDescent="0.25">
      <c r="B307" s="9"/>
      <c r="C307" s="177"/>
      <c r="D307" s="177"/>
      <c r="E307" s="177"/>
      <c r="F307" s="177"/>
      <c r="G307" s="177"/>
      <c r="H307" s="177"/>
      <c r="I307" s="177"/>
      <c r="J307" s="177"/>
      <c r="K307" s="9"/>
      <c r="L307" s="9"/>
      <c r="M307" s="9"/>
      <c r="N307" s="9"/>
      <c r="O307" s="9"/>
      <c r="P307" s="178" t="s">
        <v>194</v>
      </c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  <c r="AD307" s="179"/>
      <c r="AE307" s="179"/>
      <c r="AF307" s="179"/>
    </row>
    <row r="308" spans="2:32" ht="12.75" customHeight="1" x14ac:dyDescent="0.25">
      <c r="B308" s="9"/>
      <c r="C308" s="180" t="s">
        <v>196</v>
      </c>
      <c r="D308" s="180"/>
      <c r="E308" s="180"/>
      <c r="F308" s="180"/>
      <c r="G308" s="180"/>
      <c r="H308" s="180"/>
      <c r="I308" s="180"/>
      <c r="J308" s="180"/>
      <c r="K308" s="9"/>
      <c r="L308" s="9"/>
      <c r="M308" s="9"/>
      <c r="N308" s="9"/>
      <c r="O308" s="9"/>
      <c r="P308" s="9"/>
      <c r="Q308" s="9"/>
      <c r="R308" s="9"/>
      <c r="S308" s="8"/>
      <c r="T308" s="8"/>
      <c r="U308" s="3" t="s">
        <v>49</v>
      </c>
      <c r="V308" s="3"/>
      <c r="W308" s="3"/>
      <c r="X308" s="3"/>
      <c r="Y308" s="3"/>
      <c r="Z308" s="16"/>
      <c r="AA308" s="3"/>
      <c r="AB308" s="12"/>
      <c r="AC308" s="8"/>
      <c r="AD308" s="9"/>
      <c r="AE308" s="53"/>
      <c r="AF308" s="53"/>
    </row>
    <row r="309" spans="2:32" ht="12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8"/>
      <c r="T309" s="8"/>
      <c r="U309" s="9"/>
      <c r="V309" s="8"/>
      <c r="W309" s="8"/>
      <c r="X309" s="3"/>
      <c r="Y309" s="3"/>
      <c r="Z309" s="3"/>
      <c r="AA309" s="3"/>
      <c r="AB309" s="3"/>
      <c r="AC309" s="3"/>
      <c r="AD309" s="3"/>
      <c r="AE309" s="53"/>
    </row>
    <row r="310" spans="2:32" ht="12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53"/>
    </row>
    <row r="311" spans="2:32" ht="12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53"/>
    </row>
    <row r="312" spans="2:32" ht="12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53"/>
    </row>
    <row r="313" spans="2:32" ht="12.75" customHeight="1" x14ac:dyDescent="0.2">
      <c r="B313" s="182">
        <v>17</v>
      </c>
      <c r="C313" s="183" t="s">
        <v>164</v>
      </c>
      <c r="D313" s="184" t="s">
        <v>37</v>
      </c>
      <c r="E313" s="185" t="s">
        <v>90</v>
      </c>
      <c r="F313" s="186" t="s">
        <v>153</v>
      </c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</row>
    <row r="314" spans="2:32" ht="17.25" customHeight="1" x14ac:dyDescent="0.2">
      <c r="B314" s="182"/>
      <c r="C314" s="183"/>
      <c r="D314" s="184"/>
      <c r="E314" s="185"/>
      <c r="F314" s="67" t="s">
        <v>97</v>
      </c>
      <c r="G314" s="57" t="s">
        <v>89</v>
      </c>
      <c r="H314" s="51" t="s">
        <v>111</v>
      </c>
      <c r="I314" s="51" t="s">
        <v>59</v>
      </c>
      <c r="J314" s="51" t="s">
        <v>159</v>
      </c>
      <c r="K314" s="51" t="s">
        <v>190</v>
      </c>
      <c r="L314" s="44"/>
      <c r="M314" s="44">
        <v>120</v>
      </c>
      <c r="N314" s="44"/>
      <c r="O314" s="44"/>
      <c r="P314" s="44"/>
      <c r="Q314" s="44"/>
      <c r="R314" s="44"/>
      <c r="S314" s="44"/>
      <c r="T314" s="44"/>
      <c r="U314" s="44"/>
      <c r="V314" s="44">
        <v>8</v>
      </c>
      <c r="W314" s="44"/>
      <c r="X314" s="26"/>
      <c r="Y314" s="26"/>
      <c r="Z314" s="26"/>
      <c r="AA314" s="26"/>
      <c r="AB314" s="26"/>
      <c r="AC314" s="26"/>
      <c r="AD314" s="56">
        <f>SUM(L314:AC314)</f>
        <v>128</v>
      </c>
    </row>
    <row r="315" spans="2:32" ht="15.75" customHeight="1" x14ac:dyDescent="0.2">
      <c r="B315" s="182"/>
      <c r="C315" s="183"/>
      <c r="D315" s="184"/>
      <c r="E315" s="185"/>
      <c r="F315" s="67" t="s">
        <v>155</v>
      </c>
      <c r="G315" s="57" t="s">
        <v>89</v>
      </c>
      <c r="H315" s="51" t="s">
        <v>111</v>
      </c>
      <c r="I315" s="51" t="s">
        <v>87</v>
      </c>
      <c r="J315" s="51" t="s">
        <v>105</v>
      </c>
      <c r="K315" s="51" t="s">
        <v>151</v>
      </c>
      <c r="L315" s="44"/>
      <c r="M315" s="44">
        <v>96</v>
      </c>
      <c r="N315" s="44"/>
      <c r="O315" s="44"/>
      <c r="P315" s="44"/>
      <c r="Q315" s="44"/>
      <c r="R315" s="44"/>
      <c r="S315" s="44"/>
      <c r="T315" s="44"/>
      <c r="U315" s="44"/>
      <c r="V315" s="44">
        <v>3</v>
      </c>
      <c r="W315" s="44"/>
      <c r="X315" s="26"/>
      <c r="Y315" s="26"/>
      <c r="Z315" s="26"/>
      <c r="AA315" s="26"/>
      <c r="AB315" s="26"/>
      <c r="AC315" s="26"/>
      <c r="AD315" s="56">
        <f t="shared" ref="AD315:AD316" si="185">SUM(L315:AC315)</f>
        <v>99</v>
      </c>
    </row>
    <row r="316" spans="2:32" ht="12.75" customHeight="1" x14ac:dyDescent="0.2">
      <c r="B316" s="182"/>
      <c r="C316" s="183"/>
      <c r="D316" s="184"/>
      <c r="E316" s="185"/>
      <c r="F316" s="67" t="s">
        <v>48</v>
      </c>
      <c r="G316" s="57" t="s">
        <v>89</v>
      </c>
      <c r="H316" s="51" t="s">
        <v>111</v>
      </c>
      <c r="I316" s="51" t="s">
        <v>87</v>
      </c>
      <c r="J316" s="51" t="s">
        <v>105</v>
      </c>
      <c r="K316" s="51" t="s">
        <v>151</v>
      </c>
      <c r="L316" s="44"/>
      <c r="M316" s="44">
        <v>96</v>
      </c>
      <c r="N316" s="44"/>
      <c r="O316" s="44"/>
      <c r="P316" s="44"/>
      <c r="Q316" s="44"/>
      <c r="R316" s="44"/>
      <c r="S316" s="44"/>
      <c r="T316" s="44"/>
      <c r="U316" s="44"/>
      <c r="V316" s="44">
        <v>4</v>
      </c>
      <c r="W316" s="44"/>
      <c r="X316" s="26"/>
      <c r="Y316" s="26"/>
      <c r="Z316" s="26"/>
      <c r="AA316" s="26"/>
      <c r="AB316" s="26"/>
      <c r="AC316" s="26"/>
      <c r="AD316" s="56">
        <f t="shared" si="185"/>
        <v>100</v>
      </c>
    </row>
    <row r="317" spans="2:32" ht="15.75" customHeight="1" x14ac:dyDescent="0.2">
      <c r="B317" s="182"/>
      <c r="C317" s="183"/>
      <c r="D317" s="184"/>
      <c r="E317" s="185"/>
      <c r="F317" s="5" t="s">
        <v>163</v>
      </c>
      <c r="G317" s="40"/>
      <c r="H317" s="40"/>
      <c r="I317" s="40"/>
      <c r="J317" s="40"/>
      <c r="K317" s="40"/>
      <c r="L317" s="48">
        <f t="shared" ref="L317" si="186">SUM(L314:L316)</f>
        <v>0</v>
      </c>
      <c r="M317" s="48">
        <f>SUM(M314:M316)</f>
        <v>312</v>
      </c>
      <c r="N317" s="48">
        <f t="shared" ref="N317:AC317" si="187">SUM(N314:N316)</f>
        <v>0</v>
      </c>
      <c r="O317" s="48">
        <f t="shared" si="187"/>
        <v>0</v>
      </c>
      <c r="P317" s="48">
        <f t="shared" si="187"/>
        <v>0</v>
      </c>
      <c r="Q317" s="48">
        <f t="shared" si="187"/>
        <v>0</v>
      </c>
      <c r="R317" s="48">
        <f t="shared" si="187"/>
        <v>0</v>
      </c>
      <c r="S317" s="48">
        <f t="shared" si="187"/>
        <v>0</v>
      </c>
      <c r="T317" s="48">
        <f t="shared" si="187"/>
        <v>0</v>
      </c>
      <c r="U317" s="48">
        <f t="shared" si="187"/>
        <v>0</v>
      </c>
      <c r="V317" s="48">
        <f t="shared" si="187"/>
        <v>15</v>
      </c>
      <c r="W317" s="48">
        <f t="shared" si="187"/>
        <v>0</v>
      </c>
      <c r="X317" s="48">
        <f t="shared" si="187"/>
        <v>0</v>
      </c>
      <c r="Y317" s="48">
        <f t="shared" si="187"/>
        <v>0</v>
      </c>
      <c r="Z317" s="48">
        <f t="shared" si="187"/>
        <v>0</v>
      </c>
      <c r="AA317" s="48">
        <f t="shared" si="187"/>
        <v>0</v>
      </c>
      <c r="AB317" s="48">
        <f t="shared" si="187"/>
        <v>0</v>
      </c>
      <c r="AC317" s="48">
        <f t="shared" si="187"/>
        <v>0</v>
      </c>
      <c r="AD317" s="48">
        <f>SUM(AD314:AD316)</f>
        <v>327</v>
      </c>
    </row>
    <row r="318" spans="2:32" ht="12.75" customHeight="1" x14ac:dyDescent="0.2">
      <c r="B318" s="182"/>
      <c r="C318" s="183"/>
      <c r="D318" s="184"/>
      <c r="E318" s="185"/>
      <c r="F318" s="186" t="s">
        <v>150</v>
      </c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</row>
    <row r="319" spans="2:32" ht="12.75" customHeight="1" x14ac:dyDescent="0.2">
      <c r="B319" s="182"/>
      <c r="C319" s="183"/>
      <c r="D319" s="184"/>
      <c r="E319" s="185"/>
      <c r="F319" s="67" t="s">
        <v>97</v>
      </c>
      <c r="G319" s="51" t="s">
        <v>89</v>
      </c>
      <c r="H319" s="51" t="s">
        <v>111</v>
      </c>
      <c r="I319" s="51" t="s">
        <v>59</v>
      </c>
      <c r="J319" s="51" t="s">
        <v>159</v>
      </c>
      <c r="K319" s="51" t="s">
        <v>189</v>
      </c>
      <c r="L319" s="44"/>
      <c r="M319" s="44">
        <v>68</v>
      </c>
      <c r="N319" s="44"/>
      <c r="O319" s="44"/>
      <c r="P319" s="44"/>
      <c r="Q319" s="44"/>
      <c r="R319" s="44"/>
      <c r="S319" s="44"/>
      <c r="T319" s="44"/>
      <c r="U319" s="44"/>
      <c r="V319" s="44">
        <v>2</v>
      </c>
      <c r="W319" s="44"/>
      <c r="X319" s="44"/>
      <c r="Y319" s="44"/>
      <c r="Z319" s="44"/>
      <c r="AA319" s="44"/>
      <c r="AB319" s="44"/>
      <c r="AC319" s="44"/>
      <c r="AD319" s="11">
        <f>SUM(L319:Z319)</f>
        <v>70</v>
      </c>
    </row>
    <row r="320" spans="2:32" ht="17.25" customHeight="1" x14ac:dyDescent="0.2">
      <c r="B320" s="182"/>
      <c r="C320" s="183"/>
      <c r="D320" s="184"/>
      <c r="E320" s="185"/>
      <c r="F320" s="67" t="s">
        <v>48</v>
      </c>
      <c r="G320" s="57" t="s">
        <v>89</v>
      </c>
      <c r="H320" s="51" t="s">
        <v>111</v>
      </c>
      <c r="I320" s="51" t="s">
        <v>87</v>
      </c>
      <c r="J320" s="51" t="s">
        <v>105</v>
      </c>
      <c r="K320" s="51" t="s">
        <v>75</v>
      </c>
      <c r="L320" s="26"/>
      <c r="M320" s="26">
        <v>84</v>
      </c>
      <c r="N320" s="26"/>
      <c r="O320" s="26"/>
      <c r="P320" s="26"/>
      <c r="Q320" s="26"/>
      <c r="R320" s="26"/>
      <c r="S320" s="26"/>
      <c r="T320" s="26"/>
      <c r="U320" s="26"/>
      <c r="V320" s="26">
        <v>4</v>
      </c>
      <c r="W320" s="26"/>
      <c r="X320" s="26"/>
      <c r="Y320" s="26"/>
      <c r="Z320" s="26"/>
      <c r="AA320" s="26"/>
      <c r="AB320" s="26"/>
      <c r="AC320" s="26"/>
      <c r="AD320" s="11">
        <f>SUM(L320:AC320)</f>
        <v>88</v>
      </c>
    </row>
    <row r="321" spans="2:32" ht="18" customHeight="1" thickBot="1" x14ac:dyDescent="0.25">
      <c r="B321" s="182"/>
      <c r="C321" s="183"/>
      <c r="D321" s="184"/>
      <c r="E321" s="185"/>
      <c r="F321" s="67" t="s">
        <v>9</v>
      </c>
      <c r="G321" s="51" t="s">
        <v>89</v>
      </c>
      <c r="H321" s="51" t="s">
        <v>111</v>
      </c>
      <c r="I321" s="51" t="s">
        <v>87</v>
      </c>
      <c r="J321" s="51" t="s">
        <v>105</v>
      </c>
      <c r="K321" s="51" t="s">
        <v>75</v>
      </c>
      <c r="L321" s="26"/>
      <c r="M321" s="26">
        <v>84</v>
      </c>
      <c r="N321" s="26"/>
      <c r="O321" s="26"/>
      <c r="P321" s="26"/>
      <c r="Q321" s="26"/>
      <c r="R321" s="26"/>
      <c r="S321" s="26"/>
      <c r="T321" s="26"/>
      <c r="U321" s="26"/>
      <c r="V321" s="26">
        <v>3</v>
      </c>
      <c r="W321" s="26"/>
      <c r="X321" s="26"/>
      <c r="Y321" s="26"/>
      <c r="Z321" s="26"/>
      <c r="AA321" s="26"/>
      <c r="AB321" s="26"/>
      <c r="AC321" s="26"/>
      <c r="AD321" s="11">
        <f>SUM(L321:AC321)</f>
        <v>87</v>
      </c>
    </row>
    <row r="322" spans="2:32" ht="12.75" customHeight="1" thickBot="1" x14ac:dyDescent="0.25">
      <c r="B322" s="182"/>
      <c r="C322" s="183"/>
      <c r="D322" s="184"/>
      <c r="E322" s="185"/>
      <c r="F322" s="5" t="s">
        <v>56</v>
      </c>
      <c r="G322" s="40"/>
      <c r="H322" s="40"/>
      <c r="I322" s="40"/>
      <c r="J322" s="40"/>
      <c r="K322" s="45"/>
      <c r="L322" s="48">
        <f t="shared" ref="L322:AD322" si="188">SUM(L319:L321)</f>
        <v>0</v>
      </c>
      <c r="M322" s="48">
        <f t="shared" si="188"/>
        <v>236</v>
      </c>
      <c r="N322" s="48">
        <f t="shared" si="188"/>
        <v>0</v>
      </c>
      <c r="O322" s="48">
        <f t="shared" si="188"/>
        <v>0</v>
      </c>
      <c r="P322" s="48">
        <f t="shared" si="188"/>
        <v>0</v>
      </c>
      <c r="Q322" s="48">
        <f t="shared" si="188"/>
        <v>0</v>
      </c>
      <c r="R322" s="48">
        <f t="shared" si="188"/>
        <v>0</v>
      </c>
      <c r="S322" s="48">
        <f t="shared" si="188"/>
        <v>0</v>
      </c>
      <c r="T322" s="48">
        <f t="shared" si="188"/>
        <v>0</v>
      </c>
      <c r="U322" s="48">
        <f t="shared" si="188"/>
        <v>0</v>
      </c>
      <c r="V322" s="48">
        <f t="shared" si="188"/>
        <v>9</v>
      </c>
      <c r="W322" s="48">
        <f t="shared" si="188"/>
        <v>0</v>
      </c>
      <c r="X322" s="48">
        <f t="shared" si="188"/>
        <v>0</v>
      </c>
      <c r="Y322" s="48">
        <f t="shared" si="188"/>
        <v>0</v>
      </c>
      <c r="Z322" s="48">
        <f t="shared" si="188"/>
        <v>0</v>
      </c>
      <c r="AA322" s="48">
        <f t="shared" si="188"/>
        <v>0</v>
      </c>
      <c r="AB322" s="48">
        <f t="shared" si="188"/>
        <v>0</v>
      </c>
      <c r="AC322" s="48">
        <f t="shared" si="188"/>
        <v>0</v>
      </c>
      <c r="AD322" s="48">
        <f t="shared" si="188"/>
        <v>245</v>
      </c>
      <c r="AE322" s="15">
        <f>SUM(AE320:AE321)</f>
        <v>0</v>
      </c>
      <c r="AF322" s="36">
        <f>SUM(AF320:AF321)</f>
        <v>0</v>
      </c>
    </row>
    <row r="323" spans="2:32" ht="12.75" customHeight="1" x14ac:dyDescent="0.2">
      <c r="B323" s="182"/>
      <c r="C323" s="183"/>
      <c r="D323" s="184"/>
      <c r="E323" s="185"/>
      <c r="F323" s="47" t="s">
        <v>157</v>
      </c>
      <c r="G323" s="31"/>
      <c r="H323" s="31"/>
      <c r="I323" s="31"/>
      <c r="J323" s="27"/>
      <c r="K323" s="27"/>
      <c r="L323" s="48">
        <f t="shared" ref="L323:AD323" si="189">L317+L322</f>
        <v>0</v>
      </c>
      <c r="M323" s="48">
        <f t="shared" si="189"/>
        <v>548</v>
      </c>
      <c r="N323" s="48">
        <f t="shared" si="189"/>
        <v>0</v>
      </c>
      <c r="O323" s="48">
        <f t="shared" si="189"/>
        <v>0</v>
      </c>
      <c r="P323" s="48">
        <f t="shared" si="189"/>
        <v>0</v>
      </c>
      <c r="Q323" s="48">
        <f t="shared" si="189"/>
        <v>0</v>
      </c>
      <c r="R323" s="48">
        <f t="shared" si="189"/>
        <v>0</v>
      </c>
      <c r="S323" s="48">
        <f t="shared" si="189"/>
        <v>0</v>
      </c>
      <c r="T323" s="48">
        <f t="shared" si="189"/>
        <v>0</v>
      </c>
      <c r="U323" s="48">
        <f t="shared" si="189"/>
        <v>0</v>
      </c>
      <c r="V323" s="48">
        <f t="shared" si="189"/>
        <v>24</v>
      </c>
      <c r="W323" s="48">
        <f t="shared" si="189"/>
        <v>0</v>
      </c>
      <c r="X323" s="48">
        <f t="shared" si="189"/>
        <v>0</v>
      </c>
      <c r="Y323" s="48">
        <f t="shared" si="189"/>
        <v>0</v>
      </c>
      <c r="Z323" s="48">
        <f t="shared" si="189"/>
        <v>0</v>
      </c>
      <c r="AA323" s="48">
        <f t="shared" si="189"/>
        <v>0</v>
      </c>
      <c r="AB323" s="48">
        <f t="shared" si="189"/>
        <v>0</v>
      </c>
      <c r="AC323" s="48">
        <f t="shared" si="189"/>
        <v>0</v>
      </c>
      <c r="AD323" s="48">
        <f t="shared" si="189"/>
        <v>572</v>
      </c>
      <c r="AE323" s="53"/>
    </row>
    <row r="324" spans="2:32" ht="12.75" customHeight="1" x14ac:dyDescent="0.25">
      <c r="B324" s="176" t="s">
        <v>26</v>
      </c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53"/>
      <c r="AF324" s="53"/>
    </row>
    <row r="325" spans="2:32" ht="12.75" customHeight="1" x14ac:dyDescent="0.25">
      <c r="B325" s="9"/>
      <c r="C325" s="177"/>
      <c r="D325" s="177"/>
      <c r="E325" s="177"/>
      <c r="F325" s="177"/>
      <c r="G325" s="177"/>
      <c r="H325" s="177"/>
      <c r="I325" s="177"/>
      <c r="J325" s="177"/>
      <c r="K325" s="9"/>
      <c r="L325" s="9"/>
      <c r="M325" s="9"/>
      <c r="N325" s="9"/>
      <c r="O325" s="9"/>
      <c r="P325" s="178" t="s">
        <v>194</v>
      </c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</row>
    <row r="326" spans="2:32" ht="12.75" customHeight="1" x14ac:dyDescent="0.25">
      <c r="B326" s="9"/>
      <c r="C326" s="180" t="s">
        <v>196</v>
      </c>
      <c r="D326" s="180"/>
      <c r="E326" s="180"/>
      <c r="F326" s="180"/>
      <c r="G326" s="180"/>
      <c r="H326" s="180"/>
      <c r="I326" s="180"/>
      <c r="J326" s="180"/>
      <c r="K326" s="9"/>
      <c r="L326" s="9"/>
      <c r="M326" s="9"/>
      <c r="N326" s="9"/>
      <c r="O326" s="9"/>
      <c r="P326" s="9"/>
      <c r="Q326" s="9"/>
      <c r="R326" s="9"/>
      <c r="S326" s="8"/>
      <c r="T326" s="8"/>
      <c r="U326" s="3" t="s">
        <v>49</v>
      </c>
      <c r="V326" s="3"/>
      <c r="W326" s="3"/>
      <c r="X326" s="3"/>
      <c r="Y326" s="3"/>
      <c r="Z326" s="16"/>
      <c r="AA326" s="3"/>
      <c r="AB326" s="12"/>
      <c r="AC326" s="8"/>
      <c r="AD326" s="9"/>
      <c r="AE326" s="53"/>
      <c r="AF326" s="53"/>
    </row>
    <row r="327" spans="2:32" ht="12.75" customHeight="1" x14ac:dyDescent="0.2">
      <c r="B327" s="10"/>
      <c r="C327" s="59"/>
      <c r="D327" s="24"/>
      <c r="E327" s="13"/>
      <c r="F327" s="33"/>
      <c r="G327" s="32"/>
      <c r="H327" s="32"/>
      <c r="I327" s="32"/>
      <c r="J327" s="54"/>
      <c r="K327" s="54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53"/>
    </row>
    <row r="328" spans="2:32" ht="12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53"/>
    </row>
    <row r="329" spans="2:32" ht="12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53"/>
    </row>
    <row r="330" spans="2:32" ht="12.75" customHeight="1" x14ac:dyDescent="0.2">
      <c r="B330" s="182">
        <v>18</v>
      </c>
      <c r="C330" s="183" t="s">
        <v>62</v>
      </c>
      <c r="D330" s="184" t="s">
        <v>39</v>
      </c>
      <c r="E330" s="182">
        <v>0.25</v>
      </c>
      <c r="F330" s="95"/>
      <c r="G330" s="96"/>
      <c r="H330" s="96"/>
      <c r="I330" s="96"/>
      <c r="J330" s="96"/>
      <c r="K330" s="96"/>
      <c r="L330" s="96"/>
      <c r="M330" s="96"/>
      <c r="N330" s="96"/>
      <c r="O330" s="97" t="s">
        <v>153</v>
      </c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8"/>
      <c r="AE330" s="53"/>
    </row>
    <row r="331" spans="2:32" ht="15.75" customHeight="1" x14ac:dyDescent="0.2">
      <c r="B331" s="182"/>
      <c r="C331" s="183"/>
      <c r="D331" s="184"/>
      <c r="E331" s="182"/>
      <c r="F331" s="67" t="s">
        <v>9</v>
      </c>
      <c r="G331" s="51" t="s">
        <v>89</v>
      </c>
      <c r="H331" s="51" t="s">
        <v>111</v>
      </c>
      <c r="I331" s="51" t="s">
        <v>128</v>
      </c>
      <c r="J331" s="51" t="s">
        <v>138</v>
      </c>
      <c r="K331" s="51" t="s">
        <v>129</v>
      </c>
      <c r="L331" s="26"/>
      <c r="M331" s="26">
        <v>64</v>
      </c>
      <c r="N331" s="26"/>
      <c r="O331" s="26"/>
      <c r="P331" s="26"/>
      <c r="Q331" s="26"/>
      <c r="R331" s="26"/>
      <c r="S331" s="26"/>
      <c r="T331" s="26"/>
      <c r="U331" s="26"/>
      <c r="V331" s="26">
        <v>2</v>
      </c>
      <c r="W331" s="26"/>
      <c r="X331" s="26"/>
      <c r="Y331" s="26"/>
      <c r="Z331" s="26"/>
      <c r="AA331" s="26"/>
      <c r="AB331" s="26"/>
      <c r="AC331" s="26"/>
      <c r="AD331" s="11">
        <f>SUM(L331:AC331)</f>
        <v>66</v>
      </c>
      <c r="AE331" s="53"/>
      <c r="AF331" s="53"/>
    </row>
    <row r="332" spans="2:32" ht="12.75" customHeight="1" x14ac:dyDescent="0.2">
      <c r="B332" s="182"/>
      <c r="C332" s="183"/>
      <c r="D332" s="184"/>
      <c r="E332" s="182"/>
      <c r="F332" s="5" t="s">
        <v>145</v>
      </c>
      <c r="G332" s="40"/>
      <c r="H332" s="40"/>
      <c r="I332" s="40"/>
      <c r="J332" s="40"/>
      <c r="K332" s="40"/>
      <c r="L332" s="48">
        <f t="shared" ref="L332:AC332" si="190">SUM(L330:L331)</f>
        <v>0</v>
      </c>
      <c r="M332" s="48">
        <f t="shared" si="190"/>
        <v>64</v>
      </c>
      <c r="N332" s="48">
        <f t="shared" si="190"/>
        <v>0</v>
      </c>
      <c r="O332" s="48">
        <f t="shared" si="190"/>
        <v>0</v>
      </c>
      <c r="P332" s="48">
        <f t="shared" si="190"/>
        <v>0</v>
      </c>
      <c r="Q332" s="48">
        <f t="shared" si="190"/>
        <v>0</v>
      </c>
      <c r="R332" s="48">
        <f t="shared" si="190"/>
        <v>0</v>
      </c>
      <c r="S332" s="48">
        <f t="shared" si="190"/>
        <v>0</v>
      </c>
      <c r="T332" s="48">
        <f t="shared" si="190"/>
        <v>0</v>
      </c>
      <c r="U332" s="48">
        <f t="shared" si="190"/>
        <v>0</v>
      </c>
      <c r="V332" s="48">
        <f t="shared" si="190"/>
        <v>2</v>
      </c>
      <c r="W332" s="48">
        <f t="shared" si="190"/>
        <v>0</v>
      </c>
      <c r="X332" s="48">
        <f t="shared" si="190"/>
        <v>0</v>
      </c>
      <c r="Y332" s="48">
        <f t="shared" si="190"/>
        <v>0</v>
      </c>
      <c r="Z332" s="48">
        <f t="shared" si="190"/>
        <v>0</v>
      </c>
      <c r="AA332" s="48">
        <f t="shared" si="190"/>
        <v>0</v>
      </c>
      <c r="AB332" s="48">
        <f t="shared" si="190"/>
        <v>0</v>
      </c>
      <c r="AC332" s="48">
        <f t="shared" si="190"/>
        <v>0</v>
      </c>
      <c r="AD332" s="48">
        <f>SUM(AD331)</f>
        <v>66</v>
      </c>
      <c r="AE332" s="53"/>
      <c r="AF332" s="53"/>
    </row>
    <row r="333" spans="2:32" ht="12.75" customHeight="1" x14ac:dyDescent="0.2">
      <c r="B333" s="182"/>
      <c r="C333" s="183"/>
      <c r="D333" s="184"/>
      <c r="E333" s="182"/>
      <c r="F333" s="186" t="s">
        <v>150</v>
      </c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53"/>
      <c r="AF333" s="53"/>
    </row>
    <row r="334" spans="2:32" ht="12.75" customHeight="1" x14ac:dyDescent="0.2">
      <c r="B334" s="182"/>
      <c r="C334" s="183"/>
      <c r="D334" s="184"/>
      <c r="E334" s="182"/>
      <c r="F334" s="67" t="s">
        <v>9</v>
      </c>
      <c r="G334" s="51" t="s">
        <v>89</v>
      </c>
      <c r="H334" s="51" t="s">
        <v>27</v>
      </c>
      <c r="I334" s="51" t="s">
        <v>168</v>
      </c>
      <c r="J334" s="51" t="s">
        <v>105</v>
      </c>
      <c r="K334" s="51" t="s">
        <v>66</v>
      </c>
      <c r="L334" s="26"/>
      <c r="M334" s="26">
        <v>64</v>
      </c>
      <c r="N334" s="26"/>
      <c r="O334" s="26"/>
      <c r="P334" s="26"/>
      <c r="Q334" s="26"/>
      <c r="R334" s="26"/>
      <c r="S334" s="26"/>
      <c r="T334" s="26"/>
      <c r="U334" s="26"/>
      <c r="V334" s="26">
        <v>3</v>
      </c>
      <c r="W334" s="26"/>
      <c r="X334" s="26"/>
      <c r="Y334" s="26"/>
      <c r="Z334" s="26"/>
      <c r="AA334" s="26"/>
      <c r="AB334" s="26"/>
      <c r="AC334" s="26"/>
      <c r="AD334" s="93">
        <f>SUM(L334:AC334)</f>
        <v>67</v>
      </c>
      <c r="AE334" s="53"/>
      <c r="AF334" s="53"/>
    </row>
    <row r="335" spans="2:32" ht="19.5" customHeight="1" x14ac:dyDescent="0.2">
      <c r="B335" s="182"/>
      <c r="C335" s="183"/>
      <c r="D335" s="184"/>
      <c r="E335" s="182"/>
      <c r="F335" s="20" t="s">
        <v>154</v>
      </c>
      <c r="G335" s="51" t="s">
        <v>89</v>
      </c>
      <c r="H335" s="51" t="s">
        <v>27</v>
      </c>
      <c r="I335" s="51" t="s">
        <v>168</v>
      </c>
      <c r="J335" s="51" t="s">
        <v>105</v>
      </c>
      <c r="K335" s="51" t="s">
        <v>66</v>
      </c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15</v>
      </c>
      <c r="V335" s="26"/>
      <c r="W335" s="26"/>
      <c r="X335" s="26"/>
      <c r="Y335" s="26"/>
      <c r="Z335" s="26"/>
      <c r="AA335" s="26"/>
      <c r="AB335" s="26"/>
      <c r="AC335" s="26"/>
      <c r="AD335" s="11">
        <f>SUM(L335:AC335)</f>
        <v>15</v>
      </c>
      <c r="AE335" s="53"/>
      <c r="AF335" s="53"/>
    </row>
    <row r="336" spans="2:32" ht="12.75" customHeight="1" x14ac:dyDescent="0.2">
      <c r="B336" s="182"/>
      <c r="C336" s="183"/>
      <c r="D336" s="184"/>
      <c r="E336" s="182"/>
      <c r="F336" s="5" t="s">
        <v>77</v>
      </c>
      <c r="G336" s="40"/>
      <c r="H336" s="40"/>
      <c r="I336" s="40"/>
      <c r="J336" s="40"/>
      <c r="K336" s="45"/>
      <c r="L336" s="48">
        <f t="shared" ref="L336" si="191">SUM(L334)</f>
        <v>0</v>
      </c>
      <c r="M336" s="48">
        <f>SUM(M334:M335)</f>
        <v>64</v>
      </c>
      <c r="N336" s="48">
        <f t="shared" ref="N336:AD336" si="192">SUM(N334:N335)</f>
        <v>0</v>
      </c>
      <c r="O336" s="48">
        <f t="shared" si="192"/>
        <v>0</v>
      </c>
      <c r="P336" s="48">
        <f t="shared" si="192"/>
        <v>0</v>
      </c>
      <c r="Q336" s="48">
        <f t="shared" si="192"/>
        <v>0</v>
      </c>
      <c r="R336" s="48">
        <f t="shared" si="192"/>
        <v>0</v>
      </c>
      <c r="S336" s="48">
        <f t="shared" si="192"/>
        <v>0</v>
      </c>
      <c r="T336" s="48">
        <f t="shared" si="192"/>
        <v>0</v>
      </c>
      <c r="U336" s="48">
        <f t="shared" si="192"/>
        <v>15</v>
      </c>
      <c r="V336" s="48">
        <f t="shared" si="192"/>
        <v>3</v>
      </c>
      <c r="W336" s="48">
        <f t="shared" si="192"/>
        <v>0</v>
      </c>
      <c r="X336" s="48">
        <f t="shared" si="192"/>
        <v>0</v>
      </c>
      <c r="Y336" s="48">
        <f t="shared" si="192"/>
        <v>0</v>
      </c>
      <c r="Z336" s="48">
        <f t="shared" si="192"/>
        <v>0</v>
      </c>
      <c r="AA336" s="48">
        <f t="shared" si="192"/>
        <v>0</v>
      </c>
      <c r="AB336" s="48">
        <f t="shared" si="192"/>
        <v>0</v>
      </c>
      <c r="AC336" s="48">
        <f t="shared" si="192"/>
        <v>0</v>
      </c>
      <c r="AD336" s="48">
        <f t="shared" si="192"/>
        <v>82</v>
      </c>
      <c r="AE336" s="53"/>
      <c r="AF336" s="53"/>
    </row>
    <row r="337" spans="2:32" ht="12.75" customHeight="1" x14ac:dyDescent="0.2">
      <c r="B337" s="182"/>
      <c r="C337" s="183"/>
      <c r="D337" s="184"/>
      <c r="E337" s="182"/>
      <c r="F337" s="47" t="s">
        <v>157</v>
      </c>
      <c r="G337" s="31"/>
      <c r="H337" s="31"/>
      <c r="I337" s="31"/>
      <c r="J337" s="27"/>
      <c r="K337" s="27"/>
      <c r="L337" s="48">
        <f t="shared" ref="L337:U337" si="193">L332+L336</f>
        <v>0</v>
      </c>
      <c r="M337" s="48">
        <f t="shared" si="193"/>
        <v>128</v>
      </c>
      <c r="N337" s="48">
        <f t="shared" si="193"/>
        <v>0</v>
      </c>
      <c r="O337" s="48">
        <f t="shared" si="193"/>
        <v>0</v>
      </c>
      <c r="P337" s="48">
        <f t="shared" si="193"/>
        <v>0</v>
      </c>
      <c r="Q337" s="48">
        <f t="shared" si="193"/>
        <v>0</v>
      </c>
      <c r="R337" s="48">
        <f t="shared" si="193"/>
        <v>0</v>
      </c>
      <c r="S337" s="48">
        <f t="shared" si="193"/>
        <v>0</v>
      </c>
      <c r="T337" s="48">
        <f t="shared" si="193"/>
        <v>0</v>
      </c>
      <c r="U337" s="48">
        <f t="shared" si="193"/>
        <v>15</v>
      </c>
      <c r="V337" s="48">
        <f>V332+V336</f>
        <v>5</v>
      </c>
      <c r="W337" s="48">
        <f t="shared" ref="W337:AD337" si="194">W332+W336</f>
        <v>0</v>
      </c>
      <c r="X337" s="48">
        <f t="shared" si="194"/>
        <v>0</v>
      </c>
      <c r="Y337" s="48">
        <f t="shared" si="194"/>
        <v>0</v>
      </c>
      <c r="Z337" s="48">
        <f t="shared" si="194"/>
        <v>0</v>
      </c>
      <c r="AA337" s="48">
        <f t="shared" si="194"/>
        <v>0</v>
      </c>
      <c r="AB337" s="48">
        <f t="shared" si="194"/>
        <v>0</v>
      </c>
      <c r="AC337" s="48">
        <f t="shared" si="194"/>
        <v>0</v>
      </c>
      <c r="AD337" s="48">
        <f t="shared" si="194"/>
        <v>148</v>
      </c>
      <c r="AE337" s="53"/>
      <c r="AF337" s="53"/>
    </row>
    <row r="338" spans="2:32" ht="12.75" customHeight="1" x14ac:dyDescent="0.25">
      <c r="B338" s="176" t="s">
        <v>26</v>
      </c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53"/>
      <c r="AF338" s="53"/>
    </row>
    <row r="339" spans="2:32" ht="12.75" customHeight="1" x14ac:dyDescent="0.25">
      <c r="B339" s="9"/>
      <c r="C339" s="177"/>
      <c r="D339" s="177"/>
      <c r="E339" s="177"/>
      <c r="F339" s="177"/>
      <c r="G339" s="177"/>
      <c r="H339" s="177"/>
      <c r="I339" s="177"/>
      <c r="J339" s="177"/>
      <c r="K339" s="9"/>
      <c r="L339" s="9"/>
      <c r="M339" s="9"/>
      <c r="N339" s="9"/>
      <c r="O339" s="9"/>
      <c r="P339" s="178" t="s">
        <v>194</v>
      </c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</row>
    <row r="340" spans="2:32" ht="12.75" customHeight="1" x14ac:dyDescent="0.25">
      <c r="B340" s="9"/>
      <c r="C340" s="180" t="s">
        <v>196</v>
      </c>
      <c r="D340" s="180"/>
      <c r="E340" s="180"/>
      <c r="F340" s="180"/>
      <c r="G340" s="180"/>
      <c r="H340" s="180"/>
      <c r="I340" s="180"/>
      <c r="J340" s="180"/>
      <c r="K340" s="9"/>
      <c r="L340" s="9"/>
      <c r="M340" s="9"/>
      <c r="N340" s="9"/>
      <c r="O340" s="9"/>
      <c r="P340" s="9"/>
      <c r="Q340" s="9"/>
      <c r="R340" s="9"/>
      <c r="S340" s="8"/>
      <c r="T340" s="8"/>
      <c r="U340" s="3" t="s">
        <v>49</v>
      </c>
      <c r="V340" s="3"/>
      <c r="W340" s="3"/>
      <c r="X340" s="3"/>
      <c r="Y340" s="3"/>
      <c r="Z340" s="16"/>
      <c r="AA340" s="3"/>
      <c r="AB340" s="12"/>
      <c r="AC340" s="8"/>
      <c r="AD340" s="9"/>
      <c r="AE340" s="53"/>
      <c r="AF340" s="53"/>
    </row>
    <row r="341" spans="2:32" ht="12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8"/>
      <c r="T341" s="8"/>
      <c r="U341" s="9"/>
      <c r="V341" s="8"/>
      <c r="W341" s="8"/>
      <c r="X341" s="3"/>
      <c r="Y341" s="3"/>
      <c r="Z341" s="3"/>
      <c r="AA341" s="3"/>
      <c r="AB341" s="3"/>
      <c r="AC341" s="3"/>
      <c r="AD341" s="3"/>
      <c r="AE341" s="53"/>
    </row>
    <row r="342" spans="2:32" ht="12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53"/>
    </row>
    <row r="343" spans="2:32" ht="12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53"/>
    </row>
    <row r="344" spans="2:32" ht="12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53"/>
    </row>
    <row r="345" spans="2:32" ht="12.75" customHeight="1" x14ac:dyDescent="0.2">
      <c r="B345" s="181" t="s">
        <v>4</v>
      </c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  <c r="AC345" s="181"/>
      <c r="AD345" s="181"/>
    </row>
    <row r="346" spans="2:32" ht="18.75" customHeight="1" x14ac:dyDescent="0.2">
      <c r="B346" s="187">
        <v>19</v>
      </c>
      <c r="C346" s="190" t="s">
        <v>15</v>
      </c>
      <c r="D346" s="193" t="s">
        <v>39</v>
      </c>
      <c r="E346" s="187">
        <v>0.5</v>
      </c>
      <c r="F346" s="67" t="s">
        <v>48</v>
      </c>
      <c r="G346" s="74" t="s">
        <v>89</v>
      </c>
      <c r="H346" s="74" t="s">
        <v>111</v>
      </c>
      <c r="I346" s="90" t="s">
        <v>3</v>
      </c>
      <c r="J346" s="51" t="s">
        <v>138</v>
      </c>
      <c r="K346" s="51" t="s">
        <v>46</v>
      </c>
      <c r="L346" s="44"/>
      <c r="M346" s="44">
        <v>64</v>
      </c>
      <c r="N346" s="44"/>
      <c r="O346" s="44"/>
      <c r="P346" s="44"/>
      <c r="Q346" s="44"/>
      <c r="R346" s="44"/>
      <c r="S346" s="44"/>
      <c r="T346" s="44"/>
      <c r="U346" s="44"/>
      <c r="V346" s="44">
        <v>2</v>
      </c>
      <c r="W346" s="44"/>
      <c r="X346" s="44"/>
      <c r="Y346" s="44"/>
      <c r="Z346" s="44"/>
      <c r="AA346" s="44"/>
      <c r="AB346" s="44"/>
      <c r="AC346" s="44"/>
      <c r="AD346" s="56">
        <f>SUM(L346:AC346)</f>
        <v>66</v>
      </c>
    </row>
    <row r="347" spans="2:32" ht="18" customHeight="1" x14ac:dyDescent="0.2">
      <c r="B347" s="188"/>
      <c r="C347" s="191"/>
      <c r="D347" s="194"/>
      <c r="E347" s="188"/>
      <c r="F347" s="67" t="s">
        <v>9</v>
      </c>
      <c r="G347" s="51" t="s">
        <v>89</v>
      </c>
      <c r="H347" s="51" t="s">
        <v>111</v>
      </c>
      <c r="I347" s="51" t="s">
        <v>3</v>
      </c>
      <c r="J347" s="51" t="s">
        <v>138</v>
      </c>
      <c r="K347" s="51" t="s">
        <v>46</v>
      </c>
      <c r="L347" s="26"/>
      <c r="M347" s="26">
        <v>64</v>
      </c>
      <c r="N347" s="26"/>
      <c r="O347" s="26"/>
      <c r="P347" s="26"/>
      <c r="Q347" s="26"/>
      <c r="R347" s="26"/>
      <c r="S347" s="26"/>
      <c r="T347" s="26"/>
      <c r="U347" s="26"/>
      <c r="V347" s="26">
        <v>2</v>
      </c>
      <c r="W347" s="26"/>
      <c r="X347" s="26"/>
      <c r="Y347" s="26"/>
      <c r="Z347" s="26"/>
      <c r="AA347" s="26"/>
      <c r="AB347" s="26"/>
      <c r="AC347" s="26"/>
      <c r="AD347" s="56">
        <f t="shared" ref="AD347:AD348" si="195">SUM(L347:AC347)</f>
        <v>66</v>
      </c>
    </row>
    <row r="348" spans="2:32" ht="51" customHeight="1" x14ac:dyDescent="0.2">
      <c r="B348" s="188"/>
      <c r="C348" s="191"/>
      <c r="D348" s="194"/>
      <c r="E348" s="188"/>
      <c r="F348" s="67" t="s">
        <v>83</v>
      </c>
      <c r="G348" s="57" t="s">
        <v>89</v>
      </c>
      <c r="H348" s="57" t="s">
        <v>27</v>
      </c>
      <c r="I348" s="57" t="s">
        <v>1</v>
      </c>
      <c r="J348" s="57" t="s">
        <v>138</v>
      </c>
      <c r="K348" s="57" t="s">
        <v>191</v>
      </c>
      <c r="L348" s="44"/>
      <c r="M348" s="44">
        <v>32</v>
      </c>
      <c r="N348" s="44"/>
      <c r="O348" s="44"/>
      <c r="P348" s="44"/>
      <c r="Q348" s="44"/>
      <c r="R348" s="44"/>
      <c r="S348" s="44"/>
      <c r="T348" s="44"/>
      <c r="U348" s="44"/>
      <c r="V348" s="44">
        <v>1</v>
      </c>
      <c r="W348" s="44"/>
      <c r="X348" s="44"/>
      <c r="Y348" s="44"/>
      <c r="Z348" s="44"/>
      <c r="AA348" s="44"/>
      <c r="AB348" s="44"/>
      <c r="AC348" s="44"/>
      <c r="AD348" s="56">
        <f t="shared" si="195"/>
        <v>33</v>
      </c>
    </row>
    <row r="349" spans="2:32" ht="12.75" customHeight="1" x14ac:dyDescent="0.2">
      <c r="B349" s="188"/>
      <c r="C349" s="191"/>
      <c r="D349" s="194"/>
      <c r="E349" s="188"/>
      <c r="F349" s="5" t="s">
        <v>145</v>
      </c>
      <c r="G349" s="40"/>
      <c r="H349" s="40"/>
      <c r="I349" s="40"/>
      <c r="J349" s="40"/>
      <c r="K349" s="40"/>
      <c r="L349" s="48">
        <f>SUM(L348:L348)</f>
        <v>0</v>
      </c>
      <c r="M349" s="48">
        <f>SUM(M346:M348)</f>
        <v>160</v>
      </c>
      <c r="N349" s="48">
        <f t="shared" ref="N349:U349" si="196">SUM(N348:N348)</f>
        <v>0</v>
      </c>
      <c r="O349" s="48">
        <f t="shared" si="196"/>
        <v>0</v>
      </c>
      <c r="P349" s="48">
        <f t="shared" si="196"/>
        <v>0</v>
      </c>
      <c r="Q349" s="48">
        <f t="shared" si="196"/>
        <v>0</v>
      </c>
      <c r="R349" s="48">
        <f t="shared" si="196"/>
        <v>0</v>
      </c>
      <c r="S349" s="48">
        <f t="shared" si="196"/>
        <v>0</v>
      </c>
      <c r="T349" s="48">
        <f t="shared" si="196"/>
        <v>0</v>
      </c>
      <c r="U349" s="48">
        <f t="shared" si="196"/>
        <v>0</v>
      </c>
      <c r="V349" s="48">
        <f>SUM(V346:V348)</f>
        <v>5</v>
      </c>
      <c r="W349" s="48">
        <f t="shared" ref="W349:AC349" si="197">SUM(W346:W348)</f>
        <v>0</v>
      </c>
      <c r="X349" s="48">
        <f t="shared" si="197"/>
        <v>0</v>
      </c>
      <c r="Y349" s="48">
        <f t="shared" si="197"/>
        <v>0</v>
      </c>
      <c r="Z349" s="48">
        <f t="shared" si="197"/>
        <v>0</v>
      </c>
      <c r="AA349" s="48">
        <f t="shared" si="197"/>
        <v>0</v>
      </c>
      <c r="AB349" s="48">
        <f t="shared" si="197"/>
        <v>0</v>
      </c>
      <c r="AC349" s="48">
        <f t="shared" si="197"/>
        <v>0</v>
      </c>
      <c r="AD349" s="48">
        <f>SUM(AD346:AD348)</f>
        <v>165</v>
      </c>
    </row>
    <row r="350" spans="2:32" ht="12.75" customHeight="1" x14ac:dyDescent="0.2">
      <c r="B350" s="188"/>
      <c r="C350" s="191"/>
      <c r="D350" s="194"/>
      <c r="E350" s="188"/>
      <c r="F350" s="186" t="s">
        <v>150</v>
      </c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  <c r="AA350" s="186"/>
      <c r="AB350" s="186"/>
      <c r="AC350" s="186"/>
      <c r="AD350" s="186"/>
    </row>
    <row r="351" spans="2:32" ht="19.5" customHeight="1" x14ac:dyDescent="0.2">
      <c r="B351" s="188"/>
      <c r="C351" s="191"/>
      <c r="D351" s="194"/>
      <c r="E351" s="188"/>
      <c r="F351" s="67" t="s">
        <v>9</v>
      </c>
      <c r="G351" s="51" t="s">
        <v>89</v>
      </c>
      <c r="H351" s="51" t="s">
        <v>27</v>
      </c>
      <c r="I351" s="51" t="s">
        <v>98</v>
      </c>
      <c r="J351" s="51" t="s">
        <v>13</v>
      </c>
      <c r="K351" s="51" t="s">
        <v>106</v>
      </c>
      <c r="L351" s="26"/>
      <c r="M351" s="26">
        <v>80</v>
      </c>
      <c r="N351" s="26"/>
      <c r="O351" s="26"/>
      <c r="P351" s="26"/>
      <c r="Q351" s="26"/>
      <c r="R351" s="26"/>
      <c r="S351" s="26"/>
      <c r="T351" s="26"/>
      <c r="U351" s="26"/>
      <c r="V351" s="26">
        <v>3</v>
      </c>
      <c r="W351" s="26"/>
      <c r="X351" s="26"/>
      <c r="Y351" s="26"/>
      <c r="Z351" s="26"/>
      <c r="AA351" s="26"/>
      <c r="AB351" s="26"/>
      <c r="AC351" s="26"/>
      <c r="AD351" s="11">
        <f>SUM(L351:AC351)</f>
        <v>83</v>
      </c>
    </row>
    <row r="352" spans="2:32" ht="32.25" customHeight="1" x14ac:dyDescent="0.2">
      <c r="B352" s="188"/>
      <c r="C352" s="191"/>
      <c r="D352" s="194"/>
      <c r="E352" s="188"/>
      <c r="F352" s="67" t="s">
        <v>99</v>
      </c>
      <c r="G352" s="57" t="s">
        <v>89</v>
      </c>
      <c r="H352" s="57" t="s">
        <v>27</v>
      </c>
      <c r="I352" s="51" t="s">
        <v>98</v>
      </c>
      <c r="J352" s="57" t="s">
        <v>13</v>
      </c>
      <c r="K352" s="43">
        <v>3</v>
      </c>
      <c r="L352" s="44"/>
      <c r="M352" s="44"/>
      <c r="N352" s="44"/>
      <c r="O352" s="44"/>
      <c r="P352" s="44"/>
      <c r="Q352" s="44"/>
      <c r="R352" s="44">
        <v>9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56">
        <f>SUM(L352:AC352)</f>
        <v>9</v>
      </c>
    </row>
    <row r="353" spans="2:32" ht="25.5" customHeight="1" x14ac:dyDescent="0.2">
      <c r="B353" s="188"/>
      <c r="C353" s="191"/>
      <c r="D353" s="194"/>
      <c r="E353" s="188"/>
      <c r="F353" s="67" t="s">
        <v>73</v>
      </c>
      <c r="G353" s="51" t="s">
        <v>89</v>
      </c>
      <c r="H353" s="51" t="s">
        <v>27</v>
      </c>
      <c r="I353" s="51" t="s">
        <v>98</v>
      </c>
      <c r="J353" s="51" t="s">
        <v>13</v>
      </c>
      <c r="K353" s="51" t="s">
        <v>106</v>
      </c>
      <c r="L353" s="44"/>
      <c r="M353" s="44">
        <v>32</v>
      </c>
      <c r="N353" s="44"/>
      <c r="O353" s="44">
        <v>4</v>
      </c>
      <c r="P353" s="44">
        <v>2</v>
      </c>
      <c r="Q353" s="44"/>
      <c r="R353" s="44"/>
      <c r="S353" s="44"/>
      <c r="T353" s="44"/>
      <c r="U353" s="44"/>
      <c r="V353" s="44">
        <v>2</v>
      </c>
      <c r="W353" s="44"/>
      <c r="X353" s="44"/>
      <c r="Y353" s="44"/>
      <c r="Z353" s="44"/>
      <c r="AA353" s="44"/>
      <c r="AB353" s="44"/>
      <c r="AC353" s="44"/>
      <c r="AD353" s="56">
        <f>SUM(L353:AB353)</f>
        <v>40</v>
      </c>
    </row>
    <row r="354" spans="2:32" ht="12.75" customHeight="1" x14ac:dyDescent="0.2">
      <c r="B354" s="188"/>
      <c r="C354" s="191"/>
      <c r="D354" s="194"/>
      <c r="E354" s="188"/>
      <c r="F354" s="5" t="s">
        <v>77</v>
      </c>
      <c r="G354" s="40"/>
      <c r="H354" s="40"/>
      <c r="I354" s="40"/>
      <c r="J354" s="40"/>
      <c r="K354" s="45"/>
      <c r="L354" s="48">
        <f t="shared" ref="L354:AD354" si="198">SUM(L351:L353)</f>
        <v>0</v>
      </c>
      <c r="M354" s="48">
        <f t="shared" si="198"/>
        <v>112</v>
      </c>
      <c r="N354" s="48">
        <f t="shared" si="198"/>
        <v>0</v>
      </c>
      <c r="O354" s="48">
        <f t="shared" si="198"/>
        <v>4</v>
      </c>
      <c r="P354" s="48">
        <f t="shared" si="198"/>
        <v>2</v>
      </c>
      <c r="Q354" s="48">
        <f t="shared" si="198"/>
        <v>0</v>
      </c>
      <c r="R354" s="48">
        <f t="shared" si="198"/>
        <v>9</v>
      </c>
      <c r="S354" s="48">
        <f t="shared" si="198"/>
        <v>0</v>
      </c>
      <c r="T354" s="48">
        <f t="shared" si="198"/>
        <v>0</v>
      </c>
      <c r="U354" s="48">
        <f t="shared" si="198"/>
        <v>0</v>
      </c>
      <c r="V354" s="48">
        <f t="shared" si="198"/>
        <v>5</v>
      </c>
      <c r="W354" s="48">
        <f t="shared" si="198"/>
        <v>0</v>
      </c>
      <c r="X354" s="48">
        <f t="shared" si="198"/>
        <v>0</v>
      </c>
      <c r="Y354" s="48">
        <f t="shared" si="198"/>
        <v>0</v>
      </c>
      <c r="Z354" s="48">
        <f t="shared" si="198"/>
        <v>0</v>
      </c>
      <c r="AA354" s="48">
        <f t="shared" si="198"/>
        <v>0</v>
      </c>
      <c r="AB354" s="48">
        <f t="shared" si="198"/>
        <v>0</v>
      </c>
      <c r="AC354" s="48">
        <f t="shared" si="198"/>
        <v>0</v>
      </c>
      <c r="AD354" s="48">
        <f t="shared" si="198"/>
        <v>132</v>
      </c>
    </row>
    <row r="355" spans="2:32" ht="12.75" customHeight="1" x14ac:dyDescent="0.2">
      <c r="B355" s="189"/>
      <c r="C355" s="192"/>
      <c r="D355" s="195"/>
      <c r="E355" s="189"/>
      <c r="F355" s="47" t="s">
        <v>157</v>
      </c>
      <c r="G355" s="31"/>
      <c r="H355" s="31"/>
      <c r="I355" s="31"/>
      <c r="J355" s="27"/>
      <c r="K355" s="27"/>
      <c r="L355" s="48">
        <f t="shared" ref="L355:AD355" si="199">L349+L354</f>
        <v>0</v>
      </c>
      <c r="M355" s="48">
        <f t="shared" si="199"/>
        <v>272</v>
      </c>
      <c r="N355" s="48">
        <f t="shared" si="199"/>
        <v>0</v>
      </c>
      <c r="O355" s="48">
        <f t="shared" si="199"/>
        <v>4</v>
      </c>
      <c r="P355" s="48">
        <f t="shared" si="199"/>
        <v>2</v>
      </c>
      <c r="Q355" s="48">
        <f t="shared" si="199"/>
        <v>0</v>
      </c>
      <c r="R355" s="48">
        <f t="shared" si="199"/>
        <v>9</v>
      </c>
      <c r="S355" s="48">
        <f t="shared" si="199"/>
        <v>0</v>
      </c>
      <c r="T355" s="48">
        <f t="shared" si="199"/>
        <v>0</v>
      </c>
      <c r="U355" s="48">
        <f t="shared" si="199"/>
        <v>0</v>
      </c>
      <c r="V355" s="48">
        <f t="shared" si="199"/>
        <v>10</v>
      </c>
      <c r="W355" s="48">
        <f t="shared" si="199"/>
        <v>0</v>
      </c>
      <c r="X355" s="48">
        <f t="shared" si="199"/>
        <v>0</v>
      </c>
      <c r="Y355" s="48">
        <f t="shared" si="199"/>
        <v>0</v>
      </c>
      <c r="Z355" s="48">
        <f t="shared" si="199"/>
        <v>0</v>
      </c>
      <c r="AA355" s="48">
        <f t="shared" si="199"/>
        <v>0</v>
      </c>
      <c r="AB355" s="48">
        <f t="shared" si="199"/>
        <v>0</v>
      </c>
      <c r="AC355" s="48">
        <f t="shared" si="199"/>
        <v>0</v>
      </c>
      <c r="AD355" s="48">
        <f t="shared" si="199"/>
        <v>297</v>
      </c>
    </row>
    <row r="356" spans="2:32" ht="12.75" customHeight="1" x14ac:dyDescent="0.25">
      <c r="B356" s="176" t="s">
        <v>26</v>
      </c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53"/>
      <c r="AF356" s="53"/>
    </row>
    <row r="357" spans="2:32" ht="12.75" customHeight="1" x14ac:dyDescent="0.25">
      <c r="B357" s="9"/>
      <c r="C357" s="177"/>
      <c r="D357" s="177"/>
      <c r="E357" s="177"/>
      <c r="F357" s="177"/>
      <c r="G357" s="177"/>
      <c r="H357" s="177"/>
      <c r="I357" s="177"/>
      <c r="J357" s="177"/>
      <c r="K357" s="9"/>
      <c r="L357" s="9"/>
      <c r="M357" s="9"/>
      <c r="N357" s="9"/>
      <c r="O357" s="9"/>
      <c r="P357" s="178" t="s">
        <v>194</v>
      </c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</row>
    <row r="358" spans="2:32" ht="12.75" customHeight="1" x14ac:dyDescent="0.25">
      <c r="B358" s="9"/>
      <c r="C358" s="180" t="s">
        <v>196</v>
      </c>
      <c r="D358" s="180"/>
      <c r="E358" s="180"/>
      <c r="F358" s="180"/>
      <c r="G358" s="180"/>
      <c r="H358" s="180"/>
      <c r="I358" s="180"/>
      <c r="J358" s="180"/>
      <c r="K358" s="9"/>
      <c r="L358" s="9"/>
      <c r="M358" s="9"/>
      <c r="N358" s="9"/>
      <c r="O358" s="9"/>
      <c r="P358" s="9"/>
      <c r="Q358" s="9"/>
      <c r="R358" s="9"/>
      <c r="S358" s="8"/>
      <c r="T358" s="8"/>
      <c r="U358" s="3" t="s">
        <v>49</v>
      </c>
      <c r="V358" s="3"/>
      <c r="W358" s="3"/>
      <c r="X358" s="3"/>
      <c r="Y358" s="3"/>
      <c r="Z358" s="16"/>
      <c r="AA358" s="3"/>
      <c r="AB358" s="12"/>
      <c r="AC358" s="8"/>
      <c r="AD358" s="9"/>
      <c r="AE358" s="53"/>
      <c r="AF358" s="53"/>
    </row>
    <row r="359" spans="2:32" ht="12.75" customHeight="1" x14ac:dyDescent="0.2">
      <c r="B359" s="10"/>
      <c r="C359" s="59"/>
      <c r="D359" s="24"/>
      <c r="E359" s="10"/>
      <c r="F359" s="33"/>
      <c r="G359" s="32"/>
      <c r="H359" s="32"/>
      <c r="I359" s="32"/>
      <c r="J359" s="54"/>
      <c r="K359" s="54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2:32" ht="12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53"/>
    </row>
    <row r="361" spans="2:32" ht="12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9"/>
      <c r="AE361" s="53"/>
    </row>
    <row r="362" spans="2:32" ht="12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53"/>
    </row>
    <row r="363" spans="2:32" ht="12.75" customHeight="1" x14ac:dyDescent="0.2">
      <c r="B363" s="181" t="s">
        <v>4</v>
      </c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  <c r="AC363" s="181"/>
      <c r="AD363" s="181"/>
    </row>
    <row r="364" spans="2:32" ht="19.5" customHeight="1" x14ac:dyDescent="0.2">
      <c r="B364" s="182">
        <v>20</v>
      </c>
      <c r="C364" s="183" t="s">
        <v>164</v>
      </c>
      <c r="D364" s="184" t="s">
        <v>39</v>
      </c>
      <c r="E364" s="185">
        <v>0.25</v>
      </c>
      <c r="F364" s="67" t="s">
        <v>48</v>
      </c>
      <c r="G364" s="74" t="s">
        <v>89</v>
      </c>
      <c r="H364" s="74" t="s">
        <v>111</v>
      </c>
      <c r="I364" s="92" t="s">
        <v>3</v>
      </c>
      <c r="J364" s="51" t="s">
        <v>138</v>
      </c>
      <c r="K364" s="74" t="s">
        <v>189</v>
      </c>
      <c r="L364" s="44"/>
      <c r="M364" s="44">
        <v>64</v>
      </c>
      <c r="N364" s="44"/>
      <c r="O364" s="44"/>
      <c r="P364" s="44"/>
      <c r="Q364" s="44"/>
      <c r="R364" s="44"/>
      <c r="S364" s="44"/>
      <c r="T364" s="44"/>
      <c r="U364" s="44"/>
      <c r="V364" s="44">
        <v>3</v>
      </c>
      <c r="W364" s="44"/>
      <c r="X364" s="44"/>
      <c r="Y364" s="44"/>
      <c r="Z364" s="44"/>
      <c r="AA364" s="44"/>
      <c r="AB364" s="44"/>
      <c r="AC364" s="44"/>
      <c r="AD364" s="56">
        <f>SUM(L364:Z364)</f>
        <v>67</v>
      </c>
      <c r="AE364" s="53"/>
      <c r="AF364" s="53"/>
    </row>
    <row r="365" spans="2:32" ht="12.75" customHeight="1" x14ac:dyDescent="0.2">
      <c r="B365" s="182"/>
      <c r="C365" s="183"/>
      <c r="D365" s="184"/>
      <c r="E365" s="185"/>
      <c r="F365" s="5" t="s">
        <v>145</v>
      </c>
      <c r="G365" s="40"/>
      <c r="H365" s="40"/>
      <c r="I365" s="40"/>
      <c r="J365" s="40"/>
      <c r="K365" s="40"/>
      <c r="L365" s="48">
        <f t="shared" ref="L365:AC365" si="200">SUM(L364:L364)</f>
        <v>0</v>
      </c>
      <c r="M365" s="48">
        <f t="shared" si="200"/>
        <v>64</v>
      </c>
      <c r="N365" s="48">
        <f t="shared" si="200"/>
        <v>0</v>
      </c>
      <c r="O365" s="48">
        <f t="shared" si="200"/>
        <v>0</v>
      </c>
      <c r="P365" s="48">
        <f t="shared" si="200"/>
        <v>0</v>
      </c>
      <c r="Q365" s="48">
        <f t="shared" si="200"/>
        <v>0</v>
      </c>
      <c r="R365" s="48">
        <f t="shared" si="200"/>
        <v>0</v>
      </c>
      <c r="S365" s="48">
        <f t="shared" si="200"/>
        <v>0</v>
      </c>
      <c r="T365" s="48">
        <f t="shared" si="200"/>
        <v>0</v>
      </c>
      <c r="U365" s="48">
        <f t="shared" si="200"/>
        <v>0</v>
      </c>
      <c r="V365" s="48">
        <f t="shared" si="200"/>
        <v>3</v>
      </c>
      <c r="W365" s="48">
        <f t="shared" si="200"/>
        <v>0</v>
      </c>
      <c r="X365" s="48">
        <f t="shared" si="200"/>
        <v>0</v>
      </c>
      <c r="Y365" s="48">
        <f t="shared" si="200"/>
        <v>0</v>
      </c>
      <c r="Z365" s="48">
        <f t="shared" si="200"/>
        <v>0</v>
      </c>
      <c r="AA365" s="48">
        <f t="shared" si="200"/>
        <v>0</v>
      </c>
      <c r="AB365" s="48">
        <f t="shared" si="200"/>
        <v>0</v>
      </c>
      <c r="AC365" s="48">
        <f t="shared" si="200"/>
        <v>0</v>
      </c>
      <c r="AD365" s="48">
        <f>SUM(AD364:AD364)</f>
        <v>67</v>
      </c>
      <c r="AE365" s="53"/>
      <c r="AF365" s="53"/>
    </row>
    <row r="366" spans="2:32" ht="12.75" customHeight="1" x14ac:dyDescent="0.2">
      <c r="B366" s="182"/>
      <c r="C366" s="183"/>
      <c r="D366" s="184"/>
      <c r="E366" s="185"/>
      <c r="F366" s="186" t="s">
        <v>150</v>
      </c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53"/>
      <c r="AF366" s="53"/>
    </row>
    <row r="367" spans="2:32" ht="12.75" customHeight="1" x14ac:dyDescent="0.2">
      <c r="B367" s="182"/>
      <c r="C367" s="183"/>
      <c r="D367" s="184"/>
      <c r="E367" s="185"/>
      <c r="F367" s="67" t="s">
        <v>97</v>
      </c>
      <c r="G367" s="51" t="s">
        <v>89</v>
      </c>
      <c r="H367" s="51" t="s">
        <v>111</v>
      </c>
      <c r="I367" s="51" t="s">
        <v>59</v>
      </c>
      <c r="J367" s="51" t="s">
        <v>159</v>
      </c>
      <c r="K367" s="51" t="s">
        <v>187</v>
      </c>
      <c r="L367" s="26"/>
      <c r="M367" s="26">
        <v>68</v>
      </c>
      <c r="N367" s="26"/>
      <c r="O367" s="26"/>
      <c r="P367" s="26"/>
      <c r="Q367" s="26"/>
      <c r="R367" s="26"/>
      <c r="S367" s="26"/>
      <c r="T367" s="26"/>
      <c r="U367" s="26"/>
      <c r="V367" s="26">
        <v>4</v>
      </c>
      <c r="W367" s="26"/>
      <c r="X367" s="26"/>
      <c r="Y367" s="26"/>
      <c r="Z367" s="26"/>
      <c r="AA367" s="26"/>
      <c r="AB367" s="26"/>
      <c r="AC367" s="26"/>
      <c r="AD367" s="11">
        <f>SUM(L367:AC367)</f>
        <v>72</v>
      </c>
      <c r="AE367" s="53"/>
      <c r="AF367" s="53"/>
    </row>
    <row r="368" spans="2:32" ht="12.75" customHeight="1" x14ac:dyDescent="0.2">
      <c r="B368" s="182"/>
      <c r="C368" s="183"/>
      <c r="D368" s="184"/>
      <c r="E368" s="185"/>
      <c r="F368" s="5" t="s">
        <v>77</v>
      </c>
      <c r="G368" s="40"/>
      <c r="H368" s="40"/>
      <c r="I368" s="40"/>
      <c r="J368" s="40"/>
      <c r="K368" s="45"/>
      <c r="L368" s="48">
        <f>SUM(L367)</f>
        <v>0</v>
      </c>
      <c r="M368" s="48">
        <f t="shared" ref="M368:AD368" si="201">SUM(M367:M367)</f>
        <v>68</v>
      </c>
      <c r="N368" s="48">
        <f t="shared" si="201"/>
        <v>0</v>
      </c>
      <c r="O368" s="48">
        <f t="shared" si="201"/>
        <v>0</v>
      </c>
      <c r="P368" s="48">
        <f t="shared" si="201"/>
        <v>0</v>
      </c>
      <c r="Q368" s="48">
        <f t="shared" si="201"/>
        <v>0</v>
      </c>
      <c r="R368" s="48">
        <f t="shared" si="201"/>
        <v>0</v>
      </c>
      <c r="S368" s="48">
        <f t="shared" si="201"/>
        <v>0</v>
      </c>
      <c r="T368" s="48">
        <f t="shared" si="201"/>
        <v>0</v>
      </c>
      <c r="U368" s="48">
        <f t="shared" si="201"/>
        <v>0</v>
      </c>
      <c r="V368" s="48">
        <f t="shared" si="201"/>
        <v>4</v>
      </c>
      <c r="W368" s="48">
        <f t="shared" si="201"/>
        <v>0</v>
      </c>
      <c r="X368" s="48">
        <f t="shared" si="201"/>
        <v>0</v>
      </c>
      <c r="Y368" s="48">
        <f t="shared" si="201"/>
        <v>0</v>
      </c>
      <c r="Z368" s="48">
        <f t="shared" si="201"/>
        <v>0</v>
      </c>
      <c r="AA368" s="48">
        <f t="shared" si="201"/>
        <v>0</v>
      </c>
      <c r="AB368" s="48">
        <f t="shared" si="201"/>
        <v>0</v>
      </c>
      <c r="AC368" s="48">
        <f t="shared" si="201"/>
        <v>0</v>
      </c>
      <c r="AD368" s="48">
        <f t="shared" si="201"/>
        <v>72</v>
      </c>
      <c r="AE368" s="53"/>
      <c r="AF368" s="53"/>
    </row>
    <row r="369" spans="2:37" ht="12.75" customHeight="1" x14ac:dyDescent="0.2">
      <c r="B369" s="182"/>
      <c r="C369" s="183"/>
      <c r="D369" s="184"/>
      <c r="E369" s="185"/>
      <c r="F369" s="47" t="s">
        <v>157</v>
      </c>
      <c r="G369" s="31"/>
      <c r="H369" s="31"/>
      <c r="I369" s="31"/>
      <c r="J369" s="27"/>
      <c r="K369" s="27"/>
      <c r="L369" s="48">
        <f t="shared" ref="L369:AD369" si="202">L365+L368</f>
        <v>0</v>
      </c>
      <c r="M369" s="48">
        <f t="shared" si="202"/>
        <v>132</v>
      </c>
      <c r="N369" s="48">
        <f t="shared" si="202"/>
        <v>0</v>
      </c>
      <c r="O369" s="48">
        <f t="shared" si="202"/>
        <v>0</v>
      </c>
      <c r="P369" s="48">
        <f t="shared" si="202"/>
        <v>0</v>
      </c>
      <c r="Q369" s="48">
        <f t="shared" si="202"/>
        <v>0</v>
      </c>
      <c r="R369" s="48">
        <f t="shared" si="202"/>
        <v>0</v>
      </c>
      <c r="S369" s="48">
        <f t="shared" si="202"/>
        <v>0</v>
      </c>
      <c r="T369" s="48">
        <f t="shared" si="202"/>
        <v>0</v>
      </c>
      <c r="U369" s="48">
        <f t="shared" si="202"/>
        <v>0</v>
      </c>
      <c r="V369" s="48">
        <f t="shared" si="202"/>
        <v>7</v>
      </c>
      <c r="W369" s="48">
        <f t="shared" si="202"/>
        <v>0</v>
      </c>
      <c r="X369" s="48">
        <f t="shared" si="202"/>
        <v>0</v>
      </c>
      <c r="Y369" s="48">
        <f t="shared" si="202"/>
        <v>0</v>
      </c>
      <c r="Z369" s="48">
        <f t="shared" si="202"/>
        <v>0</v>
      </c>
      <c r="AA369" s="48">
        <f t="shared" si="202"/>
        <v>0</v>
      </c>
      <c r="AB369" s="48">
        <f t="shared" si="202"/>
        <v>0</v>
      </c>
      <c r="AC369" s="48">
        <f t="shared" si="202"/>
        <v>0</v>
      </c>
      <c r="AD369" s="48">
        <f t="shared" si="202"/>
        <v>139</v>
      </c>
      <c r="AE369" s="53"/>
      <c r="AF369" s="53"/>
    </row>
    <row r="370" spans="2:37" ht="12.75" customHeight="1" x14ac:dyDescent="0.25">
      <c r="B370" s="176" t="s">
        <v>26</v>
      </c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53"/>
      <c r="AF370" s="53"/>
    </row>
    <row r="371" spans="2:37" ht="12.75" customHeight="1" x14ac:dyDescent="0.25">
      <c r="B371" s="9"/>
      <c r="C371" s="177"/>
      <c r="D371" s="177"/>
      <c r="E371" s="177"/>
      <c r="F371" s="177"/>
      <c r="G371" s="177"/>
      <c r="H371" s="177"/>
      <c r="I371" s="177"/>
      <c r="J371" s="177"/>
      <c r="K371" s="9"/>
      <c r="L371" s="9"/>
      <c r="M371" s="9"/>
      <c r="N371" s="9"/>
      <c r="O371" s="9"/>
      <c r="P371" s="178" t="s">
        <v>194</v>
      </c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</row>
    <row r="372" spans="2:37" ht="12.75" customHeight="1" x14ac:dyDescent="0.25">
      <c r="B372" s="9"/>
      <c r="C372" s="180" t="s">
        <v>196</v>
      </c>
      <c r="D372" s="180"/>
      <c r="E372" s="180"/>
      <c r="F372" s="180"/>
      <c r="G372" s="180"/>
      <c r="H372" s="180"/>
      <c r="I372" s="180"/>
      <c r="J372" s="180"/>
      <c r="K372" s="9"/>
      <c r="L372" s="9"/>
      <c r="M372" s="9"/>
      <c r="N372" s="9"/>
      <c r="O372" s="9"/>
      <c r="P372" s="9"/>
      <c r="Q372" s="9"/>
      <c r="R372" s="9"/>
      <c r="S372" s="8"/>
      <c r="T372" s="8"/>
      <c r="U372" s="3" t="s">
        <v>49</v>
      </c>
      <c r="V372" s="3"/>
      <c r="W372" s="3"/>
      <c r="X372" s="3"/>
      <c r="Y372" s="3"/>
      <c r="Z372" s="16"/>
      <c r="AA372" s="3"/>
      <c r="AB372" s="12"/>
      <c r="AC372" s="8"/>
      <c r="AD372" s="9"/>
      <c r="AE372" s="53"/>
      <c r="AF372" s="53"/>
    </row>
    <row r="373" spans="2:37" ht="12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53"/>
    </row>
    <row r="374" spans="2:37" ht="12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9"/>
    </row>
    <row r="375" spans="2:37" ht="12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9"/>
    </row>
    <row r="376" spans="2:37" ht="12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9"/>
    </row>
    <row r="377" spans="2:37" ht="15.75" customHeight="1" x14ac:dyDescent="0.2">
      <c r="B377" s="182">
        <v>21</v>
      </c>
      <c r="C377" s="183" t="s">
        <v>134</v>
      </c>
      <c r="D377" s="184" t="s">
        <v>29</v>
      </c>
      <c r="E377" s="185" t="s">
        <v>123</v>
      </c>
      <c r="F377" s="196" t="s">
        <v>153</v>
      </c>
      <c r="G377" s="197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  <c r="AA377" s="197"/>
      <c r="AB377" s="197"/>
      <c r="AC377" s="197"/>
      <c r="AD377" s="197"/>
    </row>
    <row r="378" spans="2:37" ht="34.5" customHeight="1" x14ac:dyDescent="0.2">
      <c r="B378" s="182"/>
      <c r="C378" s="183"/>
      <c r="D378" s="184"/>
      <c r="E378" s="185"/>
      <c r="F378" s="67" t="s">
        <v>119</v>
      </c>
      <c r="G378" s="51" t="s">
        <v>89</v>
      </c>
      <c r="H378" s="51" t="s">
        <v>111</v>
      </c>
      <c r="I378" s="90" t="s">
        <v>59</v>
      </c>
      <c r="J378" s="51" t="s">
        <v>159</v>
      </c>
      <c r="K378" s="51" t="s">
        <v>190</v>
      </c>
      <c r="L378" s="26"/>
      <c r="M378" s="26">
        <v>108</v>
      </c>
      <c r="N378" s="26"/>
      <c r="O378" s="26"/>
      <c r="P378" s="26"/>
      <c r="Q378" s="26"/>
      <c r="R378" s="26"/>
      <c r="S378" s="26"/>
      <c r="T378" s="26"/>
      <c r="U378" s="26"/>
      <c r="V378" s="26">
        <v>2</v>
      </c>
      <c r="W378" s="26"/>
      <c r="X378" s="26"/>
      <c r="Y378" s="26"/>
      <c r="Z378" s="26"/>
      <c r="AA378" s="26"/>
      <c r="AB378" s="26"/>
      <c r="AC378" s="26"/>
      <c r="AD378" s="11">
        <f>SUM(L378:AC378)</f>
        <v>110</v>
      </c>
    </row>
    <row r="379" spans="2:37" ht="22.5" customHeight="1" x14ac:dyDescent="0.2">
      <c r="B379" s="182"/>
      <c r="C379" s="183"/>
      <c r="D379" s="184"/>
      <c r="E379" s="185"/>
      <c r="F379" s="5" t="s">
        <v>163</v>
      </c>
      <c r="G379" s="40"/>
      <c r="H379" s="40"/>
      <c r="I379" s="40"/>
      <c r="J379" s="40"/>
      <c r="K379" s="40"/>
      <c r="L379" s="48"/>
      <c r="M379" s="48">
        <f>SUM(M378:M378)</f>
        <v>108</v>
      </c>
      <c r="N379" s="48">
        <f t="shared" ref="N379:AC379" si="203">SUM(N378:N378)</f>
        <v>0</v>
      </c>
      <c r="O379" s="48">
        <f t="shared" si="203"/>
        <v>0</v>
      </c>
      <c r="P379" s="48">
        <f t="shared" si="203"/>
        <v>0</v>
      </c>
      <c r="Q379" s="48">
        <f t="shared" si="203"/>
        <v>0</v>
      </c>
      <c r="R379" s="48">
        <f t="shared" si="203"/>
        <v>0</v>
      </c>
      <c r="S379" s="48">
        <f t="shared" si="203"/>
        <v>0</v>
      </c>
      <c r="T379" s="48">
        <f t="shared" si="203"/>
        <v>0</v>
      </c>
      <c r="U379" s="48">
        <f t="shared" si="203"/>
        <v>0</v>
      </c>
      <c r="V379" s="48">
        <f t="shared" si="203"/>
        <v>2</v>
      </c>
      <c r="W379" s="48">
        <f t="shared" si="203"/>
        <v>0</v>
      </c>
      <c r="X379" s="48">
        <f t="shared" si="203"/>
        <v>0</v>
      </c>
      <c r="Y379" s="48">
        <f t="shared" si="203"/>
        <v>0</v>
      </c>
      <c r="Z379" s="48">
        <f t="shared" si="203"/>
        <v>0</v>
      </c>
      <c r="AA379" s="48">
        <f t="shared" si="203"/>
        <v>0</v>
      </c>
      <c r="AB379" s="48">
        <f t="shared" si="203"/>
        <v>0</v>
      </c>
      <c r="AC379" s="48">
        <f t="shared" si="203"/>
        <v>0</v>
      </c>
      <c r="AD379" s="48">
        <f>SUM(AD378:AD378)</f>
        <v>110</v>
      </c>
    </row>
    <row r="380" spans="2:37" ht="17.25" customHeight="1" x14ac:dyDescent="0.2">
      <c r="B380" s="182"/>
      <c r="C380" s="183"/>
      <c r="D380" s="184"/>
      <c r="E380" s="185"/>
      <c r="F380" s="186" t="s">
        <v>150</v>
      </c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</row>
    <row r="381" spans="2:37" ht="46.5" customHeight="1" x14ac:dyDescent="0.2">
      <c r="B381" s="182"/>
      <c r="C381" s="183"/>
      <c r="D381" s="184"/>
      <c r="E381" s="185"/>
      <c r="F381" s="91" t="s">
        <v>205</v>
      </c>
      <c r="G381" s="51" t="s">
        <v>89</v>
      </c>
      <c r="H381" s="51"/>
      <c r="I381" s="51"/>
      <c r="J381" s="51"/>
      <c r="K381" s="51" t="s">
        <v>170</v>
      </c>
      <c r="L381" s="26"/>
      <c r="M381" s="26">
        <v>112</v>
      </c>
      <c r="N381" s="26"/>
      <c r="O381" s="26"/>
      <c r="P381" s="26"/>
      <c r="Q381" s="26"/>
      <c r="R381" s="26"/>
      <c r="S381" s="26"/>
      <c r="T381" s="26"/>
      <c r="U381" s="26"/>
      <c r="V381" s="26">
        <v>3</v>
      </c>
      <c r="W381" s="26"/>
      <c r="X381" s="26"/>
      <c r="Y381" s="26"/>
      <c r="Z381" s="26"/>
      <c r="AA381" s="26"/>
      <c r="AB381" s="26"/>
      <c r="AC381" s="26"/>
      <c r="AD381" s="11">
        <f>SUM(L381:AC381)</f>
        <v>115</v>
      </c>
    </row>
    <row r="382" spans="2:37" ht="51.75" customHeight="1" x14ac:dyDescent="0.2">
      <c r="B382" s="182"/>
      <c r="C382" s="183"/>
      <c r="D382" s="184"/>
      <c r="E382" s="185"/>
      <c r="F382" s="67" t="s">
        <v>84</v>
      </c>
      <c r="G382" s="51" t="s">
        <v>89</v>
      </c>
      <c r="H382" s="51"/>
      <c r="I382" s="51"/>
      <c r="J382" s="51"/>
      <c r="K382" s="74" t="s">
        <v>66</v>
      </c>
      <c r="L382" s="26"/>
      <c r="M382" s="26">
        <v>56</v>
      </c>
      <c r="N382" s="26"/>
      <c r="O382" s="26"/>
      <c r="P382" s="26"/>
      <c r="Q382" s="26"/>
      <c r="R382" s="26"/>
      <c r="S382" s="26"/>
      <c r="T382" s="26"/>
      <c r="U382" s="26"/>
      <c r="V382" s="26">
        <v>2</v>
      </c>
      <c r="W382" s="26"/>
      <c r="X382" s="26"/>
      <c r="Y382" s="26"/>
      <c r="Z382" s="26"/>
      <c r="AA382" s="26"/>
      <c r="AB382" s="26"/>
      <c r="AC382" s="26"/>
      <c r="AD382" s="11">
        <f>SUM(L382:AC382)</f>
        <v>58</v>
      </c>
    </row>
    <row r="383" spans="2:37" ht="31.5" customHeight="1" x14ac:dyDescent="0.2">
      <c r="B383" s="182"/>
      <c r="C383" s="183"/>
      <c r="D383" s="184"/>
      <c r="E383" s="185"/>
      <c r="F383" s="67" t="s">
        <v>116</v>
      </c>
      <c r="G383" s="51" t="s">
        <v>89</v>
      </c>
      <c r="H383" s="51" t="s">
        <v>111</v>
      </c>
      <c r="I383" s="51" t="s">
        <v>59</v>
      </c>
      <c r="J383" s="51">
        <v>1</v>
      </c>
      <c r="K383" s="51" t="s">
        <v>190</v>
      </c>
      <c r="L383" s="26"/>
      <c r="M383" s="26"/>
      <c r="N383" s="26"/>
      <c r="O383" s="26"/>
      <c r="P383" s="26"/>
      <c r="Q383" s="26"/>
      <c r="R383" s="26"/>
      <c r="S383" s="26"/>
      <c r="T383" s="26"/>
      <c r="U383" s="26">
        <v>15</v>
      </c>
      <c r="V383" s="26"/>
      <c r="W383" s="26"/>
      <c r="X383" s="26"/>
      <c r="Y383" s="26"/>
      <c r="Z383" s="26"/>
      <c r="AA383" s="26"/>
      <c r="AB383" s="26"/>
      <c r="AC383" s="26"/>
      <c r="AD383" s="11">
        <f>SUM(L383:AC383)</f>
        <v>15</v>
      </c>
    </row>
    <row r="384" spans="2:37" ht="22.5" customHeight="1" x14ac:dyDescent="0.2">
      <c r="B384" s="182"/>
      <c r="C384" s="183"/>
      <c r="D384" s="184"/>
      <c r="E384" s="185"/>
      <c r="F384" s="5" t="s">
        <v>56</v>
      </c>
      <c r="G384" s="40"/>
      <c r="H384" s="40"/>
      <c r="I384" s="40"/>
      <c r="J384" s="40"/>
      <c r="K384" s="45"/>
      <c r="L384" s="48">
        <f>SUM(L383:L383)</f>
        <v>0</v>
      </c>
      <c r="M384" s="48">
        <f>SUM(M381:M383)</f>
        <v>168</v>
      </c>
      <c r="N384" s="48"/>
      <c r="O384" s="48">
        <v>0</v>
      </c>
      <c r="P384" s="48">
        <v>0</v>
      </c>
      <c r="Q384" s="48">
        <f>SUM(Q383:Q383)</f>
        <v>0</v>
      </c>
      <c r="R384" s="48">
        <v>0</v>
      </c>
      <c r="S384" s="48"/>
      <c r="T384" s="48">
        <f>SUM(T383:T383)</f>
        <v>0</v>
      </c>
      <c r="U384" s="48">
        <f>SUM(U381:U383)</f>
        <v>15</v>
      </c>
      <c r="V384" s="48">
        <f t="shared" ref="V384:AD384" si="204">SUM(V381:V383)</f>
        <v>5</v>
      </c>
      <c r="W384" s="48">
        <f t="shared" si="204"/>
        <v>0</v>
      </c>
      <c r="X384" s="48">
        <f t="shared" si="204"/>
        <v>0</v>
      </c>
      <c r="Y384" s="48">
        <f t="shared" si="204"/>
        <v>0</v>
      </c>
      <c r="Z384" s="48">
        <f t="shared" si="204"/>
        <v>0</v>
      </c>
      <c r="AA384" s="48">
        <f t="shared" si="204"/>
        <v>0</v>
      </c>
      <c r="AB384" s="48">
        <f t="shared" si="204"/>
        <v>0</v>
      </c>
      <c r="AC384" s="48">
        <f t="shared" si="204"/>
        <v>0</v>
      </c>
      <c r="AD384" s="48">
        <f t="shared" si="204"/>
        <v>188</v>
      </c>
      <c r="AE384" s="30"/>
      <c r="AF384" s="30"/>
      <c r="AG384" s="30"/>
      <c r="AH384" s="30"/>
      <c r="AI384" s="30"/>
      <c r="AJ384" s="30"/>
      <c r="AK384" s="30"/>
    </row>
    <row r="385" spans="2:33" ht="22.5" customHeight="1" x14ac:dyDescent="0.2">
      <c r="B385" s="182"/>
      <c r="C385" s="183"/>
      <c r="D385" s="184"/>
      <c r="E385" s="185"/>
      <c r="F385" s="47" t="s">
        <v>157</v>
      </c>
      <c r="G385" s="31"/>
      <c r="H385" s="31"/>
      <c r="I385" s="31"/>
      <c r="J385" s="27"/>
      <c r="K385" s="27"/>
      <c r="L385" s="48">
        <f t="shared" ref="L385:T385" si="205">L379+L384</f>
        <v>0</v>
      </c>
      <c r="M385" s="48">
        <f t="shared" si="205"/>
        <v>276</v>
      </c>
      <c r="N385" s="48">
        <f t="shared" si="205"/>
        <v>0</v>
      </c>
      <c r="O385" s="48">
        <f t="shared" si="205"/>
        <v>0</v>
      </c>
      <c r="P385" s="48">
        <f t="shared" si="205"/>
        <v>0</v>
      </c>
      <c r="Q385" s="48">
        <f t="shared" si="205"/>
        <v>0</v>
      </c>
      <c r="R385" s="48">
        <f t="shared" si="205"/>
        <v>0</v>
      </c>
      <c r="S385" s="48">
        <f t="shared" si="205"/>
        <v>0</v>
      </c>
      <c r="T385" s="48">
        <f t="shared" si="205"/>
        <v>0</v>
      </c>
      <c r="U385" s="48">
        <f>U379+U384</f>
        <v>15</v>
      </c>
      <c r="V385" s="48">
        <f t="shared" ref="V385:AD385" si="206">V379+V384</f>
        <v>7</v>
      </c>
      <c r="W385" s="48">
        <f t="shared" si="206"/>
        <v>0</v>
      </c>
      <c r="X385" s="48">
        <f t="shared" si="206"/>
        <v>0</v>
      </c>
      <c r="Y385" s="48">
        <f t="shared" si="206"/>
        <v>0</v>
      </c>
      <c r="Z385" s="48">
        <f t="shared" si="206"/>
        <v>0</v>
      </c>
      <c r="AA385" s="48">
        <f t="shared" si="206"/>
        <v>0</v>
      </c>
      <c r="AB385" s="48">
        <f t="shared" si="206"/>
        <v>0</v>
      </c>
      <c r="AC385" s="48">
        <f t="shared" si="206"/>
        <v>0</v>
      </c>
      <c r="AD385" s="48">
        <f t="shared" si="206"/>
        <v>298</v>
      </c>
    </row>
    <row r="386" spans="2:33" s="52" customFormat="1" ht="19.5" customHeight="1" x14ac:dyDescent="0.25">
      <c r="B386" s="176" t="s">
        <v>26</v>
      </c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53"/>
      <c r="AF386" s="53"/>
      <c r="AG386" s="53"/>
    </row>
    <row r="387" spans="2:33" s="52" customFormat="1" ht="13.5" customHeight="1" x14ac:dyDescent="0.25">
      <c r="B387" s="9"/>
      <c r="C387" s="177"/>
      <c r="D387" s="177"/>
      <c r="E387" s="177"/>
      <c r="F387" s="177"/>
      <c r="G387" s="177"/>
      <c r="H387" s="177"/>
      <c r="I387" s="177"/>
      <c r="J387" s="177"/>
      <c r="K387" s="9"/>
      <c r="L387" s="9"/>
      <c r="M387" s="9"/>
      <c r="N387" s="9"/>
      <c r="O387" s="9"/>
      <c r="P387" s="178" t="s">
        <v>194</v>
      </c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53"/>
    </row>
    <row r="388" spans="2:33" s="52" customFormat="1" ht="15" customHeight="1" x14ac:dyDescent="0.25">
      <c r="B388" s="9"/>
      <c r="C388" s="180" t="s">
        <v>196</v>
      </c>
      <c r="D388" s="180"/>
      <c r="E388" s="180"/>
      <c r="F388" s="180"/>
      <c r="G388" s="180"/>
      <c r="H388" s="180"/>
      <c r="I388" s="180"/>
      <c r="J388" s="180"/>
      <c r="K388" s="9"/>
      <c r="L388" s="9"/>
      <c r="M388" s="9"/>
      <c r="N388" s="9"/>
      <c r="O388" s="9"/>
      <c r="P388" s="9"/>
      <c r="Q388" s="9"/>
      <c r="R388" s="9"/>
      <c r="S388" s="8"/>
      <c r="T388" s="8"/>
      <c r="U388" s="3" t="s">
        <v>49</v>
      </c>
      <c r="V388" s="3"/>
      <c r="W388" s="3"/>
      <c r="X388" s="3"/>
      <c r="Y388" s="3"/>
      <c r="Z388" s="16"/>
      <c r="AA388" s="3"/>
      <c r="AB388" s="12"/>
      <c r="AC388" s="8"/>
      <c r="AD388" s="9"/>
      <c r="AE388" s="53"/>
      <c r="AF388" s="53"/>
      <c r="AG388" s="53"/>
    </row>
    <row r="389" spans="2:33" ht="17.25" customHeight="1" x14ac:dyDescent="0.25">
      <c r="B389" s="10"/>
      <c r="C389" s="24"/>
      <c r="D389" s="24"/>
      <c r="E389" s="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3" s="52" customFormat="1" ht="15" customHeight="1" x14ac:dyDescent="0.25">
      <c r="B390" s="9"/>
      <c r="C390" s="8"/>
      <c r="D390" s="8"/>
      <c r="E390" s="8"/>
      <c r="F390" s="8"/>
      <c r="G390" s="8"/>
      <c r="H390" s="8"/>
      <c r="I390" s="8"/>
      <c r="J390" s="8"/>
      <c r="K390" s="9"/>
      <c r="L390" s="9"/>
      <c r="M390" s="9"/>
      <c r="N390" s="9"/>
      <c r="O390" s="9"/>
      <c r="P390" s="9"/>
      <c r="Q390" s="9"/>
      <c r="R390" s="9"/>
      <c r="S390" s="8"/>
      <c r="T390" s="8"/>
      <c r="U390" s="3"/>
      <c r="V390" s="3"/>
      <c r="W390" s="3"/>
      <c r="X390" s="3"/>
      <c r="Y390" s="3"/>
      <c r="Z390" s="16"/>
      <c r="AA390" s="3"/>
      <c r="AB390" s="12"/>
      <c r="AC390" s="8"/>
      <c r="AD390" s="9"/>
      <c r="AE390" s="53"/>
      <c r="AF390" s="53"/>
      <c r="AG390" s="53"/>
    </row>
    <row r="391" spans="2:33" s="52" customFormat="1" ht="15" customHeight="1" x14ac:dyDescent="0.25">
      <c r="B391" s="9"/>
      <c r="C391" s="8"/>
      <c r="D391" s="8"/>
      <c r="E391" s="8"/>
      <c r="F391" s="8"/>
      <c r="G391" s="8"/>
      <c r="H391" s="8"/>
      <c r="I391" s="8"/>
      <c r="J391" s="8"/>
      <c r="K391" s="9"/>
      <c r="L391" s="9"/>
      <c r="M391" s="9"/>
      <c r="N391" s="9"/>
      <c r="O391" s="9"/>
      <c r="P391" s="9"/>
      <c r="Q391" s="9"/>
      <c r="R391" s="9"/>
      <c r="S391" s="8"/>
      <c r="T391" s="8"/>
      <c r="U391" s="3"/>
      <c r="V391" s="3"/>
      <c r="W391" s="3"/>
      <c r="X391" s="3"/>
      <c r="Y391" s="3"/>
      <c r="Z391" s="16"/>
      <c r="AA391" s="3"/>
      <c r="AB391" s="12"/>
      <c r="AC391" s="8"/>
      <c r="AD391" s="9"/>
      <c r="AE391" s="53"/>
      <c r="AF391" s="53"/>
      <c r="AG391" s="53"/>
    </row>
    <row r="392" spans="2:33" s="52" customFormat="1" ht="15" customHeight="1" x14ac:dyDescent="0.25">
      <c r="B392" s="9"/>
      <c r="C392" s="8"/>
      <c r="D392" s="8"/>
      <c r="E392" s="8"/>
      <c r="F392" s="8"/>
      <c r="G392" s="8"/>
      <c r="H392" s="8"/>
      <c r="I392" s="8"/>
      <c r="J392" s="8"/>
      <c r="K392" s="9"/>
      <c r="L392" s="9"/>
      <c r="M392" s="9"/>
      <c r="N392" s="9"/>
      <c r="O392" s="9"/>
      <c r="P392" s="9"/>
      <c r="Q392" s="9"/>
      <c r="R392" s="9"/>
      <c r="S392" s="8"/>
      <c r="T392" s="8"/>
      <c r="U392" s="3"/>
      <c r="V392" s="3"/>
      <c r="W392" s="3"/>
      <c r="X392" s="3"/>
      <c r="Y392" s="3"/>
      <c r="Z392" s="16"/>
      <c r="AA392" s="3"/>
      <c r="AB392" s="12"/>
      <c r="AC392" s="8"/>
      <c r="AD392" s="9"/>
      <c r="AE392" s="53"/>
      <c r="AF392" s="53"/>
      <c r="AG392" s="53"/>
    </row>
    <row r="393" spans="2:33" s="52" customFormat="1" ht="15" customHeight="1" x14ac:dyDescent="0.25">
      <c r="B393" s="9"/>
      <c r="C393" s="8"/>
      <c r="D393" s="8"/>
      <c r="E393" s="8"/>
      <c r="F393" s="8"/>
      <c r="G393" s="8"/>
      <c r="H393" s="8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8"/>
      <c r="T393" s="8"/>
      <c r="U393" s="3"/>
      <c r="V393" s="3"/>
      <c r="W393" s="3"/>
      <c r="X393" s="3"/>
      <c r="Y393" s="3"/>
      <c r="Z393" s="16"/>
      <c r="AA393" s="3"/>
      <c r="AB393" s="12"/>
      <c r="AC393" s="8"/>
      <c r="AD393" s="9"/>
      <c r="AE393" s="53"/>
      <c r="AF393" s="53"/>
      <c r="AG393" s="53"/>
    </row>
    <row r="394" spans="2:33" s="52" customFormat="1" ht="15" customHeight="1" x14ac:dyDescent="0.25">
      <c r="B394" s="9"/>
      <c r="C394" s="8"/>
      <c r="D394" s="8"/>
      <c r="E394" s="8"/>
      <c r="F394" s="8"/>
      <c r="G394" s="8"/>
      <c r="H394" s="8"/>
      <c r="I394" s="8"/>
      <c r="J394" s="8"/>
      <c r="K394" s="9"/>
      <c r="L394" s="9"/>
      <c r="M394" s="9"/>
      <c r="N394" s="9"/>
      <c r="O394" s="9"/>
      <c r="P394" s="9"/>
      <c r="Q394" s="9"/>
      <c r="R394" s="9"/>
      <c r="S394" s="8"/>
      <c r="T394" s="8"/>
      <c r="U394" s="3"/>
      <c r="V394" s="3"/>
      <c r="W394" s="3"/>
      <c r="X394" s="3"/>
      <c r="Y394" s="3"/>
      <c r="Z394" s="16"/>
      <c r="AA394" s="3"/>
      <c r="AB394" s="12"/>
      <c r="AC394" s="8"/>
      <c r="AD394" s="9"/>
      <c r="AE394" s="53"/>
      <c r="AF394" s="53"/>
      <c r="AG394" s="53"/>
    </row>
    <row r="395" spans="2:33" s="52" customFormat="1" ht="15" customHeight="1" x14ac:dyDescent="0.25">
      <c r="B395" s="9"/>
      <c r="C395" s="8"/>
      <c r="D395" s="8"/>
      <c r="E395" s="8"/>
      <c r="F395" s="8"/>
      <c r="G395" s="8"/>
      <c r="H395" s="8"/>
      <c r="I395" s="8"/>
      <c r="J395" s="8"/>
      <c r="K395" s="9"/>
      <c r="L395" s="9"/>
      <c r="M395" s="9"/>
      <c r="N395" s="9"/>
      <c r="O395" s="9"/>
      <c r="P395" s="9"/>
      <c r="Q395" s="9"/>
      <c r="R395" s="9"/>
      <c r="S395" s="8"/>
      <c r="T395" s="8"/>
      <c r="U395" s="3"/>
      <c r="V395" s="3"/>
      <c r="W395" s="3"/>
      <c r="X395" s="3"/>
      <c r="Y395" s="3"/>
      <c r="Z395" s="16"/>
      <c r="AA395" s="3"/>
      <c r="AB395" s="12"/>
      <c r="AC395" s="8"/>
      <c r="AD395" s="9"/>
      <c r="AE395" s="53"/>
      <c r="AF395" s="53"/>
      <c r="AG395" s="53"/>
    </row>
    <row r="396" spans="2:33" ht="15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2:33" ht="15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2:33" ht="16.5" customHeight="1" x14ac:dyDescent="0.2">
      <c r="B398" s="10"/>
      <c r="C398" s="59"/>
      <c r="D398" s="24"/>
      <c r="E398" s="13"/>
      <c r="F398" s="33"/>
      <c r="G398" s="32"/>
      <c r="H398" s="32"/>
      <c r="I398" s="32"/>
      <c r="J398" s="54"/>
      <c r="K398" s="54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53"/>
    </row>
    <row r="399" spans="2:33" ht="12.75" customHeight="1" x14ac:dyDescent="0.25">
      <c r="B399" s="9"/>
      <c r="C399" s="9"/>
      <c r="D399" s="9"/>
      <c r="E399" s="9"/>
      <c r="R399" s="55"/>
      <c r="AE399" s="53"/>
    </row>
    <row r="400" spans="2:33" ht="12.75" customHeight="1" x14ac:dyDescent="0.25">
      <c r="B400" s="9"/>
      <c r="C400" s="9"/>
      <c r="D400" s="9"/>
      <c r="E400" s="9"/>
      <c r="R400" s="55"/>
      <c r="AE400" s="53"/>
    </row>
    <row r="401" spans="2:36" ht="12.75" customHeight="1" x14ac:dyDescent="0.25">
      <c r="B401" s="9"/>
      <c r="C401" s="9"/>
      <c r="D401" s="9"/>
      <c r="E401" s="9"/>
      <c r="R401" s="55"/>
      <c r="AE401" s="53"/>
      <c r="AJ401" s="63"/>
    </row>
    <row r="402" spans="2:36" ht="12.75" customHeight="1" x14ac:dyDescent="0.25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2:36" ht="12.75" customHeight="1" x14ac:dyDescent="0.25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2:36" ht="12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8"/>
      <c r="T404" s="8"/>
      <c r="U404" s="3"/>
      <c r="V404" s="3"/>
      <c r="W404" s="3"/>
      <c r="X404" s="3"/>
      <c r="Y404" s="3"/>
      <c r="Z404" s="3"/>
      <c r="AA404" s="3"/>
      <c r="AB404" s="12"/>
      <c r="AC404" s="8"/>
      <c r="AD404" s="9"/>
      <c r="AE404" s="12"/>
      <c r="AF404" s="8"/>
      <c r="AG404" s="9"/>
    </row>
    <row r="405" spans="2:36" ht="39.75" customHeight="1" x14ac:dyDescent="0.25">
      <c r="B405" s="254"/>
      <c r="C405" s="254"/>
      <c r="D405" s="254"/>
      <c r="E405" s="254"/>
      <c r="F405" s="5" t="s">
        <v>145</v>
      </c>
      <c r="G405" s="51"/>
      <c r="H405" s="51"/>
      <c r="I405" s="51"/>
      <c r="J405" s="51"/>
      <c r="K405" s="51"/>
      <c r="L405" s="26">
        <f t="shared" ref="L405:AD405" si="207">L11+L31+L54+L75+L94+L115+L134+L161+L175+L191+L205+L222+L238+L254+L276+L297+L317+L332+L349+L365+L379</f>
        <v>334</v>
      </c>
      <c r="M405" s="26">
        <f t="shared" si="207"/>
        <v>3364</v>
      </c>
      <c r="N405" s="26">
        <f t="shared" si="207"/>
        <v>0</v>
      </c>
      <c r="O405" s="26">
        <f t="shared" si="207"/>
        <v>65</v>
      </c>
      <c r="P405" s="26">
        <f t="shared" si="207"/>
        <v>17.5</v>
      </c>
      <c r="Q405" s="26">
        <f t="shared" si="207"/>
        <v>2</v>
      </c>
      <c r="R405" s="26">
        <f t="shared" si="207"/>
        <v>71.5</v>
      </c>
      <c r="S405" s="26">
        <f t="shared" si="207"/>
        <v>0</v>
      </c>
      <c r="T405" s="26">
        <f t="shared" si="207"/>
        <v>12</v>
      </c>
      <c r="U405" s="26">
        <f t="shared" si="207"/>
        <v>0</v>
      </c>
      <c r="V405" s="26">
        <f t="shared" si="207"/>
        <v>166</v>
      </c>
      <c r="W405" s="26">
        <f t="shared" si="207"/>
        <v>0</v>
      </c>
      <c r="X405" s="26">
        <f t="shared" si="207"/>
        <v>0</v>
      </c>
      <c r="Y405" s="26">
        <f t="shared" si="207"/>
        <v>0</v>
      </c>
      <c r="Z405" s="26">
        <f t="shared" si="207"/>
        <v>0</v>
      </c>
      <c r="AA405" s="26">
        <f t="shared" si="207"/>
        <v>0</v>
      </c>
      <c r="AB405" s="26">
        <f t="shared" si="207"/>
        <v>0</v>
      </c>
      <c r="AC405" s="26">
        <f t="shared" si="207"/>
        <v>0</v>
      </c>
      <c r="AD405" s="26">
        <f t="shared" si="207"/>
        <v>4032</v>
      </c>
      <c r="AE405" s="12"/>
      <c r="AF405" s="8"/>
      <c r="AG405" s="9"/>
    </row>
    <row r="406" spans="2:36" ht="30" customHeight="1" x14ac:dyDescent="0.25">
      <c r="B406" s="254"/>
      <c r="C406" s="254"/>
      <c r="D406" s="254"/>
      <c r="E406" s="254"/>
      <c r="F406" s="5" t="s">
        <v>56</v>
      </c>
      <c r="G406" s="51"/>
      <c r="H406" s="51"/>
      <c r="I406" s="51"/>
      <c r="J406" s="51"/>
      <c r="K406" s="51"/>
      <c r="L406" s="26">
        <f t="shared" ref="L406:AD406" si="208">L17+L39+L60+L81+L100+L123+L140+L166+L178+L194+L210+L227+L241+L260+L283+L304+L322+L336+L354+L368+L384</f>
        <v>157.80000000000001</v>
      </c>
      <c r="M406" s="26">
        <f t="shared" si="208"/>
        <v>2837.7200000000003</v>
      </c>
      <c r="N406" s="26">
        <f t="shared" si="208"/>
        <v>0</v>
      </c>
      <c r="O406" s="26">
        <f t="shared" si="208"/>
        <v>35</v>
      </c>
      <c r="P406" s="26">
        <f t="shared" si="208"/>
        <v>10</v>
      </c>
      <c r="Q406" s="26">
        <f t="shared" si="208"/>
        <v>0</v>
      </c>
      <c r="R406" s="26">
        <f t="shared" si="208"/>
        <v>176</v>
      </c>
      <c r="S406" s="26">
        <f t="shared" si="208"/>
        <v>0</v>
      </c>
      <c r="T406" s="26">
        <f t="shared" si="208"/>
        <v>174</v>
      </c>
      <c r="U406" s="26">
        <f t="shared" si="208"/>
        <v>364</v>
      </c>
      <c r="V406" s="26">
        <f t="shared" si="208"/>
        <v>139</v>
      </c>
      <c r="W406" s="26">
        <f t="shared" si="208"/>
        <v>0</v>
      </c>
      <c r="X406" s="26">
        <f t="shared" si="208"/>
        <v>0</v>
      </c>
      <c r="Y406" s="26">
        <f t="shared" si="208"/>
        <v>0</v>
      </c>
      <c r="Z406" s="26">
        <f t="shared" si="208"/>
        <v>0</v>
      </c>
      <c r="AA406" s="26">
        <f t="shared" si="208"/>
        <v>0</v>
      </c>
      <c r="AB406" s="26">
        <f t="shared" si="208"/>
        <v>0</v>
      </c>
      <c r="AC406" s="26">
        <f t="shared" si="208"/>
        <v>0</v>
      </c>
      <c r="AD406" s="26">
        <f t="shared" si="208"/>
        <v>3893.52</v>
      </c>
      <c r="AE406" s="12"/>
      <c r="AF406" s="8"/>
      <c r="AG406" s="9"/>
    </row>
    <row r="407" spans="2:36" ht="30.75" customHeight="1" x14ac:dyDescent="0.2">
      <c r="B407" s="254"/>
      <c r="C407" s="254"/>
      <c r="D407" s="254"/>
      <c r="E407" s="254"/>
      <c r="F407" s="47" t="s">
        <v>157</v>
      </c>
      <c r="G407" s="51"/>
      <c r="H407" s="51"/>
      <c r="I407" s="51"/>
      <c r="J407" s="51"/>
      <c r="K407" s="51"/>
      <c r="L407" s="26">
        <f>L405+L406</f>
        <v>491.8</v>
      </c>
      <c r="M407" s="26">
        <f t="shared" ref="M407:AD407" si="209">M405+M406</f>
        <v>6201.72</v>
      </c>
      <c r="N407" s="26">
        <f t="shared" si="209"/>
        <v>0</v>
      </c>
      <c r="O407" s="26">
        <f t="shared" si="209"/>
        <v>100</v>
      </c>
      <c r="P407" s="26">
        <f t="shared" si="209"/>
        <v>27.5</v>
      </c>
      <c r="Q407" s="26">
        <f t="shared" si="209"/>
        <v>2</v>
      </c>
      <c r="R407" s="26">
        <f t="shared" si="209"/>
        <v>247.5</v>
      </c>
      <c r="S407" s="26">
        <f t="shared" si="209"/>
        <v>0</v>
      </c>
      <c r="T407" s="26">
        <f t="shared" si="209"/>
        <v>186</v>
      </c>
      <c r="U407" s="26">
        <f t="shared" si="209"/>
        <v>364</v>
      </c>
      <c r="V407" s="26">
        <f t="shared" si="209"/>
        <v>305</v>
      </c>
      <c r="W407" s="26">
        <f t="shared" si="209"/>
        <v>0</v>
      </c>
      <c r="X407" s="26">
        <f t="shared" si="209"/>
        <v>0</v>
      </c>
      <c r="Y407" s="26">
        <f t="shared" si="209"/>
        <v>0</v>
      </c>
      <c r="Z407" s="26">
        <f t="shared" si="209"/>
        <v>0</v>
      </c>
      <c r="AA407" s="26">
        <f t="shared" si="209"/>
        <v>0</v>
      </c>
      <c r="AB407" s="26">
        <f t="shared" si="209"/>
        <v>0</v>
      </c>
      <c r="AC407" s="26">
        <f t="shared" si="209"/>
        <v>0</v>
      </c>
      <c r="AD407" s="26">
        <f t="shared" si="209"/>
        <v>7925.52</v>
      </c>
    </row>
    <row r="408" spans="2:36" ht="15.75" customHeight="1" x14ac:dyDescent="0.2">
      <c r="B408" s="254"/>
      <c r="C408" s="254"/>
      <c r="D408" s="254"/>
      <c r="E408" s="254"/>
      <c r="F408" s="38"/>
      <c r="G408" s="51"/>
      <c r="H408" s="51"/>
      <c r="I408" s="51"/>
      <c r="J408" s="51"/>
      <c r="K408" s="51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11"/>
    </row>
    <row r="409" spans="2:36" ht="15.75" customHeight="1" x14ac:dyDescent="0.2">
      <c r="B409" s="254"/>
      <c r="C409" s="254"/>
      <c r="D409" s="254"/>
      <c r="E409" s="254"/>
      <c r="F409" s="20"/>
      <c r="G409" s="51"/>
      <c r="H409" s="51"/>
      <c r="I409" s="51"/>
      <c r="J409" s="51"/>
      <c r="K409" s="51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11"/>
    </row>
    <row r="410" spans="2:36" ht="15.75" customHeight="1" x14ac:dyDescent="0.2">
      <c r="B410" s="254"/>
      <c r="C410" s="254"/>
      <c r="D410" s="254"/>
      <c r="E410" s="254"/>
      <c r="F410" s="20"/>
      <c r="G410" s="57"/>
      <c r="H410" s="57"/>
      <c r="I410" s="57"/>
      <c r="J410" s="57"/>
      <c r="K410" s="43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26"/>
    </row>
    <row r="411" spans="2:36" ht="14.25" customHeight="1" x14ac:dyDescent="0.2">
      <c r="B411" s="254"/>
      <c r="C411" s="254"/>
      <c r="D411" s="254"/>
      <c r="E411" s="254"/>
      <c r="F411" s="5"/>
      <c r="G411" s="40"/>
      <c r="H411" s="40"/>
      <c r="I411" s="40"/>
      <c r="J411" s="40"/>
      <c r="K411" s="45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56"/>
    </row>
    <row r="412" spans="2:36" ht="15.75" customHeight="1" x14ac:dyDescent="0.2">
      <c r="B412" s="254"/>
      <c r="C412" s="254"/>
      <c r="D412" s="254"/>
      <c r="E412" s="254"/>
      <c r="F412" s="47"/>
      <c r="G412" s="31"/>
      <c r="H412" s="31"/>
      <c r="I412" s="31"/>
      <c r="J412" s="27"/>
      <c r="K412" s="27"/>
      <c r="L412" s="39"/>
      <c r="M412" s="27"/>
      <c r="N412" s="27"/>
      <c r="O412" s="27"/>
      <c r="P412" s="27"/>
      <c r="Q412" s="27"/>
      <c r="R412" s="39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spans="2:36" ht="15" hidden="1" customHeight="1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 s="55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2:36" ht="15" customHeight="1" x14ac:dyDescent="0.2">
      <c r="R414" s="55"/>
    </row>
    <row r="415" spans="2:36" ht="12.75" customHeight="1" x14ac:dyDescent="0.25">
      <c r="B415" s="9"/>
      <c r="C415" s="9"/>
      <c r="D415" s="9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6" s="52" customFormat="1" ht="19.5" customHeight="1" x14ac:dyDescent="0.25">
      <c r="B416" s="176" t="s">
        <v>26</v>
      </c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53"/>
      <c r="AF416" s="53"/>
      <c r="AG416" s="53"/>
    </row>
    <row r="417" spans="2:37" s="52" customFormat="1" ht="13.5" customHeight="1" x14ac:dyDescent="0.25">
      <c r="B417" s="9"/>
      <c r="C417" s="177"/>
      <c r="D417" s="177"/>
      <c r="E417" s="177"/>
      <c r="F417" s="177"/>
      <c r="G417" s="177"/>
      <c r="H417" s="177"/>
      <c r="I417" s="177"/>
      <c r="J417" s="177"/>
      <c r="K417" s="9"/>
      <c r="L417" s="9"/>
      <c r="M417" s="9"/>
      <c r="N417" s="9"/>
      <c r="O417" s="9"/>
      <c r="P417" s="178" t="s">
        <v>194</v>
      </c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53"/>
    </row>
    <row r="418" spans="2:37" s="52" customFormat="1" ht="15" customHeight="1" x14ac:dyDescent="0.25">
      <c r="B418" s="9"/>
      <c r="C418" s="180" t="s">
        <v>196</v>
      </c>
      <c r="D418" s="180"/>
      <c r="E418" s="180"/>
      <c r="F418" s="180"/>
      <c r="G418" s="180"/>
      <c r="H418" s="180"/>
      <c r="I418" s="180"/>
      <c r="J418" s="180"/>
      <c r="K418" s="9"/>
      <c r="L418" s="9"/>
      <c r="M418" s="9"/>
      <c r="N418" s="9"/>
      <c r="O418" s="9"/>
      <c r="P418" s="9"/>
      <c r="Q418" s="9"/>
      <c r="R418" s="9"/>
      <c r="S418" s="8"/>
      <c r="T418" s="8"/>
      <c r="U418" s="3" t="s">
        <v>49</v>
      </c>
      <c r="V418" s="3"/>
      <c r="W418" s="3"/>
      <c r="X418" s="3"/>
      <c r="Y418" s="3"/>
      <c r="Z418" s="16"/>
      <c r="AA418" s="3"/>
      <c r="AB418" s="12"/>
      <c r="AC418" s="8"/>
      <c r="AD418" s="9"/>
      <c r="AE418" s="53"/>
      <c r="AF418" s="53"/>
      <c r="AG418" s="53"/>
    </row>
    <row r="419" spans="2:37" ht="12.75" customHeight="1" x14ac:dyDescent="0.2">
      <c r="R419" s="55"/>
      <c r="AE419" s="53"/>
    </row>
    <row r="420" spans="2:37" ht="12.75" customHeight="1" x14ac:dyDescent="0.2">
      <c r="R420" s="55"/>
      <c r="AE420" s="53"/>
    </row>
    <row r="421" spans="2:37" ht="12.75" customHeight="1" x14ac:dyDescent="0.2">
      <c r="R421" s="55"/>
    </row>
    <row r="422" spans="2:37" ht="18.75" customHeight="1" x14ac:dyDescent="0.2">
      <c r="R422" s="55"/>
    </row>
    <row r="423" spans="2:37" ht="12.75" customHeight="1" x14ac:dyDescent="0.2">
      <c r="R423" s="55"/>
    </row>
    <row r="424" spans="2:37" ht="21.75" customHeight="1" x14ac:dyDescent="0.2">
      <c r="R424" s="55"/>
    </row>
    <row r="425" spans="2:37" ht="12.75" customHeight="1" x14ac:dyDescent="0.2">
      <c r="R425" s="55"/>
    </row>
    <row r="426" spans="2:37" ht="12.75" customHeight="1" x14ac:dyDescent="0.2">
      <c r="R426" s="55"/>
    </row>
    <row r="427" spans="2:37" ht="12.75" customHeight="1" x14ac:dyDescent="0.2">
      <c r="R427" s="55"/>
    </row>
    <row r="428" spans="2:37" ht="12.75" customHeight="1" x14ac:dyDescent="0.2">
      <c r="R428" s="55"/>
    </row>
    <row r="429" spans="2:37" s="55" customFormat="1" ht="12.75" customHeight="1" x14ac:dyDescent="0.2">
      <c r="AG429"/>
      <c r="AH429"/>
      <c r="AI429"/>
      <c r="AJ429"/>
      <c r="AK429"/>
    </row>
    <row r="430" spans="2:37" s="55" customFormat="1" ht="12.75" customHeight="1" x14ac:dyDescent="0.2">
      <c r="AG430"/>
      <c r="AH430"/>
      <c r="AI430"/>
      <c r="AJ430"/>
      <c r="AK430"/>
    </row>
    <row r="431" spans="2:37" s="55" customFormat="1" ht="12.75" customHeight="1" x14ac:dyDescent="0.2">
      <c r="AG431"/>
      <c r="AH431"/>
      <c r="AI431"/>
      <c r="AJ431"/>
      <c r="AK431"/>
    </row>
    <row r="432" spans="2:37" s="55" customFormat="1" ht="12.75" customHeight="1" x14ac:dyDescent="0.2">
      <c r="AG432"/>
      <c r="AH432"/>
      <c r="AI432"/>
      <c r="AJ432"/>
      <c r="AK432"/>
    </row>
    <row r="433" spans="18:37" s="55" customFormat="1" ht="12.75" customHeight="1" x14ac:dyDescent="0.2">
      <c r="AG433"/>
      <c r="AH433"/>
      <c r="AI433"/>
      <c r="AJ433"/>
      <c r="AK433"/>
    </row>
    <row r="434" spans="18:37" s="55" customFormat="1" ht="12.75" customHeight="1" x14ac:dyDescent="0.2">
      <c r="AG434"/>
      <c r="AH434"/>
      <c r="AI434"/>
      <c r="AJ434"/>
      <c r="AK434"/>
    </row>
    <row r="435" spans="18:37" s="55" customFormat="1" ht="12.75" customHeight="1" x14ac:dyDescent="0.2">
      <c r="AG435"/>
      <c r="AH435"/>
      <c r="AI435"/>
      <c r="AJ435"/>
      <c r="AK435"/>
    </row>
    <row r="436" spans="18:37" s="55" customFormat="1" ht="12.75" customHeight="1" x14ac:dyDescent="0.2">
      <c r="AG436"/>
      <c r="AH436"/>
      <c r="AI436"/>
      <c r="AJ436"/>
      <c r="AK436"/>
    </row>
    <row r="437" spans="18:37" s="55" customFormat="1" ht="12.75" customHeight="1" x14ac:dyDescent="0.2">
      <c r="AG437"/>
      <c r="AH437"/>
      <c r="AI437"/>
      <c r="AJ437"/>
      <c r="AK437"/>
    </row>
    <row r="438" spans="18:37" s="55" customFormat="1" ht="12.75" customHeight="1" x14ac:dyDescent="0.2">
      <c r="AG438"/>
      <c r="AH438"/>
      <c r="AI438"/>
      <c r="AJ438"/>
      <c r="AK438"/>
    </row>
    <row r="439" spans="18:37" s="55" customFormat="1" ht="15.75" customHeight="1" x14ac:dyDescent="0.2">
      <c r="AG439"/>
      <c r="AH439"/>
      <c r="AI439"/>
      <c r="AJ439"/>
      <c r="AK439"/>
    </row>
    <row r="440" spans="18:37" s="55" customFormat="1" ht="12.75" customHeight="1" x14ac:dyDescent="0.2">
      <c r="AG440"/>
      <c r="AH440"/>
      <c r="AI440"/>
      <c r="AJ440"/>
      <c r="AK440"/>
    </row>
    <row r="441" spans="18:37" s="55" customFormat="1" ht="12.75" customHeight="1" x14ac:dyDescent="0.2">
      <c r="AG441"/>
      <c r="AH441"/>
      <c r="AI441"/>
      <c r="AJ441"/>
      <c r="AK441"/>
    </row>
    <row r="442" spans="18:37" s="55" customFormat="1" ht="12.75" customHeight="1" x14ac:dyDescent="0.2">
      <c r="AG442"/>
      <c r="AH442"/>
      <c r="AI442"/>
      <c r="AJ442"/>
      <c r="AK442"/>
    </row>
    <row r="443" spans="18:37" s="55" customFormat="1" ht="12.75" customHeight="1" x14ac:dyDescent="0.2">
      <c r="AG443"/>
      <c r="AH443"/>
      <c r="AI443"/>
      <c r="AJ443"/>
      <c r="AK443"/>
    </row>
    <row r="444" spans="18:37" s="55" customFormat="1" ht="12.75" customHeight="1" x14ac:dyDescent="0.2">
      <c r="AG444"/>
      <c r="AH444"/>
      <c r="AI444"/>
      <c r="AJ444"/>
      <c r="AK444"/>
    </row>
    <row r="445" spans="18:37" s="55" customFormat="1" ht="12.75" customHeight="1" x14ac:dyDescent="0.2">
      <c r="AG445"/>
      <c r="AH445"/>
      <c r="AI445"/>
      <c r="AJ445"/>
      <c r="AK445"/>
    </row>
    <row r="446" spans="18:37" s="55" customFormat="1" ht="12.75" customHeight="1" x14ac:dyDescent="0.2">
      <c r="AG446"/>
      <c r="AH446"/>
      <c r="AI446"/>
      <c r="AJ446"/>
      <c r="AK446"/>
    </row>
    <row r="447" spans="18:37" s="55" customFormat="1" ht="12.75" customHeight="1" x14ac:dyDescent="0.2">
      <c r="R447" s="21"/>
      <c r="AG447"/>
      <c r="AH447"/>
      <c r="AI447"/>
      <c r="AJ447"/>
      <c r="AK447"/>
    </row>
    <row r="448" spans="18:37" s="55" customFormat="1" ht="12.75" customHeight="1" x14ac:dyDescent="0.2">
      <c r="R448" s="21"/>
      <c r="AG448"/>
      <c r="AH448"/>
      <c r="AI448"/>
      <c r="AJ448"/>
      <c r="AK448"/>
    </row>
    <row r="449" spans="18:37" s="55" customFormat="1" ht="12.75" customHeight="1" x14ac:dyDescent="0.2">
      <c r="R449" s="21"/>
      <c r="AG449"/>
      <c r="AH449"/>
      <c r="AI449"/>
      <c r="AJ449"/>
      <c r="AK449"/>
    </row>
    <row r="450" spans="18:37" s="55" customFormat="1" ht="12.75" customHeight="1" x14ac:dyDescent="0.2">
      <c r="R450" s="21"/>
      <c r="AG450"/>
      <c r="AH450"/>
      <c r="AI450"/>
      <c r="AJ450"/>
      <c r="AK450"/>
    </row>
    <row r="451" spans="18:37" s="55" customFormat="1" ht="12.75" customHeight="1" x14ac:dyDescent="0.2">
      <c r="R451" s="21"/>
      <c r="AG451"/>
      <c r="AH451"/>
      <c r="AI451"/>
      <c r="AJ451"/>
      <c r="AK451"/>
    </row>
    <row r="452" spans="18:37" s="55" customFormat="1" ht="12.75" customHeight="1" x14ac:dyDescent="0.2">
      <c r="R452" s="21"/>
      <c r="AG452"/>
      <c r="AH452"/>
      <c r="AI452"/>
      <c r="AJ452"/>
      <c r="AK452"/>
    </row>
    <row r="453" spans="18:37" s="55" customFormat="1" ht="12.75" customHeight="1" x14ac:dyDescent="0.2">
      <c r="R453" s="21"/>
      <c r="AG453"/>
      <c r="AH453"/>
      <c r="AI453"/>
      <c r="AJ453"/>
      <c r="AK453"/>
    </row>
    <row r="454" spans="18:37" s="55" customFormat="1" ht="12.75" customHeight="1" x14ac:dyDescent="0.2">
      <c r="R454" s="21"/>
      <c r="AG454"/>
      <c r="AH454"/>
      <c r="AI454"/>
      <c r="AJ454"/>
      <c r="AK454"/>
    </row>
    <row r="455" spans="18:37" s="55" customFormat="1" ht="12.75" customHeight="1" x14ac:dyDescent="0.2">
      <c r="R455" s="21"/>
      <c r="AG455"/>
      <c r="AH455"/>
      <c r="AI455"/>
      <c r="AJ455"/>
      <c r="AK455"/>
    </row>
    <row r="456" spans="18:37" s="55" customFormat="1" ht="12.75" customHeight="1" x14ac:dyDescent="0.2">
      <c r="R456" s="21"/>
      <c r="AG456"/>
      <c r="AH456"/>
      <c r="AI456"/>
      <c r="AJ456"/>
      <c r="AK456"/>
    </row>
    <row r="457" spans="18:37" ht="12.75" customHeight="1" x14ac:dyDescent="0.2">
      <c r="R457" s="21"/>
    </row>
    <row r="458" spans="18:37" ht="12.75" customHeight="1" x14ac:dyDescent="0.2">
      <c r="R458" s="21"/>
    </row>
    <row r="459" spans="18:37" ht="12.75" customHeight="1" x14ac:dyDescent="0.2">
      <c r="R459" s="21"/>
    </row>
    <row r="460" spans="18:37" ht="12.75" customHeight="1" x14ac:dyDescent="0.2">
      <c r="R460" s="21"/>
    </row>
    <row r="461" spans="18:37" ht="12.75" customHeight="1" x14ac:dyDescent="0.2">
      <c r="R461" s="21"/>
    </row>
    <row r="462" spans="18:37" ht="12.75" customHeight="1" x14ac:dyDescent="0.2">
      <c r="R462" s="21"/>
    </row>
    <row r="463" spans="18:37" ht="12.75" customHeight="1" x14ac:dyDescent="0.2">
      <c r="R463" s="21"/>
    </row>
    <row r="464" spans="18:37" ht="12.75" customHeight="1" x14ac:dyDescent="0.2">
      <c r="R464" s="21"/>
    </row>
    <row r="465" spans="18:18" ht="12.75" customHeight="1" x14ac:dyDescent="0.2">
      <c r="R465" s="21"/>
    </row>
    <row r="466" spans="18:18" ht="12.75" customHeight="1" x14ac:dyDescent="0.2">
      <c r="R466" s="21"/>
    </row>
    <row r="467" spans="18:18" ht="12.75" customHeight="1" x14ac:dyDescent="0.2">
      <c r="R467" s="21"/>
    </row>
    <row r="468" spans="18:18" ht="12.75" customHeight="1" x14ac:dyDescent="0.2">
      <c r="R468" s="21"/>
    </row>
    <row r="469" spans="18:18" ht="12.75" customHeight="1" x14ac:dyDescent="0.2">
      <c r="R469" s="21"/>
    </row>
    <row r="470" spans="18:18" ht="12.75" customHeight="1" x14ac:dyDescent="0.2">
      <c r="R470" s="21"/>
    </row>
    <row r="471" spans="18:18" ht="12.75" customHeight="1" x14ac:dyDescent="0.2">
      <c r="R471" s="21"/>
    </row>
    <row r="472" spans="18:18" ht="12.75" customHeight="1" x14ac:dyDescent="0.2">
      <c r="R472" s="21"/>
    </row>
    <row r="473" spans="18:18" ht="12.75" customHeight="1" x14ac:dyDescent="0.2">
      <c r="R473" s="21"/>
    </row>
    <row r="474" spans="18:18" ht="12.75" customHeight="1" x14ac:dyDescent="0.2">
      <c r="R474" s="21"/>
    </row>
    <row r="475" spans="18:18" ht="12.75" customHeight="1" x14ac:dyDescent="0.2">
      <c r="R475" s="21"/>
    </row>
    <row r="476" spans="18:18" ht="12.75" customHeight="1" x14ac:dyDescent="0.2">
      <c r="R476" s="21"/>
    </row>
    <row r="477" spans="18:18" ht="12.75" customHeight="1" x14ac:dyDescent="0.2">
      <c r="R477" s="21"/>
    </row>
    <row r="478" spans="18:18" ht="12.75" customHeight="1" x14ac:dyDescent="0.2">
      <c r="R478" s="21"/>
    </row>
    <row r="479" spans="18:18" ht="12.75" customHeight="1" x14ac:dyDescent="0.2">
      <c r="R479" s="21"/>
    </row>
    <row r="480" spans="18:18" ht="12.75" customHeight="1" x14ac:dyDescent="0.2">
      <c r="R480" s="21"/>
    </row>
    <row r="481" spans="18:18" ht="12.75" customHeight="1" x14ac:dyDescent="0.2">
      <c r="R481" s="21"/>
    </row>
    <row r="482" spans="18:18" ht="12.75" customHeight="1" x14ac:dyDescent="0.2">
      <c r="R482" s="21"/>
    </row>
    <row r="483" spans="18:18" ht="12.75" customHeight="1" x14ac:dyDescent="0.2">
      <c r="R483" s="21"/>
    </row>
    <row r="484" spans="18:18" ht="12.75" customHeight="1" x14ac:dyDescent="0.2">
      <c r="R484" s="21"/>
    </row>
    <row r="485" spans="18:18" ht="12.75" customHeight="1" x14ac:dyDescent="0.2">
      <c r="R485" s="21"/>
    </row>
    <row r="486" spans="18:18" ht="12.75" customHeight="1" x14ac:dyDescent="0.2">
      <c r="R486" s="21"/>
    </row>
    <row r="487" spans="18:18" ht="12.75" customHeight="1" x14ac:dyDescent="0.2">
      <c r="R487" s="21"/>
    </row>
    <row r="488" spans="18:18" ht="12.75" customHeight="1" x14ac:dyDescent="0.2">
      <c r="R488" s="21"/>
    </row>
    <row r="489" spans="18:18" ht="12.75" customHeight="1" x14ac:dyDescent="0.2">
      <c r="R489" s="21"/>
    </row>
    <row r="490" spans="18:18" ht="12.75" customHeight="1" x14ac:dyDescent="0.2">
      <c r="R490" s="21"/>
    </row>
    <row r="491" spans="18:18" ht="12.75" customHeight="1" x14ac:dyDescent="0.2">
      <c r="R491" s="21"/>
    </row>
    <row r="492" spans="18:18" ht="12.75" customHeight="1" x14ac:dyDescent="0.2">
      <c r="R492" s="21"/>
    </row>
    <row r="493" spans="18:18" ht="12.75" customHeight="1" x14ac:dyDescent="0.2">
      <c r="R493" s="21"/>
    </row>
    <row r="494" spans="18:18" ht="12.75" customHeight="1" x14ac:dyDescent="0.2">
      <c r="R494" s="21"/>
    </row>
    <row r="495" spans="18:18" ht="12.75" customHeight="1" x14ac:dyDescent="0.2">
      <c r="R495" s="21"/>
    </row>
    <row r="496" spans="18:18" ht="12.75" customHeight="1" x14ac:dyDescent="0.2">
      <c r="R496" s="21"/>
    </row>
    <row r="497" spans="18:18" ht="12.75" customHeight="1" x14ac:dyDescent="0.2">
      <c r="R497" s="21"/>
    </row>
    <row r="498" spans="18:18" ht="12.75" customHeight="1" x14ac:dyDescent="0.2">
      <c r="R498" s="21"/>
    </row>
    <row r="499" spans="18:18" ht="12.75" customHeight="1" x14ac:dyDescent="0.2">
      <c r="R499" s="21"/>
    </row>
    <row r="500" spans="18:18" ht="12.75" customHeight="1" x14ac:dyDescent="0.2">
      <c r="R500" s="21"/>
    </row>
    <row r="501" spans="18:18" ht="12.75" customHeight="1" x14ac:dyDescent="0.2">
      <c r="R501" s="21"/>
    </row>
    <row r="502" spans="18:18" ht="12.75" customHeight="1" x14ac:dyDescent="0.2">
      <c r="R502" s="21"/>
    </row>
    <row r="503" spans="18:18" ht="12.75" customHeight="1" x14ac:dyDescent="0.2">
      <c r="R503" s="21"/>
    </row>
    <row r="504" spans="18:18" ht="12.75" customHeight="1" x14ac:dyDescent="0.2">
      <c r="R504" s="21"/>
    </row>
    <row r="505" spans="18:18" ht="12.75" customHeight="1" x14ac:dyDescent="0.2">
      <c r="R505" s="21"/>
    </row>
    <row r="506" spans="18:18" ht="12.75" customHeight="1" x14ac:dyDescent="0.2">
      <c r="R506" s="21"/>
    </row>
    <row r="507" spans="18:18" ht="12.75" customHeight="1" x14ac:dyDescent="0.2">
      <c r="R507" s="21"/>
    </row>
    <row r="508" spans="18:18" ht="12.75" customHeight="1" x14ac:dyDescent="0.2">
      <c r="R508" s="21"/>
    </row>
    <row r="509" spans="18:18" ht="12.75" customHeight="1" x14ac:dyDescent="0.2">
      <c r="R509" s="21"/>
    </row>
    <row r="510" spans="18:18" ht="12.75" customHeight="1" x14ac:dyDescent="0.2">
      <c r="R510" s="21"/>
    </row>
    <row r="511" spans="18:18" ht="12.75" customHeight="1" x14ac:dyDescent="0.2">
      <c r="R511" s="21"/>
    </row>
    <row r="512" spans="18:18" ht="12.75" customHeight="1" x14ac:dyDescent="0.2">
      <c r="R512" s="21"/>
    </row>
    <row r="513" spans="18:18" ht="12.75" customHeight="1" x14ac:dyDescent="0.2">
      <c r="R513" s="21"/>
    </row>
    <row r="514" spans="18:18" ht="12.75" customHeight="1" x14ac:dyDescent="0.2">
      <c r="R514" s="21"/>
    </row>
    <row r="515" spans="18:18" ht="12.75" customHeight="1" x14ac:dyDescent="0.2">
      <c r="R515" s="21"/>
    </row>
    <row r="516" spans="18:18" ht="12.75" customHeight="1" x14ac:dyDescent="0.2">
      <c r="R516" s="21"/>
    </row>
    <row r="517" spans="18:18" ht="12.75" customHeight="1" x14ac:dyDescent="0.2">
      <c r="R517" s="21"/>
    </row>
    <row r="518" spans="18:18" ht="12.75" customHeight="1" x14ac:dyDescent="0.2">
      <c r="R518" s="21"/>
    </row>
    <row r="519" spans="18:18" ht="12.75" customHeight="1" x14ac:dyDescent="0.2">
      <c r="R519" s="21"/>
    </row>
    <row r="520" spans="18:18" ht="12.75" customHeight="1" x14ac:dyDescent="0.2">
      <c r="R520" s="21"/>
    </row>
    <row r="521" spans="18:18" ht="12.75" customHeight="1" x14ac:dyDescent="0.2">
      <c r="R521" s="21"/>
    </row>
    <row r="522" spans="18:18" ht="12.75" customHeight="1" x14ac:dyDescent="0.2">
      <c r="R522" s="21"/>
    </row>
    <row r="523" spans="18:18" ht="12.75" customHeight="1" x14ac:dyDescent="0.2">
      <c r="R523" s="21"/>
    </row>
    <row r="524" spans="18:18" ht="12.75" customHeight="1" x14ac:dyDescent="0.2">
      <c r="R524" s="21"/>
    </row>
    <row r="525" spans="18:18" ht="12.75" customHeight="1" x14ac:dyDescent="0.2">
      <c r="R525" s="21"/>
    </row>
    <row r="526" spans="18:18" ht="12.75" customHeight="1" x14ac:dyDescent="0.2">
      <c r="R526" s="21"/>
    </row>
    <row r="527" spans="18:18" ht="12.75" customHeight="1" x14ac:dyDescent="0.2">
      <c r="R527" s="21"/>
    </row>
    <row r="528" spans="18:18" ht="12.75" customHeight="1" x14ac:dyDescent="0.2">
      <c r="R528" s="21"/>
    </row>
    <row r="529" spans="18:18" ht="12.75" customHeight="1" x14ac:dyDescent="0.2">
      <c r="R529" s="21"/>
    </row>
    <row r="530" spans="18:18" ht="12.75" customHeight="1" x14ac:dyDescent="0.2">
      <c r="R530" s="21"/>
    </row>
    <row r="531" spans="18:18" ht="12.75" customHeight="1" x14ac:dyDescent="0.2">
      <c r="R531" s="21"/>
    </row>
    <row r="532" spans="18:18" ht="12.75" customHeight="1" x14ac:dyDescent="0.2">
      <c r="R532" s="21"/>
    </row>
    <row r="533" spans="18:18" ht="12.75" customHeight="1" x14ac:dyDescent="0.2">
      <c r="R533" s="21"/>
    </row>
    <row r="534" spans="18:18" ht="12.75" customHeight="1" x14ac:dyDescent="0.2">
      <c r="R534" s="21"/>
    </row>
    <row r="535" spans="18:18" ht="12.75" customHeight="1" x14ac:dyDescent="0.2">
      <c r="R535" s="21"/>
    </row>
    <row r="536" spans="18:18" ht="12.75" customHeight="1" x14ac:dyDescent="0.2">
      <c r="R536" s="21"/>
    </row>
    <row r="537" spans="18:18" ht="12.75" customHeight="1" x14ac:dyDescent="0.2">
      <c r="R537" s="21"/>
    </row>
    <row r="538" spans="18:18" ht="12.75" customHeight="1" x14ac:dyDescent="0.2">
      <c r="R538" s="21"/>
    </row>
    <row r="539" spans="18:18" ht="12.75" customHeight="1" x14ac:dyDescent="0.2">
      <c r="R539" s="21"/>
    </row>
    <row r="540" spans="18:18" ht="12.75" customHeight="1" x14ac:dyDescent="0.2">
      <c r="R540" s="21"/>
    </row>
    <row r="541" spans="18:18" ht="12.75" customHeight="1" x14ac:dyDescent="0.2">
      <c r="R541" s="21"/>
    </row>
    <row r="542" spans="18:18" ht="12.75" customHeight="1" x14ac:dyDescent="0.2">
      <c r="R542" s="21"/>
    </row>
    <row r="543" spans="18:18" ht="12.75" customHeight="1" x14ac:dyDescent="0.2">
      <c r="R543" s="21"/>
    </row>
    <row r="544" spans="18:18" ht="12.75" customHeight="1" x14ac:dyDescent="0.2">
      <c r="R544" s="21"/>
    </row>
    <row r="545" spans="18:18" ht="12.75" customHeight="1" x14ac:dyDescent="0.2">
      <c r="R545" s="21"/>
    </row>
    <row r="546" spans="18:18" ht="12.75" customHeight="1" x14ac:dyDescent="0.2">
      <c r="R546" s="21"/>
    </row>
    <row r="547" spans="18:18" ht="12.75" customHeight="1" x14ac:dyDescent="0.2">
      <c r="R547" s="21"/>
    </row>
    <row r="548" spans="18:18" ht="12.75" customHeight="1" x14ac:dyDescent="0.2">
      <c r="R548" s="21"/>
    </row>
    <row r="549" spans="18:18" ht="12.75" customHeight="1" x14ac:dyDescent="0.2">
      <c r="R549" s="21"/>
    </row>
    <row r="550" spans="18:18" ht="12.75" customHeight="1" x14ac:dyDescent="0.2">
      <c r="R550" s="21"/>
    </row>
    <row r="551" spans="18:18" ht="12.75" customHeight="1" x14ac:dyDescent="0.2">
      <c r="R551" s="21"/>
    </row>
    <row r="552" spans="18:18" ht="12.75" customHeight="1" x14ac:dyDescent="0.2">
      <c r="R552" s="21"/>
    </row>
    <row r="553" spans="18:18" ht="12.75" customHeight="1" x14ac:dyDescent="0.2">
      <c r="R553" s="21"/>
    </row>
    <row r="554" spans="18:18" ht="12.75" customHeight="1" x14ac:dyDescent="0.2">
      <c r="R554" s="21"/>
    </row>
    <row r="555" spans="18:18" ht="12.75" customHeight="1" x14ac:dyDescent="0.2">
      <c r="R555" s="21"/>
    </row>
    <row r="556" spans="18:18" ht="12.75" customHeight="1" x14ac:dyDescent="0.2">
      <c r="R556" s="21"/>
    </row>
    <row r="557" spans="18:18" ht="12.75" customHeight="1" x14ac:dyDescent="0.2">
      <c r="R557" s="21"/>
    </row>
    <row r="558" spans="18:18" ht="12.75" customHeight="1" x14ac:dyDescent="0.2">
      <c r="R558" s="21"/>
    </row>
    <row r="559" spans="18:18" ht="12.75" customHeight="1" x14ac:dyDescent="0.2">
      <c r="R559" s="21"/>
    </row>
    <row r="560" spans="18:18" ht="12.75" customHeight="1" x14ac:dyDescent="0.2">
      <c r="R560" s="21"/>
    </row>
    <row r="561" spans="18:18" ht="12.75" customHeight="1" x14ac:dyDescent="0.2">
      <c r="R561" s="21"/>
    </row>
    <row r="562" spans="18:18" ht="12.75" customHeight="1" x14ac:dyDescent="0.2">
      <c r="R562" s="21"/>
    </row>
    <row r="563" spans="18:18" ht="12.75" customHeight="1" x14ac:dyDescent="0.2">
      <c r="R563" s="21"/>
    </row>
    <row r="564" spans="18:18" ht="12.75" customHeight="1" x14ac:dyDescent="0.2">
      <c r="R564" s="21"/>
    </row>
    <row r="565" spans="18:18" ht="12.75" customHeight="1" x14ac:dyDescent="0.2">
      <c r="R565" s="21"/>
    </row>
    <row r="566" spans="18:18" ht="12.75" customHeight="1" x14ac:dyDescent="0.2">
      <c r="R566" s="21"/>
    </row>
    <row r="567" spans="18:18" ht="12.75" customHeight="1" x14ac:dyDescent="0.2">
      <c r="R567" s="21"/>
    </row>
    <row r="568" spans="18:18" ht="12.75" customHeight="1" x14ac:dyDescent="0.2">
      <c r="R568" s="21"/>
    </row>
    <row r="569" spans="18:18" ht="12.75" customHeight="1" x14ac:dyDescent="0.2">
      <c r="R569" s="21"/>
    </row>
    <row r="570" spans="18:18" ht="12.75" customHeight="1" x14ac:dyDescent="0.2">
      <c r="R570" s="21"/>
    </row>
    <row r="571" spans="18:18" ht="12.75" customHeight="1" x14ac:dyDescent="0.2">
      <c r="R571" s="21"/>
    </row>
    <row r="572" spans="18:18" ht="12.75" customHeight="1" x14ac:dyDescent="0.2">
      <c r="R572" s="21"/>
    </row>
    <row r="573" spans="18:18" ht="12.75" customHeight="1" x14ac:dyDescent="0.2">
      <c r="R573" s="21"/>
    </row>
    <row r="574" spans="18:18" ht="12.75" customHeight="1" x14ac:dyDescent="0.2">
      <c r="R574" s="21"/>
    </row>
    <row r="575" spans="18:18" ht="12.75" customHeight="1" x14ac:dyDescent="0.2">
      <c r="R575" s="21"/>
    </row>
    <row r="576" spans="18:18" ht="12.75" customHeight="1" x14ac:dyDescent="0.2">
      <c r="R576" s="21"/>
    </row>
    <row r="577" spans="18:18" ht="12.75" customHeight="1" x14ac:dyDescent="0.2">
      <c r="R577" s="21"/>
    </row>
    <row r="578" spans="18:18" ht="12.75" customHeight="1" x14ac:dyDescent="0.2">
      <c r="R578" s="21"/>
    </row>
    <row r="579" spans="18:18" ht="12.75" customHeight="1" x14ac:dyDescent="0.2">
      <c r="R579" s="21"/>
    </row>
    <row r="580" spans="18:18" ht="12.75" customHeight="1" x14ac:dyDescent="0.2">
      <c r="R580" s="21"/>
    </row>
    <row r="581" spans="18:18" ht="12.75" customHeight="1" x14ac:dyDescent="0.2">
      <c r="R581" s="21"/>
    </row>
    <row r="582" spans="18:18" ht="12.75" customHeight="1" x14ac:dyDescent="0.2">
      <c r="R582" s="21"/>
    </row>
    <row r="583" spans="18:18" ht="12.75" customHeight="1" x14ac:dyDescent="0.2">
      <c r="R583" s="21"/>
    </row>
    <row r="584" spans="18:18" ht="12.75" customHeight="1" x14ac:dyDescent="0.2">
      <c r="R584" s="21"/>
    </row>
    <row r="585" spans="18:18" ht="12.75" customHeight="1" x14ac:dyDescent="0.2">
      <c r="R585" s="21"/>
    </row>
    <row r="586" spans="18:18" ht="12.75" customHeight="1" x14ac:dyDescent="0.2">
      <c r="R586" s="21"/>
    </row>
    <row r="587" spans="18:18" ht="12.75" customHeight="1" x14ac:dyDescent="0.2">
      <c r="R587" s="21"/>
    </row>
    <row r="588" spans="18:18" ht="12.75" customHeight="1" x14ac:dyDescent="0.2">
      <c r="R588" s="21"/>
    </row>
    <row r="589" spans="18:18" ht="12.75" customHeight="1" x14ac:dyDescent="0.2">
      <c r="R589" s="21"/>
    </row>
    <row r="590" spans="18:18" ht="12.75" customHeight="1" x14ac:dyDescent="0.2">
      <c r="R590" s="21"/>
    </row>
    <row r="591" spans="18:18" ht="12.75" customHeight="1" x14ac:dyDescent="0.2">
      <c r="R591" s="21"/>
    </row>
    <row r="592" spans="18:18" ht="12.75" customHeight="1" x14ac:dyDescent="0.2">
      <c r="R592" s="21"/>
    </row>
    <row r="593" spans="18:18" ht="12.75" customHeight="1" x14ac:dyDescent="0.2">
      <c r="R593" s="21"/>
    </row>
    <row r="594" spans="18:18" ht="12.75" customHeight="1" x14ac:dyDescent="0.2">
      <c r="R594" s="21"/>
    </row>
    <row r="595" spans="18:18" ht="12.75" customHeight="1" x14ac:dyDescent="0.2">
      <c r="R595" s="21"/>
    </row>
    <row r="596" spans="18:18" ht="12.75" customHeight="1" x14ac:dyDescent="0.2">
      <c r="R596" s="21"/>
    </row>
    <row r="597" spans="18:18" ht="12.75" customHeight="1" x14ac:dyDescent="0.2">
      <c r="R597" s="21"/>
    </row>
    <row r="598" spans="18:18" ht="12.75" customHeight="1" x14ac:dyDescent="0.2">
      <c r="R598" s="21"/>
    </row>
    <row r="599" spans="18:18" ht="12.75" customHeight="1" x14ac:dyDescent="0.2">
      <c r="R599" s="21"/>
    </row>
    <row r="600" spans="18:18" ht="12.75" customHeight="1" x14ac:dyDescent="0.2">
      <c r="R600" s="21"/>
    </row>
    <row r="601" spans="18:18" ht="12.75" customHeight="1" x14ac:dyDescent="0.2">
      <c r="R601" s="21"/>
    </row>
    <row r="602" spans="18:18" ht="12.75" customHeight="1" x14ac:dyDescent="0.2">
      <c r="R602" s="21"/>
    </row>
    <row r="603" spans="18:18" ht="12.75" customHeight="1" x14ac:dyDescent="0.2">
      <c r="R603" s="21"/>
    </row>
    <row r="604" spans="18:18" ht="12.75" customHeight="1" x14ac:dyDescent="0.2">
      <c r="R604" s="21"/>
    </row>
    <row r="605" spans="18:18" ht="12.75" customHeight="1" x14ac:dyDescent="0.2">
      <c r="R605" s="21"/>
    </row>
    <row r="606" spans="18:18" ht="12.75" customHeight="1" x14ac:dyDescent="0.2">
      <c r="R606" s="21"/>
    </row>
    <row r="607" spans="18:18" ht="12.75" customHeight="1" x14ac:dyDescent="0.2">
      <c r="R607" s="21"/>
    </row>
    <row r="608" spans="18:18" ht="12.75" customHeight="1" x14ac:dyDescent="0.2">
      <c r="R608" s="21"/>
    </row>
    <row r="609" spans="18:18" ht="12.75" customHeight="1" x14ac:dyDescent="0.2">
      <c r="R609" s="21"/>
    </row>
    <row r="610" spans="18:18" ht="12.75" customHeight="1" x14ac:dyDescent="0.2">
      <c r="R610" s="21"/>
    </row>
    <row r="611" spans="18:18" ht="12.75" customHeight="1" x14ac:dyDescent="0.2">
      <c r="R611" s="21"/>
    </row>
    <row r="612" spans="18:18" ht="12.75" customHeight="1" x14ac:dyDescent="0.2">
      <c r="R612" s="21"/>
    </row>
    <row r="613" spans="18:18" ht="12.75" customHeight="1" x14ac:dyDescent="0.2">
      <c r="R613" s="21"/>
    </row>
    <row r="614" spans="18:18" ht="12.75" customHeight="1" x14ac:dyDescent="0.2">
      <c r="R614" s="21"/>
    </row>
    <row r="615" spans="18:18" ht="12.75" customHeight="1" x14ac:dyDescent="0.2">
      <c r="R615" s="21"/>
    </row>
    <row r="616" spans="18:18" ht="12.75" customHeight="1" x14ac:dyDescent="0.2">
      <c r="R616" s="21"/>
    </row>
    <row r="617" spans="18:18" ht="12.75" customHeight="1" x14ac:dyDescent="0.2">
      <c r="R617" s="21"/>
    </row>
    <row r="618" spans="18:18" ht="12.75" customHeight="1" x14ac:dyDescent="0.2">
      <c r="R618" s="21"/>
    </row>
    <row r="619" spans="18:18" ht="12.75" customHeight="1" x14ac:dyDescent="0.2">
      <c r="R619" s="21"/>
    </row>
    <row r="620" spans="18:18" ht="12.75" customHeight="1" x14ac:dyDescent="0.2">
      <c r="R620" s="21"/>
    </row>
    <row r="621" spans="18:18" ht="12.75" customHeight="1" x14ac:dyDescent="0.2">
      <c r="R621" s="21"/>
    </row>
    <row r="622" spans="18:18" ht="12.75" customHeight="1" x14ac:dyDescent="0.2">
      <c r="R622" s="21"/>
    </row>
    <row r="623" spans="18:18" ht="12.75" customHeight="1" x14ac:dyDescent="0.2">
      <c r="R623" s="21"/>
    </row>
    <row r="624" spans="18:18" ht="12.75" customHeight="1" x14ac:dyDescent="0.2">
      <c r="R624" s="21"/>
    </row>
    <row r="625" spans="18:18" ht="12.75" customHeight="1" x14ac:dyDescent="0.2">
      <c r="R625" s="21"/>
    </row>
    <row r="626" spans="18:18" ht="12.75" customHeight="1" x14ac:dyDescent="0.2">
      <c r="R626" s="21"/>
    </row>
    <row r="627" spans="18:18" ht="12.75" customHeight="1" x14ac:dyDescent="0.2">
      <c r="R627" s="21"/>
    </row>
    <row r="628" spans="18:18" ht="12.75" customHeight="1" x14ac:dyDescent="0.2">
      <c r="R628" s="21"/>
    </row>
    <row r="629" spans="18:18" ht="12.75" customHeight="1" x14ac:dyDescent="0.2">
      <c r="R629" s="21"/>
    </row>
    <row r="630" spans="18:18" ht="12.75" customHeight="1" x14ac:dyDescent="0.2">
      <c r="R630" s="21"/>
    </row>
    <row r="631" spans="18:18" ht="12.75" customHeight="1" x14ac:dyDescent="0.2">
      <c r="R631" s="21"/>
    </row>
    <row r="632" spans="18:18" ht="12.75" customHeight="1" x14ac:dyDescent="0.2">
      <c r="R632" s="21"/>
    </row>
    <row r="633" spans="18:18" ht="12.75" customHeight="1" x14ac:dyDescent="0.2">
      <c r="R633" s="21"/>
    </row>
    <row r="634" spans="18:18" ht="12.75" customHeight="1" x14ac:dyDescent="0.2">
      <c r="R634" s="21"/>
    </row>
    <row r="635" spans="18:18" ht="12.75" customHeight="1" x14ac:dyDescent="0.2">
      <c r="R635" s="21"/>
    </row>
    <row r="636" spans="18:18" ht="12.75" customHeight="1" x14ac:dyDescent="0.2">
      <c r="R636" s="21"/>
    </row>
    <row r="637" spans="18:18" ht="12.75" customHeight="1" x14ac:dyDescent="0.2">
      <c r="R637" s="21"/>
    </row>
    <row r="638" spans="18:18" ht="12.75" customHeight="1" x14ac:dyDescent="0.2">
      <c r="R638" s="21"/>
    </row>
    <row r="639" spans="18:18" ht="12.75" customHeight="1" x14ac:dyDescent="0.2">
      <c r="R639" s="21"/>
    </row>
    <row r="640" spans="18:18" ht="12.75" customHeight="1" x14ac:dyDescent="0.2">
      <c r="R640" s="21"/>
    </row>
    <row r="641" spans="18:18" ht="12.75" customHeight="1" x14ac:dyDescent="0.2">
      <c r="R641" s="21"/>
    </row>
    <row r="642" spans="18:18" ht="12.75" customHeight="1" x14ac:dyDescent="0.2">
      <c r="R642" s="21"/>
    </row>
    <row r="643" spans="18:18" ht="12.75" customHeight="1" x14ac:dyDescent="0.2">
      <c r="R643" s="21"/>
    </row>
    <row r="644" spans="18:18" ht="12.75" customHeight="1" x14ac:dyDescent="0.2">
      <c r="R644" s="21"/>
    </row>
    <row r="645" spans="18:18" ht="12.75" customHeight="1" x14ac:dyDescent="0.2">
      <c r="R645" s="21"/>
    </row>
    <row r="646" spans="18:18" ht="12.75" customHeight="1" x14ac:dyDescent="0.2">
      <c r="R646" s="21"/>
    </row>
    <row r="647" spans="18:18" ht="12.75" customHeight="1" x14ac:dyDescent="0.2">
      <c r="R647" s="21"/>
    </row>
    <row r="648" spans="18:18" ht="12.75" customHeight="1" x14ac:dyDescent="0.2">
      <c r="R648" s="21"/>
    </row>
    <row r="649" spans="18:18" ht="12.75" customHeight="1" x14ac:dyDescent="0.2">
      <c r="R649" s="21"/>
    </row>
    <row r="650" spans="18:18" ht="12.75" customHeight="1" x14ac:dyDescent="0.2">
      <c r="R650" s="21"/>
    </row>
    <row r="651" spans="18:18" ht="12.75" customHeight="1" x14ac:dyDescent="0.2">
      <c r="R651" s="21"/>
    </row>
    <row r="652" spans="18:18" ht="12.75" customHeight="1" x14ac:dyDescent="0.2">
      <c r="R652" s="21"/>
    </row>
    <row r="653" spans="18:18" ht="12.75" customHeight="1" x14ac:dyDescent="0.2">
      <c r="R653" s="21"/>
    </row>
    <row r="654" spans="18:18" ht="12.75" customHeight="1" x14ac:dyDescent="0.2">
      <c r="R654" s="21"/>
    </row>
    <row r="655" spans="18:18" ht="12.75" customHeight="1" x14ac:dyDescent="0.2">
      <c r="R655" s="21"/>
    </row>
    <row r="656" spans="18:18" ht="12.75" customHeight="1" x14ac:dyDescent="0.2">
      <c r="R656" s="21"/>
    </row>
    <row r="657" spans="18:18" ht="12.75" customHeight="1" x14ac:dyDescent="0.2">
      <c r="R657" s="21"/>
    </row>
    <row r="658" spans="18:18" ht="12.75" customHeight="1" x14ac:dyDescent="0.2">
      <c r="R658" s="21"/>
    </row>
    <row r="659" spans="18:18" ht="12.75" customHeight="1" x14ac:dyDescent="0.2">
      <c r="R659" s="21"/>
    </row>
    <row r="660" spans="18:18" ht="12.75" customHeight="1" x14ac:dyDescent="0.2">
      <c r="R660" s="21"/>
    </row>
    <row r="661" spans="18:18" ht="12.75" customHeight="1" x14ac:dyDescent="0.2">
      <c r="R661" s="21"/>
    </row>
    <row r="662" spans="18:18" ht="12.75" customHeight="1" x14ac:dyDescent="0.2">
      <c r="R662" s="21"/>
    </row>
    <row r="663" spans="18:18" ht="12.75" customHeight="1" x14ac:dyDescent="0.2">
      <c r="R663" s="21"/>
    </row>
    <row r="664" spans="18:18" ht="12.75" customHeight="1" x14ac:dyDescent="0.2">
      <c r="R664" s="21"/>
    </row>
    <row r="665" spans="18:18" ht="12.75" customHeight="1" x14ac:dyDescent="0.2">
      <c r="R665" s="21"/>
    </row>
    <row r="666" spans="18:18" ht="12.75" customHeight="1" x14ac:dyDescent="0.2">
      <c r="R666" s="21"/>
    </row>
    <row r="667" spans="18:18" ht="12.75" customHeight="1" x14ac:dyDescent="0.2">
      <c r="R667" s="21"/>
    </row>
    <row r="668" spans="18:18" ht="12.75" customHeight="1" x14ac:dyDescent="0.2">
      <c r="R668" s="21"/>
    </row>
    <row r="669" spans="18:18" ht="12.75" customHeight="1" x14ac:dyDescent="0.2">
      <c r="R669" s="21"/>
    </row>
    <row r="670" spans="18:18" ht="12.75" customHeight="1" x14ac:dyDescent="0.2">
      <c r="R670" s="21"/>
    </row>
    <row r="671" spans="18:18" ht="12.75" customHeight="1" x14ac:dyDescent="0.2">
      <c r="R671" s="21"/>
    </row>
    <row r="672" spans="18:18" ht="12.75" customHeight="1" x14ac:dyDescent="0.2">
      <c r="R672" s="21"/>
    </row>
    <row r="673" spans="18:18" ht="12.75" customHeight="1" x14ac:dyDescent="0.2">
      <c r="R673" s="21"/>
    </row>
    <row r="674" spans="18:18" ht="12.75" customHeight="1" x14ac:dyDescent="0.2">
      <c r="R674" s="21"/>
    </row>
    <row r="675" spans="18:18" ht="12.75" customHeight="1" x14ac:dyDescent="0.2">
      <c r="R675" s="21"/>
    </row>
    <row r="676" spans="18:18" ht="12.75" customHeight="1" x14ac:dyDescent="0.2">
      <c r="R676" s="21"/>
    </row>
    <row r="677" spans="18:18" ht="12.75" customHeight="1" x14ac:dyDescent="0.2">
      <c r="R677" s="21"/>
    </row>
    <row r="678" spans="18:18" ht="12.75" customHeight="1" x14ac:dyDescent="0.2">
      <c r="R678" s="21"/>
    </row>
    <row r="679" spans="18:18" ht="12.75" customHeight="1" x14ac:dyDescent="0.2">
      <c r="R679" s="21"/>
    </row>
    <row r="680" spans="18:18" ht="12.75" customHeight="1" x14ac:dyDescent="0.2">
      <c r="R680" s="21"/>
    </row>
    <row r="681" spans="18:18" ht="12.75" customHeight="1" x14ac:dyDescent="0.2">
      <c r="R681" s="21"/>
    </row>
    <row r="682" spans="18:18" ht="12.75" customHeight="1" x14ac:dyDescent="0.2">
      <c r="R682" s="21"/>
    </row>
    <row r="683" spans="18:18" ht="12.75" customHeight="1" x14ac:dyDescent="0.2">
      <c r="R683" s="21"/>
    </row>
    <row r="684" spans="18:18" ht="12.75" customHeight="1" x14ac:dyDescent="0.2">
      <c r="R684" s="21"/>
    </row>
    <row r="685" spans="18:18" ht="12.75" customHeight="1" x14ac:dyDescent="0.2">
      <c r="R685" s="21"/>
    </row>
    <row r="686" spans="18:18" ht="12.75" customHeight="1" x14ac:dyDescent="0.2">
      <c r="R686" s="21"/>
    </row>
    <row r="687" spans="18:18" ht="12.75" customHeight="1" x14ac:dyDescent="0.2">
      <c r="R687" s="21"/>
    </row>
    <row r="688" spans="18:18" ht="12.75" customHeight="1" x14ac:dyDescent="0.2">
      <c r="R688" s="21"/>
    </row>
    <row r="689" spans="18:18" ht="12.75" customHeight="1" x14ac:dyDescent="0.2">
      <c r="R689" s="21"/>
    </row>
    <row r="690" spans="18:18" ht="12.75" customHeight="1" x14ac:dyDescent="0.2">
      <c r="R690" s="21"/>
    </row>
    <row r="691" spans="18:18" ht="12.75" customHeight="1" x14ac:dyDescent="0.2">
      <c r="R691" s="21"/>
    </row>
    <row r="692" spans="18:18" ht="12.75" customHeight="1" x14ac:dyDescent="0.2">
      <c r="R692" s="21"/>
    </row>
    <row r="693" spans="18:18" ht="12.75" customHeight="1" x14ac:dyDescent="0.2">
      <c r="R693" s="21"/>
    </row>
    <row r="694" spans="18:18" ht="12.75" customHeight="1" x14ac:dyDescent="0.2">
      <c r="R694" s="21"/>
    </row>
    <row r="695" spans="18:18" ht="12.75" customHeight="1" x14ac:dyDescent="0.2">
      <c r="R695" s="21"/>
    </row>
    <row r="696" spans="18:18" ht="12.75" customHeight="1" x14ac:dyDescent="0.2">
      <c r="R696" s="21"/>
    </row>
    <row r="697" spans="18:18" ht="12.75" customHeight="1" x14ac:dyDescent="0.2">
      <c r="R697" s="21"/>
    </row>
    <row r="698" spans="18:18" ht="12.75" customHeight="1" x14ac:dyDescent="0.2">
      <c r="R698" s="21"/>
    </row>
    <row r="699" spans="18:18" ht="12.75" customHeight="1" x14ac:dyDescent="0.2">
      <c r="R699" s="21"/>
    </row>
    <row r="700" spans="18:18" ht="12.75" customHeight="1" x14ac:dyDescent="0.2">
      <c r="R700" s="21"/>
    </row>
    <row r="701" spans="18:18" ht="12.75" customHeight="1" x14ac:dyDescent="0.2">
      <c r="R701" s="21"/>
    </row>
    <row r="702" spans="18:18" ht="12.75" customHeight="1" x14ac:dyDescent="0.2">
      <c r="R702" s="21"/>
    </row>
    <row r="703" spans="18:18" ht="12.75" customHeight="1" x14ac:dyDescent="0.2">
      <c r="R703" s="21"/>
    </row>
    <row r="704" spans="18:18" ht="12.75" customHeight="1" x14ac:dyDescent="0.2">
      <c r="R704" s="21"/>
    </row>
    <row r="705" spans="18:18" ht="12.75" customHeight="1" x14ac:dyDescent="0.2">
      <c r="R705" s="21"/>
    </row>
    <row r="706" spans="18:18" ht="12.75" customHeight="1" x14ac:dyDescent="0.2">
      <c r="R706" s="21"/>
    </row>
    <row r="707" spans="18:18" ht="12.75" customHeight="1" x14ac:dyDescent="0.2">
      <c r="R707" s="21"/>
    </row>
    <row r="708" spans="18:18" ht="12.75" customHeight="1" x14ac:dyDescent="0.2">
      <c r="R708" s="21"/>
    </row>
    <row r="709" spans="18:18" ht="12.75" customHeight="1" x14ac:dyDescent="0.2">
      <c r="R709" s="21"/>
    </row>
    <row r="710" spans="18:18" ht="12.75" customHeight="1" x14ac:dyDescent="0.2">
      <c r="R710" s="21"/>
    </row>
    <row r="711" spans="18:18" ht="12.75" customHeight="1" x14ac:dyDescent="0.2">
      <c r="R711" s="21"/>
    </row>
    <row r="712" spans="18:18" ht="12.75" customHeight="1" x14ac:dyDescent="0.2">
      <c r="R712" s="21"/>
    </row>
    <row r="713" spans="18:18" ht="12.75" customHeight="1" x14ac:dyDescent="0.2">
      <c r="R713" s="21"/>
    </row>
    <row r="714" spans="18:18" ht="12.75" customHeight="1" x14ac:dyDescent="0.2">
      <c r="R714" s="21"/>
    </row>
    <row r="715" spans="18:18" ht="12.75" customHeight="1" x14ac:dyDescent="0.2">
      <c r="R715" s="21"/>
    </row>
    <row r="716" spans="18:18" ht="12.75" customHeight="1" x14ac:dyDescent="0.2">
      <c r="R716" s="21"/>
    </row>
    <row r="717" spans="18:18" ht="12.75" customHeight="1" x14ac:dyDescent="0.2">
      <c r="R717" s="21"/>
    </row>
    <row r="718" spans="18:18" ht="12.75" customHeight="1" x14ac:dyDescent="0.2">
      <c r="R718" s="21"/>
    </row>
    <row r="719" spans="18:18" ht="12.75" customHeight="1" x14ac:dyDescent="0.2">
      <c r="R719" s="21"/>
    </row>
    <row r="720" spans="18:18" ht="12.75" customHeight="1" x14ac:dyDescent="0.2">
      <c r="R720" s="21"/>
    </row>
    <row r="721" spans="18:18" ht="12.75" customHeight="1" x14ac:dyDescent="0.2">
      <c r="R721" s="21"/>
    </row>
    <row r="722" spans="18:18" ht="12.75" customHeight="1" x14ac:dyDescent="0.2">
      <c r="R722" s="21"/>
    </row>
    <row r="723" spans="18:18" ht="12.75" customHeight="1" x14ac:dyDescent="0.2">
      <c r="R723" s="21"/>
    </row>
    <row r="724" spans="18:18" ht="12.75" customHeight="1" x14ac:dyDescent="0.2">
      <c r="R724" s="21"/>
    </row>
    <row r="725" spans="18:18" ht="12.75" customHeight="1" x14ac:dyDescent="0.2">
      <c r="R725" s="21"/>
    </row>
    <row r="726" spans="18:18" ht="12.75" customHeight="1" x14ac:dyDescent="0.2">
      <c r="R726" s="21"/>
    </row>
    <row r="727" spans="18:18" ht="12.75" customHeight="1" x14ac:dyDescent="0.2">
      <c r="R727" s="21"/>
    </row>
    <row r="728" spans="18:18" ht="12.75" customHeight="1" x14ac:dyDescent="0.2">
      <c r="R728" s="21"/>
    </row>
  </sheetData>
  <mergeCells count="235">
    <mergeCell ref="C236:C242"/>
    <mergeCell ref="F239:AD239"/>
    <mergeCell ref="C264:J264"/>
    <mergeCell ref="B41:AD41"/>
    <mergeCell ref="C42:J42"/>
    <mergeCell ref="P42:AD42"/>
    <mergeCell ref="C43:J43"/>
    <mergeCell ref="B180:AD180"/>
    <mergeCell ref="B218:B228"/>
    <mergeCell ref="C218:C228"/>
    <mergeCell ref="D218:D228"/>
    <mergeCell ref="E218:E228"/>
    <mergeCell ref="E175:E179"/>
    <mergeCell ref="B173:AD173"/>
    <mergeCell ref="B159:AD159"/>
    <mergeCell ref="B160:B167"/>
    <mergeCell ref="F176:AD176"/>
    <mergeCell ref="D175:D179"/>
    <mergeCell ref="B175:B179"/>
    <mergeCell ref="C175:C179"/>
    <mergeCell ref="F89:AD89"/>
    <mergeCell ref="D160:D167"/>
    <mergeCell ref="E160:E167"/>
    <mergeCell ref="F162:AD162"/>
    <mergeCell ref="B285:AD285"/>
    <mergeCell ref="P387:AF387"/>
    <mergeCell ref="C388:J388"/>
    <mergeCell ref="B416:AD416"/>
    <mergeCell ref="C417:J417"/>
    <mergeCell ref="P417:AF417"/>
    <mergeCell ref="C418:J418"/>
    <mergeCell ref="B405:B412"/>
    <mergeCell ref="C405:C412"/>
    <mergeCell ref="D405:D412"/>
    <mergeCell ref="E405:E412"/>
    <mergeCell ref="C286:J286"/>
    <mergeCell ref="P286:AF286"/>
    <mergeCell ref="C287:J287"/>
    <mergeCell ref="B386:AD386"/>
    <mergeCell ref="C387:J387"/>
    <mergeCell ref="F377:AD377"/>
    <mergeCell ref="F380:AD380"/>
    <mergeCell ref="B292:B305"/>
    <mergeCell ref="C292:C305"/>
    <mergeCell ref="D292:D305"/>
    <mergeCell ref="E292:E305"/>
    <mergeCell ref="F292:AD292"/>
    <mergeCell ref="F298:AD298"/>
    <mergeCell ref="C28:C40"/>
    <mergeCell ref="D28:D40"/>
    <mergeCell ref="E28:E40"/>
    <mergeCell ref="F28:AD28"/>
    <mergeCell ref="F32:AD32"/>
    <mergeCell ref="P23:AF23"/>
    <mergeCell ref="B19:AD19"/>
    <mergeCell ref="C24:J24"/>
    <mergeCell ref="P20:AF20"/>
    <mergeCell ref="C23:J23"/>
    <mergeCell ref="C21:J21"/>
    <mergeCell ref="B22:AD22"/>
    <mergeCell ref="B125:AD125"/>
    <mergeCell ref="C126:J126"/>
    <mergeCell ref="B1:AD1"/>
    <mergeCell ref="B2:AD2"/>
    <mergeCell ref="B3:B4"/>
    <mergeCell ref="C3:C4"/>
    <mergeCell ref="D3:D4"/>
    <mergeCell ref="I3:I4"/>
    <mergeCell ref="J3:J4"/>
    <mergeCell ref="L3:AC3"/>
    <mergeCell ref="E3:E4"/>
    <mergeCell ref="AD3:AD4"/>
    <mergeCell ref="K3:K4"/>
    <mergeCell ref="F3:F4"/>
    <mergeCell ref="G3:G4"/>
    <mergeCell ref="H3:H4"/>
    <mergeCell ref="B5:AD5"/>
    <mergeCell ref="B6:B18"/>
    <mergeCell ref="C20:J20"/>
    <mergeCell ref="E6:E18"/>
    <mergeCell ref="F12:AD12"/>
    <mergeCell ref="D6:D18"/>
    <mergeCell ref="C6:C18"/>
    <mergeCell ref="B28:B40"/>
    <mergeCell ref="C103:J103"/>
    <mergeCell ref="P103:AE103"/>
    <mergeCell ref="C104:J104"/>
    <mergeCell ref="B108:AD108"/>
    <mergeCell ref="B109:B124"/>
    <mergeCell ref="C109:C124"/>
    <mergeCell ref="D109:D124"/>
    <mergeCell ref="E109:E124"/>
    <mergeCell ref="F116:AD116"/>
    <mergeCell ref="C84:J84"/>
    <mergeCell ref="P84:AF84"/>
    <mergeCell ref="C85:J85"/>
    <mergeCell ref="B89:B101"/>
    <mergeCell ref="C89:C101"/>
    <mergeCell ref="D89:D101"/>
    <mergeCell ref="E89:E101"/>
    <mergeCell ref="F95:AD95"/>
    <mergeCell ref="B102:AD102"/>
    <mergeCell ref="B306:AD306"/>
    <mergeCell ref="C307:J307"/>
    <mergeCell ref="P307:AF307"/>
    <mergeCell ref="C308:J308"/>
    <mergeCell ref="B313:B323"/>
    <mergeCell ref="C313:C323"/>
    <mergeCell ref="D313:D323"/>
    <mergeCell ref="C377:C385"/>
    <mergeCell ref="B377:B385"/>
    <mergeCell ref="D377:D385"/>
    <mergeCell ref="E377:E385"/>
    <mergeCell ref="E313:E323"/>
    <mergeCell ref="F313:AD313"/>
    <mergeCell ref="F318:AD318"/>
    <mergeCell ref="B324:AD324"/>
    <mergeCell ref="C325:J325"/>
    <mergeCell ref="P325:AF325"/>
    <mergeCell ref="C326:J326"/>
    <mergeCell ref="B330:B337"/>
    <mergeCell ref="C330:C337"/>
    <mergeCell ref="D330:D337"/>
    <mergeCell ref="E330:E337"/>
    <mergeCell ref="F333:AD333"/>
    <mergeCell ref="B338:AD338"/>
    <mergeCell ref="B271:B284"/>
    <mergeCell ref="C271:C284"/>
    <mergeCell ref="F277:AD277"/>
    <mergeCell ref="D271:D284"/>
    <mergeCell ref="F271:AD271"/>
    <mergeCell ref="E271:E284"/>
    <mergeCell ref="B47:B61"/>
    <mergeCell ref="C47:C61"/>
    <mergeCell ref="D47:D61"/>
    <mergeCell ref="E47:E61"/>
    <mergeCell ref="F47:AD47"/>
    <mergeCell ref="F55:AD55"/>
    <mergeCell ref="B62:AD62"/>
    <mergeCell ref="C63:J63"/>
    <mergeCell ref="P63:AF63"/>
    <mergeCell ref="C64:J64"/>
    <mergeCell ref="B68:AD68"/>
    <mergeCell ref="B69:B82"/>
    <mergeCell ref="C69:C82"/>
    <mergeCell ref="D69:D82"/>
    <mergeCell ref="E69:E82"/>
    <mergeCell ref="F76:AD76"/>
    <mergeCell ref="B83:AD83"/>
    <mergeCell ref="B142:AD142"/>
    <mergeCell ref="P126:AD126"/>
    <mergeCell ref="C127:J127"/>
    <mergeCell ref="B186:B195"/>
    <mergeCell ref="C186:C195"/>
    <mergeCell ref="D186:D195"/>
    <mergeCell ref="E186:E195"/>
    <mergeCell ref="F186:AD186"/>
    <mergeCell ref="F192:AD192"/>
    <mergeCell ref="D132:D141"/>
    <mergeCell ref="E132:E141"/>
    <mergeCell ref="F135:AD135"/>
    <mergeCell ref="B131:AD131"/>
    <mergeCell ref="B132:B141"/>
    <mergeCell ref="C132:C141"/>
    <mergeCell ref="B168:AD168"/>
    <mergeCell ref="C169:J169"/>
    <mergeCell ref="P169:AF169"/>
    <mergeCell ref="C170:J170"/>
    <mergeCell ref="B196:AD196"/>
    <mergeCell ref="C197:J197"/>
    <mergeCell ref="P197:AE197"/>
    <mergeCell ref="C143:J143"/>
    <mergeCell ref="P143:AF143"/>
    <mergeCell ref="C144:J144"/>
    <mergeCell ref="C160:C167"/>
    <mergeCell ref="C181:J181"/>
    <mergeCell ref="P181:AF181"/>
    <mergeCell ref="C182:J182"/>
    <mergeCell ref="C198:J198"/>
    <mergeCell ref="B202:B211"/>
    <mergeCell ref="C202:C211"/>
    <mergeCell ref="D202:D211"/>
    <mergeCell ref="E202:E211"/>
    <mergeCell ref="F202:AD202"/>
    <mergeCell ref="F206:AD206"/>
    <mergeCell ref="B212:AD212"/>
    <mergeCell ref="C213:J213"/>
    <mergeCell ref="P213:AF213"/>
    <mergeCell ref="C214:J214"/>
    <mergeCell ref="B249:B261"/>
    <mergeCell ref="C249:C261"/>
    <mergeCell ref="D249:D261"/>
    <mergeCell ref="E249:E261"/>
    <mergeCell ref="F249:AD249"/>
    <mergeCell ref="F255:AD255"/>
    <mergeCell ref="B262:AD262"/>
    <mergeCell ref="C263:J263"/>
    <mergeCell ref="P263:AD263"/>
    <mergeCell ref="C231:J231"/>
    <mergeCell ref="B243:AD243"/>
    <mergeCell ref="C244:J244"/>
    <mergeCell ref="P244:AF244"/>
    <mergeCell ref="C245:J245"/>
    <mergeCell ref="B229:AD229"/>
    <mergeCell ref="F223:AD223"/>
    <mergeCell ref="F218:AD218"/>
    <mergeCell ref="C230:J230"/>
    <mergeCell ref="P230:AF230"/>
    <mergeCell ref="D236:D242"/>
    <mergeCell ref="E236:E242"/>
    <mergeCell ref="B235:AD235"/>
    <mergeCell ref="B236:B242"/>
    <mergeCell ref="C339:J339"/>
    <mergeCell ref="P339:AF339"/>
    <mergeCell ref="C340:J340"/>
    <mergeCell ref="B345:AD345"/>
    <mergeCell ref="B346:B355"/>
    <mergeCell ref="C346:C355"/>
    <mergeCell ref="D346:D355"/>
    <mergeCell ref="E346:E355"/>
    <mergeCell ref="F350:AD350"/>
    <mergeCell ref="B370:AD370"/>
    <mergeCell ref="C371:J371"/>
    <mergeCell ref="P371:AF371"/>
    <mergeCell ref="C372:J372"/>
    <mergeCell ref="B356:AD356"/>
    <mergeCell ref="C357:J357"/>
    <mergeCell ref="P357:AF357"/>
    <mergeCell ref="C358:J358"/>
    <mergeCell ref="B363:AD363"/>
    <mergeCell ref="B364:B369"/>
    <mergeCell ref="C364:C369"/>
    <mergeCell ref="D364:D369"/>
    <mergeCell ref="E364:E369"/>
    <mergeCell ref="F366:AD366"/>
  </mergeCells>
  <pageMargins left="0.39370078740157483" right="0.19685039370078741" top="0.39370078740157483" bottom="0.39370078740157483" header="0.31496062992125984" footer="0.31496062992125984"/>
  <pageSetup orientation="landscape" useFirstPageNumber="1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Аркуш2">
    <pageSetUpPr autoPageBreaks="0" fitToPage="1"/>
  </sheetPr>
  <dimension ref="A1:AG224"/>
  <sheetViews>
    <sheetView tabSelected="1" showOutlineSymbols="0" defaultGridColor="0" topLeftCell="A88" colorId="21" zoomScale="115" zoomScaleNormal="115" workbookViewId="0">
      <selection activeCell="D93" sqref="D93"/>
    </sheetView>
  </sheetViews>
  <sheetFormatPr defaultColWidth="11.1640625" defaultRowHeight="15" x14ac:dyDescent="0.25"/>
  <cols>
    <col min="1" max="4" width="17.33203125" style="173" customWidth="1"/>
    <col min="5" max="5" width="17.33203125" style="171" customWidth="1"/>
    <col min="6" max="7" width="17.33203125" style="172" customWidth="1"/>
    <col min="8" max="27" width="17.33203125" style="173" customWidth="1"/>
    <col min="28" max="28" width="12.6640625" style="173" customWidth="1"/>
    <col min="29" max="30" width="12.6640625" style="174" customWidth="1"/>
    <col min="31" max="16384" width="11.1640625" style="175"/>
  </cols>
  <sheetData>
    <row r="1" spans="1:30" s="106" customFormat="1" x14ac:dyDescent="0.25">
      <c r="A1" s="102"/>
      <c r="B1" s="102"/>
      <c r="C1" s="102"/>
      <c r="D1" s="102"/>
      <c r="E1" s="103"/>
      <c r="F1" s="104"/>
      <c r="G1" s="104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5"/>
      <c r="AD1" s="105"/>
    </row>
    <row r="2" spans="1:30" s="107" customFormat="1" ht="18" customHeight="1" x14ac:dyDescent="0.15">
      <c r="A2" s="261" t="s">
        <v>85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</row>
    <row r="3" spans="1:30" s="107" customFormat="1" ht="18" customHeight="1" x14ac:dyDescent="0.15">
      <c r="A3" s="262" t="s">
        <v>177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108"/>
      <c r="AD3" s="108"/>
    </row>
    <row r="4" spans="1:30" s="110" customFormat="1" ht="14.25" customHeight="1" x14ac:dyDescent="0.2">
      <c r="A4" s="263" t="s">
        <v>161</v>
      </c>
      <c r="B4" s="264" t="s">
        <v>12</v>
      </c>
      <c r="C4" s="264" t="s">
        <v>125</v>
      </c>
      <c r="D4" s="265" t="s">
        <v>114</v>
      </c>
      <c r="E4" s="266"/>
      <c r="F4" s="266" t="s">
        <v>28</v>
      </c>
      <c r="G4" s="267" t="s">
        <v>43</v>
      </c>
      <c r="H4" s="266" t="s">
        <v>64</v>
      </c>
      <c r="I4" s="268" t="s">
        <v>108</v>
      </c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109"/>
      <c r="AD4" s="109"/>
    </row>
    <row r="5" spans="1:30" s="110" customFormat="1" ht="129" customHeight="1" x14ac:dyDescent="0.2">
      <c r="A5" s="263"/>
      <c r="B5" s="264"/>
      <c r="C5" s="264"/>
      <c r="D5" s="265"/>
      <c r="E5" s="266"/>
      <c r="F5" s="266"/>
      <c r="G5" s="267"/>
      <c r="H5" s="266"/>
      <c r="I5" s="111" t="s">
        <v>104</v>
      </c>
      <c r="J5" s="111" t="s">
        <v>133</v>
      </c>
      <c r="K5" s="111" t="s">
        <v>23</v>
      </c>
      <c r="L5" s="111" t="s">
        <v>158</v>
      </c>
      <c r="M5" s="111" t="s">
        <v>166</v>
      </c>
      <c r="N5" s="111" t="s">
        <v>175</v>
      </c>
      <c r="O5" s="111" t="s">
        <v>143</v>
      </c>
      <c r="P5" s="111" t="s">
        <v>144</v>
      </c>
      <c r="Q5" s="111" t="s">
        <v>11</v>
      </c>
      <c r="R5" s="111" t="s">
        <v>136</v>
      </c>
      <c r="S5" s="111" t="s">
        <v>19</v>
      </c>
      <c r="T5" s="111" t="s">
        <v>53</v>
      </c>
      <c r="U5" s="111" t="s">
        <v>45</v>
      </c>
      <c r="V5" s="111" t="s">
        <v>55</v>
      </c>
      <c r="W5" s="111" t="s">
        <v>78</v>
      </c>
      <c r="X5" s="111" t="s">
        <v>124</v>
      </c>
      <c r="Y5" s="111" t="s">
        <v>91</v>
      </c>
      <c r="Z5" s="111" t="s">
        <v>92</v>
      </c>
      <c r="AA5" s="101" t="s">
        <v>213</v>
      </c>
      <c r="AB5" s="101" t="s">
        <v>126</v>
      </c>
      <c r="AC5" s="112" t="s">
        <v>214</v>
      </c>
    </row>
    <row r="6" spans="1:30" s="118" customFormat="1" ht="42" customHeight="1" x14ac:dyDescent="0.2">
      <c r="A6" s="113">
        <v>1</v>
      </c>
      <c r="B6" s="114">
        <v>2</v>
      </c>
      <c r="C6" s="114">
        <v>3</v>
      </c>
      <c r="D6" s="115">
        <v>4</v>
      </c>
      <c r="E6" s="116">
        <v>5</v>
      </c>
      <c r="F6" s="116">
        <v>6</v>
      </c>
      <c r="G6" s="117" t="s">
        <v>160</v>
      </c>
      <c r="H6" s="116">
        <v>8</v>
      </c>
      <c r="I6" s="116">
        <v>9</v>
      </c>
      <c r="J6" s="116">
        <v>10</v>
      </c>
      <c r="K6" s="116">
        <v>11</v>
      </c>
      <c r="L6" s="116">
        <v>12</v>
      </c>
      <c r="M6" s="116">
        <v>13</v>
      </c>
      <c r="N6" s="116">
        <v>14</v>
      </c>
      <c r="O6" s="116">
        <v>15</v>
      </c>
      <c r="P6" s="116">
        <v>16</v>
      </c>
      <c r="Q6" s="116">
        <v>17</v>
      </c>
      <c r="R6" s="116">
        <v>18</v>
      </c>
      <c r="S6" s="116">
        <v>19</v>
      </c>
      <c r="T6" s="116">
        <v>20</v>
      </c>
      <c r="U6" s="116">
        <v>21</v>
      </c>
      <c r="V6" s="116">
        <v>22</v>
      </c>
      <c r="W6" s="116">
        <v>23</v>
      </c>
      <c r="X6" s="116">
        <v>24</v>
      </c>
      <c r="Y6" s="116">
        <v>25</v>
      </c>
      <c r="Z6" s="116">
        <v>26</v>
      </c>
      <c r="AA6" s="116">
        <v>27</v>
      </c>
      <c r="AB6" s="116">
        <v>28</v>
      </c>
      <c r="AC6" s="116">
        <v>29</v>
      </c>
    </row>
    <row r="7" spans="1:30" s="125" customFormat="1" ht="45" customHeight="1" x14ac:dyDescent="0.15">
      <c r="A7" s="260">
        <v>1</v>
      </c>
      <c r="B7" s="258" t="s">
        <v>140</v>
      </c>
      <c r="C7" s="258" t="s">
        <v>179</v>
      </c>
      <c r="D7" s="119">
        <v>1</v>
      </c>
      <c r="E7" s="120" t="s">
        <v>153</v>
      </c>
      <c r="F7" s="121"/>
      <c r="G7" s="121"/>
      <c r="H7" s="122"/>
      <c r="I7" s="123">
        <f>'За НПП '!L11</f>
        <v>16</v>
      </c>
      <c r="J7" s="123">
        <f>'За НПП '!M11</f>
        <v>144</v>
      </c>
      <c r="K7" s="123">
        <f>'За НПП '!N11</f>
        <v>0</v>
      </c>
      <c r="L7" s="123">
        <f>'За НПП '!O11</f>
        <v>2</v>
      </c>
      <c r="M7" s="123">
        <f>'За НПП '!P11</f>
        <v>0.5</v>
      </c>
      <c r="N7" s="123">
        <f>'За НПП '!Q11</f>
        <v>0</v>
      </c>
      <c r="O7" s="123">
        <f>'За НПП '!R11</f>
        <v>20.5</v>
      </c>
      <c r="P7" s="123">
        <f>'За НПП '!S11</f>
        <v>0</v>
      </c>
      <c r="Q7" s="123">
        <f>'За НПП '!T11</f>
        <v>12</v>
      </c>
      <c r="R7" s="123">
        <f>'За НПП '!U11</f>
        <v>0</v>
      </c>
      <c r="S7" s="123">
        <f>'За НПП '!V11</f>
        <v>8</v>
      </c>
      <c r="T7" s="123">
        <f>'За НПП '!W11</f>
        <v>0</v>
      </c>
      <c r="U7" s="123">
        <f>'За НПП '!X11</f>
        <v>0</v>
      </c>
      <c r="V7" s="123">
        <f>'За НПП '!Y11</f>
        <v>0</v>
      </c>
      <c r="W7" s="123">
        <f>'За НПП '!Z11</f>
        <v>0</v>
      </c>
      <c r="X7" s="123">
        <f>'За НПП '!AA11</f>
        <v>0</v>
      </c>
      <c r="Y7" s="123">
        <f>'За НПП '!AB11</f>
        <v>0</v>
      </c>
      <c r="Z7" s="123">
        <f>'За НПП '!AC11</f>
        <v>0</v>
      </c>
      <c r="AA7" s="123"/>
      <c r="AB7" s="123">
        <f>'За НПП '!AD11</f>
        <v>203</v>
      </c>
      <c r="AC7" s="124"/>
    </row>
    <row r="8" spans="1:30" s="125" customFormat="1" ht="45" customHeight="1" x14ac:dyDescent="0.15">
      <c r="A8" s="260"/>
      <c r="B8" s="258"/>
      <c r="C8" s="258"/>
      <c r="D8" s="119">
        <v>1</v>
      </c>
      <c r="E8" s="120" t="s">
        <v>150</v>
      </c>
      <c r="F8" s="121"/>
      <c r="G8" s="121"/>
      <c r="H8" s="122"/>
      <c r="I8" s="123">
        <f>'За НПП '!L17</f>
        <v>0</v>
      </c>
      <c r="J8" s="123">
        <f>'За НПП '!M17</f>
        <v>152</v>
      </c>
      <c r="K8" s="123">
        <f>'За НПП '!N17</f>
        <v>0</v>
      </c>
      <c r="L8" s="123">
        <f>'За НПП '!O17</f>
        <v>0</v>
      </c>
      <c r="M8" s="123">
        <f>'За НПП '!P17</f>
        <v>0</v>
      </c>
      <c r="N8" s="123">
        <f>'За НПП '!Q17</f>
        <v>0</v>
      </c>
      <c r="O8" s="123">
        <f>'За НПП '!R17</f>
        <v>33</v>
      </c>
      <c r="P8" s="123">
        <f>'За НПП '!S17</f>
        <v>0</v>
      </c>
      <c r="Q8" s="123">
        <f>'За НПП '!T17</f>
        <v>20</v>
      </c>
      <c r="R8" s="123">
        <f>'За НПП '!U17</f>
        <v>80</v>
      </c>
      <c r="S8" s="123">
        <f>'За НПП '!V17</f>
        <v>5</v>
      </c>
      <c r="T8" s="123">
        <f>'За НПП '!W17</f>
        <v>0</v>
      </c>
      <c r="U8" s="123">
        <f>'За НПП '!X17</f>
        <v>0</v>
      </c>
      <c r="V8" s="123">
        <f>'За НПП '!Y17</f>
        <v>0</v>
      </c>
      <c r="W8" s="123">
        <f>'За НПП '!Z17</f>
        <v>0</v>
      </c>
      <c r="X8" s="123">
        <f>'За НПП '!AA17</f>
        <v>0</v>
      </c>
      <c r="Y8" s="123">
        <f>'За НПП '!AB17</f>
        <v>0</v>
      </c>
      <c r="Z8" s="123">
        <f>'За НПП '!AC17</f>
        <v>0</v>
      </c>
      <c r="AA8" s="123"/>
      <c r="AB8" s="123">
        <f>'За НПП '!AD17</f>
        <v>290</v>
      </c>
      <c r="AC8" s="124"/>
    </row>
    <row r="9" spans="1:30" s="125" customFormat="1" ht="45" customHeight="1" x14ac:dyDescent="0.15">
      <c r="A9" s="260"/>
      <c r="B9" s="258"/>
      <c r="C9" s="258"/>
      <c r="D9" s="119">
        <v>1</v>
      </c>
      <c r="E9" s="126" t="s">
        <v>171</v>
      </c>
      <c r="F9" s="121"/>
      <c r="G9" s="121"/>
      <c r="H9" s="122"/>
      <c r="I9" s="123">
        <f>SUM(I7:I8)</f>
        <v>16</v>
      </c>
      <c r="J9" s="123">
        <f t="shared" ref="J9:AB9" si="0">SUM(J7:J8)</f>
        <v>296</v>
      </c>
      <c r="K9" s="123">
        <f t="shared" si="0"/>
        <v>0</v>
      </c>
      <c r="L9" s="123">
        <f t="shared" si="0"/>
        <v>2</v>
      </c>
      <c r="M9" s="123">
        <f t="shared" si="0"/>
        <v>0.5</v>
      </c>
      <c r="N9" s="123">
        <f t="shared" si="0"/>
        <v>0</v>
      </c>
      <c r="O9" s="123">
        <f t="shared" si="0"/>
        <v>53.5</v>
      </c>
      <c r="P9" s="123">
        <f t="shared" si="0"/>
        <v>0</v>
      </c>
      <c r="Q9" s="123">
        <f t="shared" si="0"/>
        <v>32</v>
      </c>
      <c r="R9" s="123">
        <f t="shared" si="0"/>
        <v>80</v>
      </c>
      <c r="S9" s="123">
        <f t="shared" si="0"/>
        <v>13</v>
      </c>
      <c r="T9" s="123">
        <f t="shared" si="0"/>
        <v>0</v>
      </c>
      <c r="U9" s="123">
        <f t="shared" si="0"/>
        <v>0</v>
      </c>
      <c r="V9" s="123">
        <f t="shared" si="0"/>
        <v>0</v>
      </c>
      <c r="W9" s="123">
        <f t="shared" si="0"/>
        <v>0</v>
      </c>
      <c r="X9" s="123">
        <f t="shared" si="0"/>
        <v>0</v>
      </c>
      <c r="Y9" s="123">
        <f t="shared" si="0"/>
        <v>0</v>
      </c>
      <c r="Z9" s="123">
        <f t="shared" si="0"/>
        <v>0</v>
      </c>
      <c r="AA9" s="123"/>
      <c r="AB9" s="123">
        <f t="shared" si="0"/>
        <v>493</v>
      </c>
      <c r="AC9" s="124"/>
    </row>
    <row r="10" spans="1:30" s="133" customFormat="1" ht="45" customHeight="1" x14ac:dyDescent="0.15">
      <c r="A10" s="269"/>
      <c r="B10" s="270" t="s">
        <v>51</v>
      </c>
      <c r="C10" s="270"/>
      <c r="D10" s="127">
        <f>D7</f>
        <v>1</v>
      </c>
      <c r="E10" s="128" t="s">
        <v>153</v>
      </c>
      <c r="F10" s="129"/>
      <c r="G10" s="129"/>
      <c r="H10" s="130"/>
      <c r="I10" s="131">
        <f>I7</f>
        <v>16</v>
      </c>
      <c r="J10" s="131">
        <f t="shared" ref="J10:AB10" si="1">J7</f>
        <v>144</v>
      </c>
      <c r="K10" s="131">
        <f t="shared" si="1"/>
        <v>0</v>
      </c>
      <c r="L10" s="131">
        <f t="shared" si="1"/>
        <v>2</v>
      </c>
      <c r="M10" s="131">
        <f t="shared" si="1"/>
        <v>0.5</v>
      </c>
      <c r="N10" s="131">
        <f t="shared" si="1"/>
        <v>0</v>
      </c>
      <c r="O10" s="131">
        <f t="shared" si="1"/>
        <v>20.5</v>
      </c>
      <c r="P10" s="131">
        <f t="shared" si="1"/>
        <v>0</v>
      </c>
      <c r="Q10" s="131">
        <f t="shared" si="1"/>
        <v>12</v>
      </c>
      <c r="R10" s="131">
        <f t="shared" si="1"/>
        <v>0</v>
      </c>
      <c r="S10" s="131">
        <f t="shared" si="1"/>
        <v>8</v>
      </c>
      <c r="T10" s="131">
        <f t="shared" si="1"/>
        <v>0</v>
      </c>
      <c r="U10" s="131">
        <f t="shared" si="1"/>
        <v>0</v>
      </c>
      <c r="V10" s="131">
        <f t="shared" si="1"/>
        <v>0</v>
      </c>
      <c r="W10" s="131">
        <f t="shared" si="1"/>
        <v>0</v>
      </c>
      <c r="X10" s="131">
        <f t="shared" si="1"/>
        <v>0</v>
      </c>
      <c r="Y10" s="131">
        <f t="shared" si="1"/>
        <v>0</v>
      </c>
      <c r="Z10" s="131">
        <f t="shared" si="1"/>
        <v>0</v>
      </c>
      <c r="AA10" s="131"/>
      <c r="AB10" s="131">
        <f t="shared" si="1"/>
        <v>203</v>
      </c>
      <c r="AC10" s="132"/>
    </row>
    <row r="11" spans="1:30" s="133" customFormat="1" ht="45" customHeight="1" x14ac:dyDescent="0.15">
      <c r="A11" s="269"/>
      <c r="B11" s="270"/>
      <c r="C11" s="270"/>
      <c r="D11" s="127">
        <f t="shared" ref="D11:D12" si="2">D8</f>
        <v>1</v>
      </c>
      <c r="E11" s="128" t="s">
        <v>150</v>
      </c>
      <c r="F11" s="129"/>
      <c r="G11" s="129"/>
      <c r="H11" s="130"/>
      <c r="I11" s="131">
        <f>I8</f>
        <v>0</v>
      </c>
      <c r="J11" s="131">
        <f t="shared" ref="J11:AB11" si="3">J8</f>
        <v>152</v>
      </c>
      <c r="K11" s="131">
        <f t="shared" si="3"/>
        <v>0</v>
      </c>
      <c r="L11" s="131">
        <f t="shared" si="3"/>
        <v>0</v>
      </c>
      <c r="M11" s="131">
        <f t="shared" si="3"/>
        <v>0</v>
      </c>
      <c r="N11" s="131">
        <f t="shared" si="3"/>
        <v>0</v>
      </c>
      <c r="O11" s="131">
        <f t="shared" si="3"/>
        <v>33</v>
      </c>
      <c r="P11" s="131">
        <f t="shared" si="3"/>
        <v>0</v>
      </c>
      <c r="Q11" s="131">
        <f t="shared" si="3"/>
        <v>20</v>
      </c>
      <c r="R11" s="131">
        <f t="shared" si="3"/>
        <v>80</v>
      </c>
      <c r="S11" s="131">
        <f t="shared" si="3"/>
        <v>5</v>
      </c>
      <c r="T11" s="131">
        <f t="shared" si="3"/>
        <v>0</v>
      </c>
      <c r="U11" s="131">
        <f t="shared" si="3"/>
        <v>0</v>
      </c>
      <c r="V11" s="131">
        <f t="shared" si="3"/>
        <v>0</v>
      </c>
      <c r="W11" s="131">
        <f t="shared" si="3"/>
        <v>0</v>
      </c>
      <c r="X11" s="131">
        <f t="shared" si="3"/>
        <v>0</v>
      </c>
      <c r="Y11" s="131">
        <f t="shared" si="3"/>
        <v>0</v>
      </c>
      <c r="Z11" s="131">
        <f t="shared" si="3"/>
        <v>0</v>
      </c>
      <c r="AA11" s="131"/>
      <c r="AB11" s="131">
        <f t="shared" si="3"/>
        <v>290</v>
      </c>
      <c r="AC11" s="132"/>
    </row>
    <row r="12" spans="1:30" s="133" customFormat="1" ht="45" customHeight="1" x14ac:dyDescent="0.15">
      <c r="A12" s="269"/>
      <c r="B12" s="270"/>
      <c r="C12" s="270"/>
      <c r="D12" s="127">
        <f t="shared" si="2"/>
        <v>1</v>
      </c>
      <c r="E12" s="134" t="s">
        <v>171</v>
      </c>
      <c r="F12" s="129"/>
      <c r="G12" s="129"/>
      <c r="H12" s="130"/>
      <c r="I12" s="131">
        <f>SUM(I10:I11)</f>
        <v>16</v>
      </c>
      <c r="J12" s="131">
        <f t="shared" ref="J12:AB12" si="4">SUM(J10:J11)</f>
        <v>296</v>
      </c>
      <c r="K12" s="131">
        <f t="shared" si="4"/>
        <v>0</v>
      </c>
      <c r="L12" s="131">
        <f t="shared" si="4"/>
        <v>2</v>
      </c>
      <c r="M12" s="131">
        <f t="shared" si="4"/>
        <v>0.5</v>
      </c>
      <c r="N12" s="131">
        <f t="shared" si="4"/>
        <v>0</v>
      </c>
      <c r="O12" s="131">
        <f t="shared" si="4"/>
        <v>53.5</v>
      </c>
      <c r="P12" s="131">
        <f t="shared" si="4"/>
        <v>0</v>
      </c>
      <c r="Q12" s="131">
        <f t="shared" si="4"/>
        <v>32</v>
      </c>
      <c r="R12" s="131">
        <f t="shared" si="4"/>
        <v>80</v>
      </c>
      <c r="S12" s="131">
        <f t="shared" si="4"/>
        <v>13</v>
      </c>
      <c r="T12" s="131">
        <f t="shared" si="4"/>
        <v>0</v>
      </c>
      <c r="U12" s="131">
        <f t="shared" si="4"/>
        <v>0</v>
      </c>
      <c r="V12" s="131">
        <f t="shared" si="4"/>
        <v>0</v>
      </c>
      <c r="W12" s="131">
        <f t="shared" si="4"/>
        <v>0</v>
      </c>
      <c r="X12" s="131">
        <f t="shared" si="4"/>
        <v>0</v>
      </c>
      <c r="Y12" s="131">
        <f t="shared" si="4"/>
        <v>0</v>
      </c>
      <c r="Z12" s="131">
        <f t="shared" si="4"/>
        <v>0</v>
      </c>
      <c r="AA12" s="131"/>
      <c r="AB12" s="131">
        <f t="shared" si="4"/>
        <v>493</v>
      </c>
      <c r="AC12" s="132"/>
    </row>
    <row r="13" spans="1:30" s="133" customFormat="1" ht="45" customHeight="1" x14ac:dyDescent="0.15">
      <c r="A13" s="260">
        <v>2</v>
      </c>
      <c r="B13" s="258" t="s">
        <v>76</v>
      </c>
      <c r="C13" s="259" t="s">
        <v>209</v>
      </c>
      <c r="D13" s="119">
        <v>0.5</v>
      </c>
      <c r="E13" s="120" t="s">
        <v>153</v>
      </c>
      <c r="F13" s="129"/>
      <c r="G13" s="129"/>
      <c r="H13" s="130"/>
      <c r="I13" s="123">
        <f>'За НПП '!L31</f>
        <v>46</v>
      </c>
      <c r="J13" s="123">
        <f>'За НПП '!M31</f>
        <v>14</v>
      </c>
      <c r="K13" s="123">
        <f>'За НПП '!N31</f>
        <v>0</v>
      </c>
      <c r="L13" s="123">
        <f>'За НПП '!O31</f>
        <v>4</v>
      </c>
      <c r="M13" s="123">
        <f>'За НПП '!P31</f>
        <v>1</v>
      </c>
      <c r="N13" s="123">
        <f>'За НПП '!Q31</f>
        <v>0</v>
      </c>
      <c r="O13" s="123">
        <f>'За НПП '!R31</f>
        <v>0</v>
      </c>
      <c r="P13" s="123">
        <f>'За НПП '!S31</f>
        <v>0</v>
      </c>
      <c r="Q13" s="123">
        <f>'За НПП '!T31</f>
        <v>0</v>
      </c>
      <c r="R13" s="123">
        <f>'За НПП '!U31</f>
        <v>0</v>
      </c>
      <c r="S13" s="123">
        <f>'За НПП '!V31</f>
        <v>2</v>
      </c>
      <c r="T13" s="123">
        <f>'За НПП '!W31</f>
        <v>0</v>
      </c>
      <c r="U13" s="123">
        <f>'За НПП '!X31</f>
        <v>0</v>
      </c>
      <c r="V13" s="123">
        <f>'За НПП '!Y31</f>
        <v>0</v>
      </c>
      <c r="W13" s="123">
        <f>'За НПП '!Z31</f>
        <v>0</v>
      </c>
      <c r="X13" s="123">
        <f>'За НПП '!AA31</f>
        <v>0</v>
      </c>
      <c r="Y13" s="123">
        <f>'За НПП '!AB31</f>
        <v>0</v>
      </c>
      <c r="Z13" s="123">
        <f>'За НПП '!AC31</f>
        <v>0</v>
      </c>
      <c r="AA13" s="123"/>
      <c r="AB13" s="123">
        <f>'За НПП '!AD31</f>
        <v>67</v>
      </c>
      <c r="AC13" s="132"/>
    </row>
    <row r="14" spans="1:30" s="133" customFormat="1" ht="45" customHeight="1" x14ac:dyDescent="0.15">
      <c r="A14" s="260"/>
      <c r="B14" s="258"/>
      <c r="C14" s="259"/>
      <c r="D14" s="119">
        <v>0.5</v>
      </c>
      <c r="E14" s="120" t="s">
        <v>150</v>
      </c>
      <c r="F14" s="129"/>
      <c r="G14" s="129"/>
      <c r="H14" s="130"/>
      <c r="I14" s="123">
        <f>'За НПП '!L39</f>
        <v>66</v>
      </c>
      <c r="J14" s="123">
        <f>'За НПП '!M39</f>
        <v>56</v>
      </c>
      <c r="K14" s="123">
        <f>'За НПП '!N39</f>
        <v>0</v>
      </c>
      <c r="L14" s="123">
        <f>'За НПП '!O39</f>
        <v>13</v>
      </c>
      <c r="M14" s="123">
        <f>'За НПП '!P39</f>
        <v>3.5</v>
      </c>
      <c r="N14" s="123">
        <f>'За НПП '!Q39</f>
        <v>0</v>
      </c>
      <c r="O14" s="123">
        <f>'За НПП '!R39</f>
        <v>30</v>
      </c>
      <c r="P14" s="123">
        <f>'За НПП '!S39</f>
        <v>0</v>
      </c>
      <c r="Q14" s="123">
        <f>'За НПП '!T39</f>
        <v>44</v>
      </c>
      <c r="R14" s="123">
        <f>'За НПП '!U39</f>
        <v>0</v>
      </c>
      <c r="S14" s="123">
        <f>'За НПП '!V39</f>
        <v>13</v>
      </c>
      <c r="T14" s="123">
        <f>'За НПП '!W39</f>
        <v>0</v>
      </c>
      <c r="U14" s="123">
        <f>'За НПП '!X39</f>
        <v>0</v>
      </c>
      <c r="V14" s="123">
        <f>'За НПП '!Y39</f>
        <v>0</v>
      </c>
      <c r="W14" s="123">
        <f>'За НПП '!Z39</f>
        <v>0</v>
      </c>
      <c r="X14" s="123">
        <f>'За НПП '!AA39</f>
        <v>0</v>
      </c>
      <c r="Y14" s="123">
        <f>'За НПП '!AB39</f>
        <v>0</v>
      </c>
      <c r="Z14" s="123">
        <f>'За НПП '!AC39</f>
        <v>0</v>
      </c>
      <c r="AA14" s="123"/>
      <c r="AB14" s="123">
        <f>'За НПП '!AD39</f>
        <v>225.5</v>
      </c>
      <c r="AC14" s="132"/>
    </row>
    <row r="15" spans="1:30" s="133" customFormat="1" ht="45" customHeight="1" x14ac:dyDescent="0.15">
      <c r="A15" s="260"/>
      <c r="B15" s="258"/>
      <c r="C15" s="259"/>
      <c r="D15" s="119">
        <v>0.5</v>
      </c>
      <c r="E15" s="126" t="s">
        <v>171</v>
      </c>
      <c r="F15" s="129"/>
      <c r="G15" s="129"/>
      <c r="H15" s="130"/>
      <c r="I15" s="123">
        <f>SUM(I13:I14)</f>
        <v>112</v>
      </c>
      <c r="J15" s="123">
        <f t="shared" ref="J15:AB15" si="5">SUM(J13:J14)</f>
        <v>70</v>
      </c>
      <c r="K15" s="123">
        <f t="shared" si="5"/>
        <v>0</v>
      </c>
      <c r="L15" s="123">
        <f t="shared" si="5"/>
        <v>17</v>
      </c>
      <c r="M15" s="123">
        <f t="shared" si="5"/>
        <v>4.5</v>
      </c>
      <c r="N15" s="123">
        <f t="shared" si="5"/>
        <v>0</v>
      </c>
      <c r="O15" s="123">
        <f t="shared" si="5"/>
        <v>30</v>
      </c>
      <c r="P15" s="123">
        <f t="shared" si="5"/>
        <v>0</v>
      </c>
      <c r="Q15" s="123">
        <f t="shared" si="5"/>
        <v>44</v>
      </c>
      <c r="R15" s="123">
        <f t="shared" si="5"/>
        <v>0</v>
      </c>
      <c r="S15" s="123">
        <f t="shared" si="5"/>
        <v>15</v>
      </c>
      <c r="T15" s="123">
        <f t="shared" si="5"/>
        <v>0</v>
      </c>
      <c r="U15" s="123">
        <f t="shared" si="5"/>
        <v>0</v>
      </c>
      <c r="V15" s="123">
        <f t="shared" si="5"/>
        <v>0</v>
      </c>
      <c r="W15" s="123">
        <f t="shared" si="5"/>
        <v>0</v>
      </c>
      <c r="X15" s="123">
        <f t="shared" si="5"/>
        <v>0</v>
      </c>
      <c r="Y15" s="123">
        <f t="shared" si="5"/>
        <v>0</v>
      </c>
      <c r="Z15" s="123">
        <f t="shared" si="5"/>
        <v>0</v>
      </c>
      <c r="AA15" s="123"/>
      <c r="AB15" s="123">
        <f t="shared" si="5"/>
        <v>292.5</v>
      </c>
      <c r="AC15" s="132"/>
    </row>
    <row r="16" spans="1:30" s="133" customFormat="1" ht="45" customHeight="1" x14ac:dyDescent="0.15">
      <c r="A16" s="260"/>
      <c r="B16" s="270" t="s">
        <v>206</v>
      </c>
      <c r="C16" s="259"/>
      <c r="D16" s="127">
        <f>D13</f>
        <v>0.5</v>
      </c>
      <c r="E16" s="128" t="s">
        <v>153</v>
      </c>
      <c r="F16" s="129"/>
      <c r="G16" s="129"/>
      <c r="H16" s="130"/>
      <c r="I16" s="131">
        <f>I13</f>
        <v>46</v>
      </c>
      <c r="J16" s="131">
        <f t="shared" ref="J16:AB16" si="6">J13</f>
        <v>14</v>
      </c>
      <c r="K16" s="131">
        <f t="shared" si="6"/>
        <v>0</v>
      </c>
      <c r="L16" s="131">
        <f t="shared" si="6"/>
        <v>4</v>
      </c>
      <c r="M16" s="131">
        <f t="shared" si="6"/>
        <v>1</v>
      </c>
      <c r="N16" s="131">
        <f t="shared" si="6"/>
        <v>0</v>
      </c>
      <c r="O16" s="131">
        <f t="shared" si="6"/>
        <v>0</v>
      </c>
      <c r="P16" s="131">
        <f t="shared" si="6"/>
        <v>0</v>
      </c>
      <c r="Q16" s="131">
        <f t="shared" si="6"/>
        <v>0</v>
      </c>
      <c r="R16" s="131">
        <f t="shared" si="6"/>
        <v>0</v>
      </c>
      <c r="S16" s="131">
        <f t="shared" si="6"/>
        <v>2</v>
      </c>
      <c r="T16" s="131">
        <f t="shared" si="6"/>
        <v>0</v>
      </c>
      <c r="U16" s="131">
        <f t="shared" si="6"/>
        <v>0</v>
      </c>
      <c r="V16" s="131">
        <f t="shared" si="6"/>
        <v>0</v>
      </c>
      <c r="W16" s="131">
        <f t="shared" si="6"/>
        <v>0</v>
      </c>
      <c r="X16" s="131">
        <f t="shared" si="6"/>
        <v>0</v>
      </c>
      <c r="Y16" s="131">
        <f t="shared" si="6"/>
        <v>0</v>
      </c>
      <c r="Z16" s="131">
        <f t="shared" si="6"/>
        <v>0</v>
      </c>
      <c r="AA16" s="131"/>
      <c r="AB16" s="131">
        <f t="shared" si="6"/>
        <v>67</v>
      </c>
      <c r="AC16" s="132"/>
    </row>
    <row r="17" spans="1:29" s="133" customFormat="1" ht="45" customHeight="1" x14ac:dyDescent="0.15">
      <c r="A17" s="260"/>
      <c r="B17" s="270"/>
      <c r="C17" s="259"/>
      <c r="D17" s="127">
        <f t="shared" ref="D17:D18" si="7">D14</f>
        <v>0.5</v>
      </c>
      <c r="E17" s="128" t="s">
        <v>150</v>
      </c>
      <c r="F17" s="129"/>
      <c r="G17" s="129"/>
      <c r="H17" s="130"/>
      <c r="I17" s="131">
        <f>I14</f>
        <v>66</v>
      </c>
      <c r="J17" s="131">
        <f t="shared" ref="J17:AB17" si="8">J14</f>
        <v>56</v>
      </c>
      <c r="K17" s="131">
        <f t="shared" si="8"/>
        <v>0</v>
      </c>
      <c r="L17" s="131">
        <f t="shared" si="8"/>
        <v>13</v>
      </c>
      <c r="M17" s="131">
        <f t="shared" si="8"/>
        <v>3.5</v>
      </c>
      <c r="N17" s="131">
        <f t="shared" si="8"/>
        <v>0</v>
      </c>
      <c r="O17" s="131">
        <f t="shared" si="8"/>
        <v>30</v>
      </c>
      <c r="P17" s="131">
        <f t="shared" si="8"/>
        <v>0</v>
      </c>
      <c r="Q17" s="131">
        <f t="shared" si="8"/>
        <v>44</v>
      </c>
      <c r="R17" s="131">
        <f t="shared" si="8"/>
        <v>0</v>
      </c>
      <c r="S17" s="131">
        <f t="shared" si="8"/>
        <v>13</v>
      </c>
      <c r="T17" s="131">
        <f t="shared" si="8"/>
        <v>0</v>
      </c>
      <c r="U17" s="131">
        <f t="shared" si="8"/>
        <v>0</v>
      </c>
      <c r="V17" s="131">
        <f t="shared" si="8"/>
        <v>0</v>
      </c>
      <c r="W17" s="131">
        <f t="shared" si="8"/>
        <v>0</v>
      </c>
      <c r="X17" s="131">
        <f t="shared" si="8"/>
        <v>0</v>
      </c>
      <c r="Y17" s="131">
        <f t="shared" si="8"/>
        <v>0</v>
      </c>
      <c r="Z17" s="131">
        <f t="shared" si="8"/>
        <v>0</v>
      </c>
      <c r="AA17" s="131"/>
      <c r="AB17" s="131">
        <f t="shared" si="8"/>
        <v>225.5</v>
      </c>
      <c r="AC17" s="132"/>
    </row>
    <row r="18" spans="1:29" s="133" customFormat="1" ht="45" customHeight="1" x14ac:dyDescent="0.15">
      <c r="A18" s="260"/>
      <c r="B18" s="270"/>
      <c r="C18" s="259"/>
      <c r="D18" s="127">
        <f t="shared" si="7"/>
        <v>0.5</v>
      </c>
      <c r="E18" s="134" t="s">
        <v>171</v>
      </c>
      <c r="F18" s="129"/>
      <c r="G18" s="129"/>
      <c r="H18" s="130"/>
      <c r="I18" s="131">
        <f>SUM(I16:I17)</f>
        <v>112</v>
      </c>
      <c r="J18" s="131">
        <f t="shared" ref="J18:AB18" si="9">SUM(J16:J17)</f>
        <v>70</v>
      </c>
      <c r="K18" s="131">
        <f t="shared" si="9"/>
        <v>0</v>
      </c>
      <c r="L18" s="131">
        <f t="shared" si="9"/>
        <v>17</v>
      </c>
      <c r="M18" s="131">
        <f t="shared" si="9"/>
        <v>4.5</v>
      </c>
      <c r="N18" s="131">
        <f t="shared" si="9"/>
        <v>0</v>
      </c>
      <c r="O18" s="131">
        <f t="shared" si="9"/>
        <v>30</v>
      </c>
      <c r="P18" s="131">
        <f t="shared" si="9"/>
        <v>0</v>
      </c>
      <c r="Q18" s="131">
        <f t="shared" si="9"/>
        <v>44</v>
      </c>
      <c r="R18" s="131">
        <f t="shared" si="9"/>
        <v>0</v>
      </c>
      <c r="S18" s="131">
        <f t="shared" si="9"/>
        <v>15</v>
      </c>
      <c r="T18" s="131">
        <f t="shared" si="9"/>
        <v>0</v>
      </c>
      <c r="U18" s="131">
        <f t="shared" si="9"/>
        <v>0</v>
      </c>
      <c r="V18" s="131">
        <f t="shared" si="9"/>
        <v>0</v>
      </c>
      <c r="W18" s="131">
        <f t="shared" si="9"/>
        <v>0</v>
      </c>
      <c r="X18" s="131">
        <f t="shared" si="9"/>
        <v>0</v>
      </c>
      <c r="Y18" s="131">
        <f t="shared" si="9"/>
        <v>0</v>
      </c>
      <c r="Z18" s="131">
        <f t="shared" si="9"/>
        <v>0</v>
      </c>
      <c r="AA18" s="131"/>
      <c r="AB18" s="131">
        <f t="shared" si="9"/>
        <v>292.5</v>
      </c>
      <c r="AC18" s="132"/>
    </row>
    <row r="19" spans="1:29" s="125" customFormat="1" ht="45" customHeight="1" x14ac:dyDescent="0.15">
      <c r="A19" s="260">
        <v>3</v>
      </c>
      <c r="B19" s="258" t="s">
        <v>35</v>
      </c>
      <c r="C19" s="258" t="s">
        <v>182</v>
      </c>
      <c r="D19" s="119">
        <v>1</v>
      </c>
      <c r="E19" s="120" t="s">
        <v>153</v>
      </c>
      <c r="F19" s="121"/>
      <c r="G19" s="121"/>
      <c r="H19" s="122"/>
      <c r="I19" s="123">
        <f>'За НПП '!L54</f>
        <v>16</v>
      </c>
      <c r="J19" s="123">
        <f>'За НПП '!M54</f>
        <v>368</v>
      </c>
      <c r="K19" s="123">
        <f>'За НПП '!N54</f>
        <v>0</v>
      </c>
      <c r="L19" s="123">
        <f>'За НПП '!O54</f>
        <v>4</v>
      </c>
      <c r="M19" s="123">
        <f>'За НПП '!P54</f>
        <v>2</v>
      </c>
      <c r="N19" s="123">
        <f>'За НПП '!Q54</f>
        <v>0</v>
      </c>
      <c r="O19" s="123">
        <f>'За НПП '!R54</f>
        <v>0</v>
      </c>
      <c r="P19" s="123">
        <f>'За НПП '!S54</f>
        <v>0</v>
      </c>
      <c r="Q19" s="123">
        <f>'За НПП '!T54</f>
        <v>0</v>
      </c>
      <c r="R19" s="123">
        <f>'За НПП '!U54</f>
        <v>0</v>
      </c>
      <c r="S19" s="123">
        <f>'За НПП '!V54</f>
        <v>16</v>
      </c>
      <c r="T19" s="123">
        <f>'За НПП '!W54</f>
        <v>0</v>
      </c>
      <c r="U19" s="123">
        <f>'За НПП '!X54</f>
        <v>0</v>
      </c>
      <c r="V19" s="123">
        <f>'За НПП '!Y54</f>
        <v>0</v>
      </c>
      <c r="W19" s="123">
        <f>'За НПП '!Z54</f>
        <v>0</v>
      </c>
      <c r="X19" s="123">
        <f>'За НПП '!AA54</f>
        <v>0</v>
      </c>
      <c r="Y19" s="123">
        <f>'За НПП '!AB54</f>
        <v>0</v>
      </c>
      <c r="Z19" s="123">
        <f>'За НПП '!AC54</f>
        <v>0</v>
      </c>
      <c r="AA19" s="123"/>
      <c r="AB19" s="123">
        <f>'За НПП '!AD54</f>
        <v>406</v>
      </c>
      <c r="AC19" s="124"/>
    </row>
    <row r="20" spans="1:29" s="125" customFormat="1" ht="45" customHeight="1" x14ac:dyDescent="0.15">
      <c r="A20" s="260"/>
      <c r="B20" s="258"/>
      <c r="C20" s="258"/>
      <c r="D20" s="119">
        <v>1</v>
      </c>
      <c r="E20" s="120" t="s">
        <v>150</v>
      </c>
      <c r="F20" s="121"/>
      <c r="G20" s="121"/>
      <c r="H20" s="122"/>
      <c r="I20" s="123">
        <f>'За НПП '!L60</f>
        <v>0</v>
      </c>
      <c r="J20" s="123">
        <f>'За НПП '!M60</f>
        <v>160</v>
      </c>
      <c r="K20" s="123">
        <f>'За НПП '!N60</f>
        <v>0</v>
      </c>
      <c r="L20" s="123">
        <f>'За НПП '!O60</f>
        <v>0</v>
      </c>
      <c r="M20" s="123">
        <f>'За НПП '!P60</f>
        <v>0</v>
      </c>
      <c r="N20" s="123">
        <f>'За НПП '!Q60</f>
        <v>0</v>
      </c>
      <c r="O20" s="123">
        <f>'За НПП '!R60</f>
        <v>6</v>
      </c>
      <c r="P20" s="123">
        <f>'За НПП '!S60</f>
        <v>0</v>
      </c>
      <c r="Q20" s="123">
        <f>'За НПП '!T60</f>
        <v>0</v>
      </c>
      <c r="R20" s="123">
        <f>'За НПП '!U60</f>
        <v>0</v>
      </c>
      <c r="S20" s="123">
        <f>'За НПП '!V60</f>
        <v>8</v>
      </c>
      <c r="T20" s="123">
        <f>'За НПП '!W60</f>
        <v>0</v>
      </c>
      <c r="U20" s="123">
        <f>'За НПП '!X60</f>
        <v>0</v>
      </c>
      <c r="V20" s="123">
        <f>'За НПП '!Y60</f>
        <v>0</v>
      </c>
      <c r="W20" s="123">
        <f>'За НПП '!Z60</f>
        <v>0</v>
      </c>
      <c r="X20" s="123">
        <f>'За НПП '!AA60</f>
        <v>0</v>
      </c>
      <c r="Y20" s="123">
        <f>'За НПП '!AB60</f>
        <v>0</v>
      </c>
      <c r="Z20" s="123">
        <f>'За НПП '!AC60</f>
        <v>0</v>
      </c>
      <c r="AA20" s="123"/>
      <c r="AB20" s="123">
        <f>'За НПП '!AD60</f>
        <v>174</v>
      </c>
      <c r="AC20" s="124"/>
    </row>
    <row r="21" spans="1:29" s="125" customFormat="1" ht="45" customHeight="1" x14ac:dyDescent="0.15">
      <c r="A21" s="260"/>
      <c r="B21" s="258"/>
      <c r="C21" s="258"/>
      <c r="D21" s="119">
        <v>1</v>
      </c>
      <c r="E21" s="126" t="s">
        <v>171</v>
      </c>
      <c r="F21" s="121"/>
      <c r="G21" s="121"/>
      <c r="H21" s="122"/>
      <c r="I21" s="123">
        <f>SUM(I19:I20)</f>
        <v>16</v>
      </c>
      <c r="J21" s="123">
        <f t="shared" ref="J21:AB21" si="10">SUM(J19:J20)</f>
        <v>528</v>
      </c>
      <c r="K21" s="123">
        <f t="shared" si="10"/>
        <v>0</v>
      </c>
      <c r="L21" s="123">
        <f t="shared" si="10"/>
        <v>4</v>
      </c>
      <c r="M21" s="123">
        <f t="shared" si="10"/>
        <v>2</v>
      </c>
      <c r="N21" s="123">
        <f t="shared" si="10"/>
        <v>0</v>
      </c>
      <c r="O21" s="123">
        <f t="shared" si="10"/>
        <v>6</v>
      </c>
      <c r="P21" s="123">
        <f t="shared" si="10"/>
        <v>0</v>
      </c>
      <c r="Q21" s="123">
        <f t="shared" si="10"/>
        <v>0</v>
      </c>
      <c r="R21" s="123">
        <f t="shared" si="10"/>
        <v>0</v>
      </c>
      <c r="S21" s="123">
        <f t="shared" si="10"/>
        <v>24</v>
      </c>
      <c r="T21" s="123">
        <f t="shared" si="10"/>
        <v>0</v>
      </c>
      <c r="U21" s="123">
        <f t="shared" si="10"/>
        <v>0</v>
      </c>
      <c r="V21" s="123">
        <f t="shared" si="10"/>
        <v>0</v>
      </c>
      <c r="W21" s="123">
        <f t="shared" si="10"/>
        <v>0</v>
      </c>
      <c r="X21" s="123">
        <f t="shared" si="10"/>
        <v>0</v>
      </c>
      <c r="Y21" s="123">
        <f t="shared" si="10"/>
        <v>0</v>
      </c>
      <c r="Z21" s="123">
        <f t="shared" si="10"/>
        <v>0</v>
      </c>
      <c r="AA21" s="123"/>
      <c r="AB21" s="123">
        <f t="shared" si="10"/>
        <v>580</v>
      </c>
      <c r="AC21" s="124"/>
    </row>
    <row r="22" spans="1:29" s="125" customFormat="1" ht="45" customHeight="1" x14ac:dyDescent="0.15">
      <c r="A22" s="260">
        <v>4</v>
      </c>
      <c r="B22" s="258" t="s">
        <v>118</v>
      </c>
      <c r="C22" s="258" t="s">
        <v>183</v>
      </c>
      <c r="D22" s="119">
        <v>1</v>
      </c>
      <c r="E22" s="120" t="s">
        <v>153</v>
      </c>
      <c r="F22" s="121"/>
      <c r="G22" s="121"/>
      <c r="H22" s="122"/>
      <c r="I22" s="123">
        <f>'За НПП '!L75</f>
        <v>104</v>
      </c>
      <c r="J22" s="123">
        <f>'За НПП '!M75</f>
        <v>98</v>
      </c>
      <c r="K22" s="123">
        <f>'За НПП '!N75</f>
        <v>0</v>
      </c>
      <c r="L22" s="123">
        <f>'За НПП '!O75</f>
        <v>14</v>
      </c>
      <c r="M22" s="123">
        <f>'За НПП '!P75</f>
        <v>3.5</v>
      </c>
      <c r="N22" s="123">
        <f>'За НПП '!Q75</f>
        <v>0</v>
      </c>
      <c r="O22" s="123">
        <f>'За НПП '!R75</f>
        <v>21</v>
      </c>
      <c r="P22" s="123">
        <f>'За НПП '!S75</f>
        <v>0</v>
      </c>
      <c r="Q22" s="123">
        <f>'За НПП '!T75</f>
        <v>0</v>
      </c>
      <c r="R22" s="123">
        <f>'За НПП '!U75</f>
        <v>0</v>
      </c>
      <c r="S22" s="123">
        <f>'За НПП '!V75</f>
        <v>10</v>
      </c>
      <c r="T22" s="123">
        <f>'За НПП '!W75</f>
        <v>0</v>
      </c>
      <c r="U22" s="123">
        <f>'За НПП '!X75</f>
        <v>0</v>
      </c>
      <c r="V22" s="123">
        <f>'За НПП '!Y75</f>
        <v>0</v>
      </c>
      <c r="W22" s="123">
        <f>'За НПП '!Z75</f>
        <v>0</v>
      </c>
      <c r="X22" s="123">
        <f>'За НПП '!AA75</f>
        <v>0</v>
      </c>
      <c r="Y22" s="123">
        <f>'За НПП '!AB75</f>
        <v>0</v>
      </c>
      <c r="Z22" s="123">
        <f>'За НПП '!AC75</f>
        <v>0</v>
      </c>
      <c r="AA22" s="123"/>
      <c r="AB22" s="123">
        <f>'За НПП '!AD75</f>
        <v>250.5</v>
      </c>
      <c r="AC22" s="124"/>
    </row>
    <row r="23" spans="1:29" s="125" customFormat="1" ht="45" customHeight="1" x14ac:dyDescent="0.15">
      <c r="A23" s="260"/>
      <c r="B23" s="258"/>
      <c r="C23" s="258"/>
      <c r="D23" s="119">
        <v>1</v>
      </c>
      <c r="E23" s="120" t="s">
        <v>150</v>
      </c>
      <c r="F23" s="121"/>
      <c r="G23" s="121"/>
      <c r="H23" s="122"/>
      <c r="I23" s="123">
        <f>'За НПП '!L81</f>
        <v>56</v>
      </c>
      <c r="J23" s="123">
        <f>'За НПП '!M81</f>
        <v>159.88</v>
      </c>
      <c r="K23" s="123">
        <f>'За НПП '!N81</f>
        <v>0</v>
      </c>
      <c r="L23" s="123">
        <f>'За НПП '!O81</f>
        <v>12</v>
      </c>
      <c r="M23" s="123">
        <f>'За НПП '!P81</f>
        <v>2</v>
      </c>
      <c r="N23" s="123">
        <f>'За НПП '!Q81</f>
        <v>0</v>
      </c>
      <c r="O23" s="123">
        <f>'За НПП '!R81</f>
        <v>12</v>
      </c>
      <c r="P23" s="123">
        <f>'За НПП '!S81</f>
        <v>0</v>
      </c>
      <c r="Q23" s="123">
        <f>'За НПП '!T81</f>
        <v>0</v>
      </c>
      <c r="R23" s="123">
        <f>'За НПП '!U81</f>
        <v>0</v>
      </c>
      <c r="S23" s="123">
        <f>'За НПП '!V81</f>
        <v>14</v>
      </c>
      <c r="T23" s="123">
        <f>'За НПП '!W81</f>
        <v>0</v>
      </c>
      <c r="U23" s="123">
        <f>'За НПП '!X81</f>
        <v>0</v>
      </c>
      <c r="V23" s="123">
        <f>'За НПП '!Y81</f>
        <v>0</v>
      </c>
      <c r="W23" s="123">
        <f>'За НПП '!Z81</f>
        <v>0</v>
      </c>
      <c r="X23" s="123">
        <f>'За НПП '!AA81</f>
        <v>0</v>
      </c>
      <c r="Y23" s="123">
        <f>'За НПП '!AB81</f>
        <v>0</v>
      </c>
      <c r="Z23" s="123">
        <f>'За НПП '!AC81</f>
        <v>0</v>
      </c>
      <c r="AA23" s="123"/>
      <c r="AB23" s="123">
        <f>'За НПП '!AD81</f>
        <v>255.88</v>
      </c>
      <c r="AC23" s="124"/>
    </row>
    <row r="24" spans="1:29" s="125" customFormat="1" ht="45" customHeight="1" x14ac:dyDescent="0.15">
      <c r="A24" s="260"/>
      <c r="B24" s="258"/>
      <c r="C24" s="258"/>
      <c r="D24" s="119">
        <v>1</v>
      </c>
      <c r="E24" s="126" t="s">
        <v>171</v>
      </c>
      <c r="F24" s="121"/>
      <c r="G24" s="121"/>
      <c r="H24" s="122"/>
      <c r="I24" s="123">
        <f>SUM(I22:I23)</f>
        <v>160</v>
      </c>
      <c r="J24" s="123">
        <f t="shared" ref="J24:AB24" si="11">SUM(J22:J23)</f>
        <v>257.88</v>
      </c>
      <c r="K24" s="123">
        <f t="shared" si="11"/>
        <v>0</v>
      </c>
      <c r="L24" s="123">
        <f t="shared" si="11"/>
        <v>26</v>
      </c>
      <c r="M24" s="123">
        <f t="shared" si="11"/>
        <v>5.5</v>
      </c>
      <c r="N24" s="123">
        <f t="shared" si="11"/>
        <v>0</v>
      </c>
      <c r="O24" s="123">
        <f t="shared" si="11"/>
        <v>33</v>
      </c>
      <c r="P24" s="123">
        <f t="shared" si="11"/>
        <v>0</v>
      </c>
      <c r="Q24" s="123">
        <f t="shared" si="11"/>
        <v>0</v>
      </c>
      <c r="R24" s="123">
        <f t="shared" si="11"/>
        <v>0</v>
      </c>
      <c r="S24" s="123">
        <f t="shared" si="11"/>
        <v>24</v>
      </c>
      <c r="T24" s="123">
        <f t="shared" si="11"/>
        <v>0</v>
      </c>
      <c r="U24" s="123">
        <f t="shared" si="11"/>
        <v>0</v>
      </c>
      <c r="V24" s="123">
        <f t="shared" si="11"/>
        <v>0</v>
      </c>
      <c r="W24" s="123">
        <f t="shared" si="11"/>
        <v>0</v>
      </c>
      <c r="X24" s="123">
        <f t="shared" si="11"/>
        <v>0</v>
      </c>
      <c r="Y24" s="123">
        <f t="shared" si="11"/>
        <v>0</v>
      </c>
      <c r="Z24" s="123">
        <f t="shared" si="11"/>
        <v>0</v>
      </c>
      <c r="AA24" s="123"/>
      <c r="AB24" s="123">
        <f t="shared" si="11"/>
        <v>506.38</v>
      </c>
      <c r="AC24" s="124"/>
    </row>
    <row r="25" spans="1:29" s="125" customFormat="1" ht="45" customHeight="1" x14ac:dyDescent="0.15">
      <c r="A25" s="260">
        <v>5</v>
      </c>
      <c r="B25" s="258" t="s">
        <v>121</v>
      </c>
      <c r="C25" s="258" t="s">
        <v>180</v>
      </c>
      <c r="D25" s="119">
        <v>1</v>
      </c>
      <c r="E25" s="120" t="s">
        <v>153</v>
      </c>
      <c r="F25" s="121"/>
      <c r="G25" s="121"/>
      <c r="H25" s="122"/>
      <c r="I25" s="123">
        <f>'За НПП '!L94</f>
        <v>0</v>
      </c>
      <c r="J25" s="123">
        <f>'За НПП '!M94</f>
        <v>224</v>
      </c>
      <c r="K25" s="123">
        <f>'За НПП '!N94</f>
        <v>0</v>
      </c>
      <c r="L25" s="123">
        <f>'За НПП '!O94</f>
        <v>0</v>
      </c>
      <c r="M25" s="123">
        <f>'За НПП '!P94</f>
        <v>0</v>
      </c>
      <c r="N25" s="123">
        <f>'За НПП '!Q94</f>
        <v>0</v>
      </c>
      <c r="O25" s="123">
        <f>'За НПП '!R94</f>
        <v>21</v>
      </c>
      <c r="P25" s="123">
        <f>'За НПП '!S94</f>
        <v>0</v>
      </c>
      <c r="Q25" s="123">
        <f>'За НПП '!T94</f>
        <v>0</v>
      </c>
      <c r="R25" s="123">
        <f>'За НПП '!U94</f>
        <v>0</v>
      </c>
      <c r="S25" s="123">
        <f>'За НПП '!V94</f>
        <v>16</v>
      </c>
      <c r="T25" s="123">
        <f>'За НПП '!W94</f>
        <v>0</v>
      </c>
      <c r="U25" s="123">
        <f>'За НПП '!X94</f>
        <v>0</v>
      </c>
      <c r="V25" s="123">
        <f>'За НПП '!Y94</f>
        <v>0</v>
      </c>
      <c r="W25" s="123">
        <f>'За НПП '!Z94</f>
        <v>0</v>
      </c>
      <c r="X25" s="123">
        <f>'За НПП '!AA94</f>
        <v>0</v>
      </c>
      <c r="Y25" s="123">
        <f>'За НПП '!AB94</f>
        <v>0</v>
      </c>
      <c r="Z25" s="123">
        <f>'За НПП '!AC94</f>
        <v>0</v>
      </c>
      <c r="AA25" s="123"/>
      <c r="AB25" s="123">
        <f>'За НПП '!AD94</f>
        <v>261</v>
      </c>
      <c r="AC25" s="124"/>
    </row>
    <row r="26" spans="1:29" s="125" customFormat="1" ht="45" customHeight="1" x14ac:dyDescent="0.15">
      <c r="A26" s="260"/>
      <c r="B26" s="258"/>
      <c r="C26" s="258"/>
      <c r="D26" s="119">
        <v>1</v>
      </c>
      <c r="E26" s="120" t="s">
        <v>150</v>
      </c>
      <c r="F26" s="121"/>
      <c r="G26" s="121"/>
      <c r="H26" s="122"/>
      <c r="I26" s="123">
        <f>'За НПП '!L100</f>
        <v>19.8</v>
      </c>
      <c r="J26" s="123">
        <f>'За НПП '!M100</f>
        <v>287.8</v>
      </c>
      <c r="K26" s="123">
        <f>'За НПП '!N100</f>
        <v>0</v>
      </c>
      <c r="L26" s="123">
        <f>'За НПП '!O100</f>
        <v>2</v>
      </c>
      <c r="M26" s="123">
        <f>'За НПП '!P100</f>
        <v>0.5</v>
      </c>
      <c r="N26" s="123">
        <f>'За НПП '!Q100</f>
        <v>0</v>
      </c>
      <c r="O26" s="123">
        <f>'За НПП '!R100</f>
        <v>0</v>
      </c>
      <c r="P26" s="123">
        <f>'За НПП '!S100</f>
        <v>0</v>
      </c>
      <c r="Q26" s="123">
        <f>'За НПП '!T100</f>
        <v>0</v>
      </c>
      <c r="R26" s="123">
        <f>'За НПП '!U100</f>
        <v>0</v>
      </c>
      <c r="S26" s="123">
        <f>'За НПП '!V100</f>
        <v>12</v>
      </c>
      <c r="T26" s="123">
        <f>'За НПП '!W100</f>
        <v>0</v>
      </c>
      <c r="U26" s="123">
        <f>'За НПП '!X100</f>
        <v>0</v>
      </c>
      <c r="V26" s="123">
        <f>'За НПП '!Y100</f>
        <v>0</v>
      </c>
      <c r="W26" s="123">
        <f>'За НПП '!Z100</f>
        <v>0</v>
      </c>
      <c r="X26" s="123">
        <f>'За НПП '!AA100</f>
        <v>0</v>
      </c>
      <c r="Y26" s="123">
        <f>'За НПП '!AB100</f>
        <v>0</v>
      </c>
      <c r="Z26" s="123">
        <f>'За НПП '!AC100</f>
        <v>0</v>
      </c>
      <c r="AA26" s="123"/>
      <c r="AB26" s="123">
        <f>'За НПП '!AD100</f>
        <v>322.10000000000002</v>
      </c>
      <c r="AC26" s="124"/>
    </row>
    <row r="27" spans="1:29" s="125" customFormat="1" ht="45" customHeight="1" x14ac:dyDescent="0.15">
      <c r="A27" s="260"/>
      <c r="B27" s="258"/>
      <c r="C27" s="258"/>
      <c r="D27" s="119">
        <v>1</v>
      </c>
      <c r="E27" s="126" t="s">
        <v>171</v>
      </c>
      <c r="F27" s="121"/>
      <c r="G27" s="121"/>
      <c r="H27" s="122"/>
      <c r="I27" s="123">
        <f>SUM(I25:I26)</f>
        <v>19.8</v>
      </c>
      <c r="J27" s="123">
        <f t="shared" ref="J27:AB27" si="12">SUM(J25:J26)</f>
        <v>511.8</v>
      </c>
      <c r="K27" s="123">
        <f t="shared" si="12"/>
        <v>0</v>
      </c>
      <c r="L27" s="123">
        <f t="shared" si="12"/>
        <v>2</v>
      </c>
      <c r="M27" s="123">
        <f t="shared" si="12"/>
        <v>0.5</v>
      </c>
      <c r="N27" s="123">
        <f t="shared" si="12"/>
        <v>0</v>
      </c>
      <c r="O27" s="123">
        <f t="shared" si="12"/>
        <v>21</v>
      </c>
      <c r="P27" s="123">
        <f t="shared" si="12"/>
        <v>0</v>
      </c>
      <c r="Q27" s="123">
        <f t="shared" si="12"/>
        <v>0</v>
      </c>
      <c r="R27" s="123">
        <f t="shared" si="12"/>
        <v>0</v>
      </c>
      <c r="S27" s="123">
        <f t="shared" si="12"/>
        <v>28</v>
      </c>
      <c r="T27" s="123">
        <f t="shared" si="12"/>
        <v>0</v>
      </c>
      <c r="U27" s="123">
        <f t="shared" si="12"/>
        <v>0</v>
      </c>
      <c r="V27" s="123">
        <f t="shared" si="12"/>
        <v>0</v>
      </c>
      <c r="W27" s="123">
        <f t="shared" si="12"/>
        <v>0</v>
      </c>
      <c r="X27" s="123">
        <f t="shared" si="12"/>
        <v>0</v>
      </c>
      <c r="Y27" s="123">
        <f t="shared" si="12"/>
        <v>0</v>
      </c>
      <c r="Z27" s="123">
        <f t="shared" si="12"/>
        <v>0</v>
      </c>
      <c r="AA27" s="123"/>
      <c r="AB27" s="123">
        <f t="shared" si="12"/>
        <v>583.1</v>
      </c>
      <c r="AC27" s="124"/>
    </row>
    <row r="28" spans="1:29" s="125" customFormat="1" ht="45" customHeight="1" x14ac:dyDescent="0.15">
      <c r="A28" s="260">
        <v>6</v>
      </c>
      <c r="B28" s="258" t="s">
        <v>52</v>
      </c>
      <c r="C28" s="273" t="s">
        <v>181</v>
      </c>
      <c r="D28" s="119">
        <v>1</v>
      </c>
      <c r="E28" s="120" t="s">
        <v>153</v>
      </c>
      <c r="F28" s="121"/>
      <c r="G28" s="121"/>
      <c r="H28" s="122"/>
      <c r="I28" s="123">
        <f>'За НПП '!L115</f>
        <v>16</v>
      </c>
      <c r="J28" s="123">
        <f>'За НПП '!M115</f>
        <v>260</v>
      </c>
      <c r="K28" s="123">
        <f>'За НПП '!N115</f>
        <v>0</v>
      </c>
      <c r="L28" s="123">
        <f>'За НПП '!O115</f>
        <v>12</v>
      </c>
      <c r="M28" s="123">
        <f>'За НПП '!P115</f>
        <v>3</v>
      </c>
      <c r="N28" s="123">
        <f>'За НПП '!Q115</f>
        <v>0</v>
      </c>
      <c r="O28" s="123">
        <f>'За НПП '!R115</f>
        <v>0</v>
      </c>
      <c r="P28" s="123">
        <f>'За НПП '!S115</f>
        <v>0</v>
      </c>
      <c r="Q28" s="123">
        <f>'За НПП '!T115</f>
        <v>0</v>
      </c>
      <c r="R28" s="123">
        <f>'За НПП '!U115</f>
        <v>0</v>
      </c>
      <c r="S28" s="123">
        <f>'За НПП '!V115</f>
        <v>12</v>
      </c>
      <c r="T28" s="123">
        <f>'За НПП '!W115</f>
        <v>0</v>
      </c>
      <c r="U28" s="123">
        <f>'За НПП '!X115</f>
        <v>0</v>
      </c>
      <c r="V28" s="123">
        <f>'За НПП '!Y115</f>
        <v>0</v>
      </c>
      <c r="W28" s="123">
        <f>'За НПП '!Z115</f>
        <v>0</v>
      </c>
      <c r="X28" s="123">
        <f>'За НПП '!AA115</f>
        <v>0</v>
      </c>
      <c r="Y28" s="123">
        <f>'За НПП '!AB115</f>
        <v>0</v>
      </c>
      <c r="Z28" s="123">
        <f>'За НПП '!AC115</f>
        <v>0</v>
      </c>
      <c r="AA28" s="123"/>
      <c r="AB28" s="123">
        <f>'За НПП '!AD115</f>
        <v>303</v>
      </c>
      <c r="AC28" s="124"/>
    </row>
    <row r="29" spans="1:29" s="125" customFormat="1" ht="45" customHeight="1" x14ac:dyDescent="0.15">
      <c r="A29" s="260"/>
      <c r="B29" s="258"/>
      <c r="C29" s="273"/>
      <c r="D29" s="119">
        <v>1</v>
      </c>
      <c r="E29" s="120" t="s">
        <v>150</v>
      </c>
      <c r="F29" s="121"/>
      <c r="G29" s="121"/>
      <c r="H29" s="122"/>
      <c r="I29" s="123">
        <f>'За НПП '!L123</f>
        <v>0</v>
      </c>
      <c r="J29" s="123">
        <f>'За НПП '!M123</f>
        <v>226</v>
      </c>
      <c r="K29" s="123">
        <f>'За НПП '!N123</f>
        <v>0</v>
      </c>
      <c r="L29" s="123">
        <f>'За НПП '!O123</f>
        <v>0</v>
      </c>
      <c r="M29" s="123">
        <f>'За НПП '!P123</f>
        <v>0</v>
      </c>
      <c r="N29" s="123">
        <f>'За НПП '!Q123</f>
        <v>0</v>
      </c>
      <c r="O29" s="123">
        <f>'За НПП '!R123</f>
        <v>15</v>
      </c>
      <c r="P29" s="123">
        <f>'За НПП '!S123</f>
        <v>0</v>
      </c>
      <c r="Q29" s="123">
        <f>'За НПП '!T123</f>
        <v>34</v>
      </c>
      <c r="R29" s="123">
        <f>'За НПП '!U123</f>
        <v>0</v>
      </c>
      <c r="S29" s="123">
        <f>'За НПП '!V123</f>
        <v>9</v>
      </c>
      <c r="T29" s="123">
        <f>'За НПП '!W123</f>
        <v>0</v>
      </c>
      <c r="U29" s="123">
        <f>'За НПП '!X123</f>
        <v>0</v>
      </c>
      <c r="V29" s="123">
        <f>'За НПП '!Y123</f>
        <v>0</v>
      </c>
      <c r="W29" s="123">
        <f>'За НПП '!Z123</f>
        <v>0</v>
      </c>
      <c r="X29" s="123">
        <f>'За НПП '!AA123</f>
        <v>0</v>
      </c>
      <c r="Y29" s="123">
        <f>'За НПП '!AB123</f>
        <v>0</v>
      </c>
      <c r="Z29" s="123">
        <f>'За НПП '!AC123</f>
        <v>0</v>
      </c>
      <c r="AA29" s="123"/>
      <c r="AB29" s="123">
        <f>'За НПП '!AD123</f>
        <v>284</v>
      </c>
      <c r="AC29" s="124"/>
    </row>
    <row r="30" spans="1:29" s="125" customFormat="1" ht="45" customHeight="1" x14ac:dyDescent="0.15">
      <c r="A30" s="260"/>
      <c r="B30" s="258"/>
      <c r="C30" s="273"/>
      <c r="D30" s="119">
        <v>1</v>
      </c>
      <c r="E30" s="126" t="s">
        <v>171</v>
      </c>
      <c r="F30" s="121"/>
      <c r="G30" s="121"/>
      <c r="H30" s="122"/>
      <c r="I30" s="123">
        <f>I28+I29</f>
        <v>16</v>
      </c>
      <c r="J30" s="123">
        <f t="shared" ref="J30:AB30" si="13">J28+J29</f>
        <v>486</v>
      </c>
      <c r="K30" s="123">
        <f t="shared" si="13"/>
        <v>0</v>
      </c>
      <c r="L30" s="123">
        <f t="shared" si="13"/>
        <v>12</v>
      </c>
      <c r="M30" s="123">
        <f t="shared" si="13"/>
        <v>3</v>
      </c>
      <c r="N30" s="123">
        <f t="shared" si="13"/>
        <v>0</v>
      </c>
      <c r="O30" s="123">
        <f t="shared" si="13"/>
        <v>15</v>
      </c>
      <c r="P30" s="123">
        <f t="shared" si="13"/>
        <v>0</v>
      </c>
      <c r="Q30" s="123">
        <f t="shared" si="13"/>
        <v>34</v>
      </c>
      <c r="R30" s="123">
        <f t="shared" si="13"/>
        <v>0</v>
      </c>
      <c r="S30" s="123">
        <f t="shared" si="13"/>
        <v>21</v>
      </c>
      <c r="T30" s="123">
        <f t="shared" si="13"/>
        <v>0</v>
      </c>
      <c r="U30" s="123">
        <f t="shared" si="13"/>
        <v>0</v>
      </c>
      <c r="V30" s="123">
        <f t="shared" si="13"/>
        <v>0</v>
      </c>
      <c r="W30" s="123">
        <f t="shared" si="13"/>
        <v>0</v>
      </c>
      <c r="X30" s="123">
        <f t="shared" si="13"/>
        <v>0</v>
      </c>
      <c r="Y30" s="123">
        <f t="shared" si="13"/>
        <v>0</v>
      </c>
      <c r="Z30" s="123">
        <f t="shared" si="13"/>
        <v>0</v>
      </c>
      <c r="AA30" s="123"/>
      <c r="AB30" s="123">
        <f t="shared" si="13"/>
        <v>587</v>
      </c>
      <c r="AC30" s="124"/>
    </row>
    <row r="31" spans="1:29" s="140" customFormat="1" ht="45" customHeight="1" x14ac:dyDescent="0.15">
      <c r="A31" s="271"/>
      <c r="B31" s="272" t="s">
        <v>131</v>
      </c>
      <c r="C31" s="272"/>
      <c r="D31" s="135">
        <f>D19+D22+D25+D28</f>
        <v>4</v>
      </c>
      <c r="E31" s="136" t="s">
        <v>153</v>
      </c>
      <c r="F31" s="137"/>
      <c r="G31" s="137"/>
      <c r="H31" s="135"/>
      <c r="I31" s="138">
        <f>I19+I22+I25+I28</f>
        <v>136</v>
      </c>
      <c r="J31" s="138">
        <f t="shared" ref="J31:AB31" si="14">J19+J22+J25+J28</f>
        <v>950</v>
      </c>
      <c r="K31" s="138">
        <f t="shared" si="14"/>
        <v>0</v>
      </c>
      <c r="L31" s="138">
        <f t="shared" si="14"/>
        <v>30</v>
      </c>
      <c r="M31" s="138">
        <f t="shared" si="14"/>
        <v>8.5</v>
      </c>
      <c r="N31" s="138">
        <f t="shared" si="14"/>
        <v>0</v>
      </c>
      <c r="O31" s="138">
        <f t="shared" si="14"/>
        <v>42</v>
      </c>
      <c r="P31" s="138">
        <f t="shared" si="14"/>
        <v>0</v>
      </c>
      <c r="Q31" s="138">
        <f t="shared" si="14"/>
        <v>0</v>
      </c>
      <c r="R31" s="138">
        <f t="shared" si="14"/>
        <v>0</v>
      </c>
      <c r="S31" s="138">
        <f t="shared" si="14"/>
        <v>54</v>
      </c>
      <c r="T31" s="138">
        <f t="shared" si="14"/>
        <v>0</v>
      </c>
      <c r="U31" s="138">
        <f t="shared" si="14"/>
        <v>0</v>
      </c>
      <c r="V31" s="138">
        <f t="shared" si="14"/>
        <v>0</v>
      </c>
      <c r="W31" s="138">
        <f t="shared" si="14"/>
        <v>0</v>
      </c>
      <c r="X31" s="138">
        <f t="shared" si="14"/>
        <v>0</v>
      </c>
      <c r="Y31" s="138">
        <f t="shared" si="14"/>
        <v>0</v>
      </c>
      <c r="Z31" s="138">
        <f t="shared" si="14"/>
        <v>0</v>
      </c>
      <c r="AA31" s="138"/>
      <c r="AB31" s="138">
        <f t="shared" si="14"/>
        <v>1220.5</v>
      </c>
      <c r="AC31" s="139"/>
    </row>
    <row r="32" spans="1:29" s="133" customFormat="1" ht="45" customHeight="1" x14ac:dyDescent="0.15">
      <c r="A32" s="271"/>
      <c r="B32" s="272"/>
      <c r="C32" s="272"/>
      <c r="D32" s="135">
        <f t="shared" ref="D32:D33" si="15">D20+D23+D26+D29</f>
        <v>4</v>
      </c>
      <c r="E32" s="128" t="s">
        <v>150</v>
      </c>
      <c r="F32" s="131">
        <f t="shared" ref="F32:I32" si="16">F20+F23+F26+F29</f>
        <v>0</v>
      </c>
      <c r="G32" s="131">
        <f t="shared" si="16"/>
        <v>0</v>
      </c>
      <c r="H32" s="131">
        <f t="shared" si="16"/>
        <v>0</v>
      </c>
      <c r="I32" s="131">
        <f t="shared" si="16"/>
        <v>75.8</v>
      </c>
      <c r="J32" s="131">
        <f>J20+J23+J26+J29</f>
        <v>833.68000000000006</v>
      </c>
      <c r="K32" s="131">
        <f t="shared" ref="K32:AB32" si="17">K20+K23+K26+K29</f>
        <v>0</v>
      </c>
      <c r="L32" s="131">
        <f t="shared" si="17"/>
        <v>14</v>
      </c>
      <c r="M32" s="131">
        <f t="shared" si="17"/>
        <v>2.5</v>
      </c>
      <c r="N32" s="131">
        <f t="shared" si="17"/>
        <v>0</v>
      </c>
      <c r="O32" s="131">
        <f t="shared" si="17"/>
        <v>33</v>
      </c>
      <c r="P32" s="131">
        <f t="shared" si="17"/>
        <v>0</v>
      </c>
      <c r="Q32" s="131">
        <f t="shared" si="17"/>
        <v>34</v>
      </c>
      <c r="R32" s="131">
        <f t="shared" si="17"/>
        <v>0</v>
      </c>
      <c r="S32" s="131">
        <f t="shared" si="17"/>
        <v>43</v>
      </c>
      <c r="T32" s="131">
        <f t="shared" si="17"/>
        <v>0</v>
      </c>
      <c r="U32" s="131">
        <f t="shared" si="17"/>
        <v>0</v>
      </c>
      <c r="V32" s="131">
        <f t="shared" si="17"/>
        <v>0</v>
      </c>
      <c r="W32" s="131">
        <f t="shared" si="17"/>
        <v>0</v>
      </c>
      <c r="X32" s="131">
        <f t="shared" si="17"/>
        <v>0</v>
      </c>
      <c r="Y32" s="131">
        <f t="shared" si="17"/>
        <v>0</v>
      </c>
      <c r="Z32" s="131">
        <f t="shared" si="17"/>
        <v>0</v>
      </c>
      <c r="AA32" s="131"/>
      <c r="AB32" s="131">
        <f t="shared" si="17"/>
        <v>1035.98</v>
      </c>
      <c r="AC32" s="132"/>
    </row>
    <row r="33" spans="1:29" s="140" customFormat="1" ht="45" customHeight="1" x14ac:dyDescent="0.15">
      <c r="A33" s="271"/>
      <c r="B33" s="272"/>
      <c r="C33" s="272"/>
      <c r="D33" s="135">
        <f t="shared" si="15"/>
        <v>4</v>
      </c>
      <c r="E33" s="141" t="s">
        <v>171</v>
      </c>
      <c r="F33" s="137"/>
      <c r="G33" s="137"/>
      <c r="H33" s="135"/>
      <c r="I33" s="138">
        <f>SUM(I31:I32)</f>
        <v>211.8</v>
      </c>
      <c r="J33" s="138">
        <f t="shared" ref="J33:AB33" si="18">SUM(J31:J32)</f>
        <v>1783.68</v>
      </c>
      <c r="K33" s="138">
        <f t="shared" si="18"/>
        <v>0</v>
      </c>
      <c r="L33" s="138">
        <f t="shared" si="18"/>
        <v>44</v>
      </c>
      <c r="M33" s="138">
        <f t="shared" si="18"/>
        <v>11</v>
      </c>
      <c r="N33" s="138">
        <f t="shared" si="18"/>
        <v>0</v>
      </c>
      <c r="O33" s="138">
        <f t="shared" si="18"/>
        <v>75</v>
      </c>
      <c r="P33" s="138">
        <f t="shared" si="18"/>
        <v>0</v>
      </c>
      <c r="Q33" s="138">
        <f t="shared" si="18"/>
        <v>34</v>
      </c>
      <c r="R33" s="138">
        <f t="shared" si="18"/>
        <v>0</v>
      </c>
      <c r="S33" s="138">
        <f t="shared" si="18"/>
        <v>97</v>
      </c>
      <c r="T33" s="138">
        <f t="shared" si="18"/>
        <v>0</v>
      </c>
      <c r="U33" s="138">
        <f t="shared" si="18"/>
        <v>0</v>
      </c>
      <c r="V33" s="138">
        <f t="shared" si="18"/>
        <v>0</v>
      </c>
      <c r="W33" s="138">
        <f t="shared" si="18"/>
        <v>0</v>
      </c>
      <c r="X33" s="138">
        <f t="shared" si="18"/>
        <v>0</v>
      </c>
      <c r="Y33" s="138">
        <f t="shared" si="18"/>
        <v>0</v>
      </c>
      <c r="Z33" s="138">
        <f t="shared" si="18"/>
        <v>0</v>
      </c>
      <c r="AA33" s="138"/>
      <c r="AB33" s="138">
        <f t="shared" si="18"/>
        <v>2256.48</v>
      </c>
      <c r="AC33" s="142"/>
    </row>
    <row r="34" spans="1:29" s="125" customFormat="1" ht="45" customHeight="1" x14ac:dyDescent="0.15">
      <c r="A34" s="260">
        <v>7</v>
      </c>
      <c r="B34" s="258" t="s">
        <v>140</v>
      </c>
      <c r="C34" s="258" t="s">
        <v>215</v>
      </c>
      <c r="D34" s="119" t="s">
        <v>216</v>
      </c>
      <c r="E34" s="120" t="s">
        <v>153</v>
      </c>
      <c r="F34" s="121"/>
      <c r="G34" s="121"/>
      <c r="H34" s="122"/>
      <c r="I34" s="123">
        <f>'За НПП '!L134</f>
        <v>0</v>
      </c>
      <c r="J34" s="123">
        <f>'За НПП '!M134</f>
        <v>96</v>
      </c>
      <c r="K34" s="123">
        <f>'За НПП '!N134</f>
        <v>0</v>
      </c>
      <c r="L34" s="123">
        <f>'За НПП '!O134</f>
        <v>0</v>
      </c>
      <c r="M34" s="123">
        <f>'За НПП '!P134</f>
        <v>0</v>
      </c>
      <c r="N34" s="123">
        <f>'За НПП '!Q134</f>
        <v>0</v>
      </c>
      <c r="O34" s="123">
        <f>'За НПП '!R134</f>
        <v>9</v>
      </c>
      <c r="P34" s="123">
        <f>'За НПП '!S134</f>
        <v>0</v>
      </c>
      <c r="Q34" s="123">
        <f>'За НПП '!T134</f>
        <v>0</v>
      </c>
      <c r="R34" s="123">
        <f>'За НПП '!U134</f>
        <v>0</v>
      </c>
      <c r="S34" s="123">
        <f>'За НПП '!V134</f>
        <v>7</v>
      </c>
      <c r="T34" s="123">
        <f>'За НПП '!W134</f>
        <v>0</v>
      </c>
      <c r="U34" s="123">
        <f>'За НПП '!X134</f>
        <v>0</v>
      </c>
      <c r="V34" s="123">
        <f>'За НПП '!Y134</f>
        <v>0</v>
      </c>
      <c r="W34" s="123">
        <f>'За НПП '!Z134</f>
        <v>0</v>
      </c>
      <c r="X34" s="123">
        <f>'За НПП '!AA134</f>
        <v>0</v>
      </c>
      <c r="Y34" s="123">
        <f>'За НПП '!AB134</f>
        <v>0</v>
      </c>
      <c r="Z34" s="123">
        <f>'За НПП '!AC134</f>
        <v>0</v>
      </c>
      <c r="AA34" s="123"/>
      <c r="AB34" s="123">
        <f>'За НПП '!AD134</f>
        <v>112</v>
      </c>
      <c r="AC34" s="124"/>
    </row>
    <row r="35" spans="1:29" s="125" customFormat="1" ht="45" customHeight="1" x14ac:dyDescent="0.15">
      <c r="A35" s="260"/>
      <c r="B35" s="258"/>
      <c r="C35" s="258"/>
      <c r="D35" s="119" t="s">
        <v>216</v>
      </c>
      <c r="E35" s="120" t="s">
        <v>150</v>
      </c>
      <c r="F35" s="121"/>
      <c r="G35" s="121"/>
      <c r="H35" s="122"/>
      <c r="I35" s="123">
        <f>'За НПП '!L140</f>
        <v>0</v>
      </c>
      <c r="J35" s="123">
        <f>'За НПП '!M140</f>
        <v>64.039999999999992</v>
      </c>
      <c r="K35" s="123">
        <f>'За НПП '!N140</f>
        <v>0</v>
      </c>
      <c r="L35" s="123">
        <f>'За НПП '!O140</f>
        <v>0</v>
      </c>
      <c r="M35" s="123">
        <f>'За НПП '!P140</f>
        <v>0</v>
      </c>
      <c r="N35" s="123">
        <f>'За НПП '!Q140</f>
        <v>0</v>
      </c>
      <c r="O35" s="123">
        <f>'За НПП '!R140</f>
        <v>26</v>
      </c>
      <c r="P35" s="123">
        <f>'За НПП '!S140</f>
        <v>0</v>
      </c>
      <c r="Q35" s="123">
        <f>'За НПП '!T140</f>
        <v>0</v>
      </c>
      <c r="R35" s="123">
        <f>'За НПП '!U140</f>
        <v>80</v>
      </c>
      <c r="S35" s="123">
        <f>'За НПП '!V140</f>
        <v>5</v>
      </c>
      <c r="T35" s="123">
        <f>'За НПП '!W140</f>
        <v>0</v>
      </c>
      <c r="U35" s="123">
        <f>'За НПП '!X140</f>
        <v>0</v>
      </c>
      <c r="V35" s="123">
        <f>'За НПП '!Y140</f>
        <v>0</v>
      </c>
      <c r="W35" s="123">
        <f>'За НПП '!Z140</f>
        <v>0</v>
      </c>
      <c r="X35" s="123">
        <f>'За НПП '!AA140</f>
        <v>0</v>
      </c>
      <c r="Y35" s="123">
        <f>'За НПП '!AB140</f>
        <v>0</v>
      </c>
      <c r="Z35" s="123">
        <f>'За НПП '!AC140</f>
        <v>0</v>
      </c>
      <c r="AA35" s="123"/>
      <c r="AB35" s="123">
        <f>'За НПП '!AD140</f>
        <v>175.04</v>
      </c>
      <c r="AC35" s="124"/>
    </row>
    <row r="36" spans="1:29" s="125" customFormat="1" ht="45" customHeight="1" x14ac:dyDescent="0.15">
      <c r="A36" s="260"/>
      <c r="B36" s="258"/>
      <c r="C36" s="258"/>
      <c r="D36" s="119" t="s">
        <v>216</v>
      </c>
      <c r="E36" s="126" t="s">
        <v>171</v>
      </c>
      <c r="F36" s="121"/>
      <c r="G36" s="121"/>
      <c r="H36" s="122"/>
      <c r="I36" s="123">
        <f>SUM(I34:I35)</f>
        <v>0</v>
      </c>
      <c r="J36" s="123">
        <f t="shared" ref="J36:AB36" si="19">SUM(J34:J35)</f>
        <v>160.04</v>
      </c>
      <c r="K36" s="123">
        <f t="shared" si="19"/>
        <v>0</v>
      </c>
      <c r="L36" s="123">
        <f t="shared" si="19"/>
        <v>0</v>
      </c>
      <c r="M36" s="123">
        <f t="shared" si="19"/>
        <v>0</v>
      </c>
      <c r="N36" s="123">
        <f t="shared" si="19"/>
        <v>0</v>
      </c>
      <c r="O36" s="123">
        <f t="shared" si="19"/>
        <v>35</v>
      </c>
      <c r="P36" s="123">
        <f t="shared" si="19"/>
        <v>0</v>
      </c>
      <c r="Q36" s="123">
        <f t="shared" si="19"/>
        <v>0</v>
      </c>
      <c r="R36" s="123">
        <f t="shared" si="19"/>
        <v>80</v>
      </c>
      <c r="S36" s="123">
        <f t="shared" si="19"/>
        <v>12</v>
      </c>
      <c r="T36" s="123">
        <f t="shared" si="19"/>
        <v>0</v>
      </c>
      <c r="U36" s="123">
        <f t="shared" si="19"/>
        <v>0</v>
      </c>
      <c r="V36" s="123">
        <f t="shared" si="19"/>
        <v>0</v>
      </c>
      <c r="W36" s="123">
        <f t="shared" si="19"/>
        <v>0</v>
      </c>
      <c r="X36" s="123">
        <f t="shared" si="19"/>
        <v>0</v>
      </c>
      <c r="Y36" s="123">
        <f t="shared" si="19"/>
        <v>0</v>
      </c>
      <c r="Z36" s="123">
        <f t="shared" si="19"/>
        <v>0</v>
      </c>
      <c r="AA36" s="123"/>
      <c r="AB36" s="123">
        <f t="shared" si="19"/>
        <v>287.03999999999996</v>
      </c>
      <c r="AC36" s="124"/>
    </row>
    <row r="37" spans="1:29" s="125" customFormat="1" ht="45" customHeight="1" x14ac:dyDescent="0.15">
      <c r="A37" s="260">
        <v>8</v>
      </c>
      <c r="B37" s="258" t="s">
        <v>35</v>
      </c>
      <c r="C37" s="258" t="s">
        <v>182</v>
      </c>
      <c r="D37" s="119" t="s">
        <v>216</v>
      </c>
      <c r="E37" s="120" t="s">
        <v>153</v>
      </c>
      <c r="F37" s="121"/>
      <c r="G37" s="121"/>
      <c r="H37" s="122"/>
      <c r="I37" s="123">
        <f>'За НПП '!L161</f>
        <v>0</v>
      </c>
      <c r="J37" s="123">
        <f>'За НПП '!M161</f>
        <v>128</v>
      </c>
      <c r="K37" s="123">
        <f>'За НПП '!N161</f>
        <v>0</v>
      </c>
      <c r="L37" s="123">
        <f>'За НПП '!O161</f>
        <v>0</v>
      </c>
      <c r="M37" s="123">
        <f>'За НПП '!P161</f>
        <v>0</v>
      </c>
      <c r="N37" s="123">
        <f>'За НПП '!Q161</f>
        <v>0</v>
      </c>
      <c r="O37" s="123">
        <f>'За НПП '!R161</f>
        <v>0</v>
      </c>
      <c r="P37" s="123">
        <f>'За НПП '!S161</f>
        <v>0</v>
      </c>
      <c r="Q37" s="123">
        <f>'За НПП '!T161</f>
        <v>0</v>
      </c>
      <c r="R37" s="123">
        <f>'За НПП '!U161</f>
        <v>0</v>
      </c>
      <c r="S37" s="123">
        <f>'За НПП '!V161</f>
        <v>3</v>
      </c>
      <c r="T37" s="123">
        <f>'За НПП '!W161</f>
        <v>0</v>
      </c>
      <c r="U37" s="123">
        <f>'За НПП '!X161</f>
        <v>0</v>
      </c>
      <c r="V37" s="123">
        <f>'За НПП '!Y161</f>
        <v>0</v>
      </c>
      <c r="W37" s="123">
        <f>'За НПП '!Z161</f>
        <v>0</v>
      </c>
      <c r="X37" s="123">
        <f>'За НПП '!AA161</f>
        <v>0</v>
      </c>
      <c r="Y37" s="123">
        <f>'За НПП '!AB161</f>
        <v>0</v>
      </c>
      <c r="Z37" s="123">
        <f>'За НПП '!AC161</f>
        <v>0</v>
      </c>
      <c r="AA37" s="123"/>
      <c r="AB37" s="123">
        <f>'За НПП '!AD161</f>
        <v>131</v>
      </c>
      <c r="AC37" s="124"/>
    </row>
    <row r="38" spans="1:29" s="125" customFormat="1" ht="45" customHeight="1" x14ac:dyDescent="0.15">
      <c r="A38" s="260"/>
      <c r="B38" s="258"/>
      <c r="C38" s="258"/>
      <c r="D38" s="119" t="s">
        <v>216</v>
      </c>
      <c r="E38" s="120" t="s">
        <v>150</v>
      </c>
      <c r="F38" s="121"/>
      <c r="G38" s="121"/>
      <c r="H38" s="122"/>
      <c r="I38" s="123">
        <f>'За НПП '!L166</f>
        <v>0</v>
      </c>
      <c r="J38" s="123">
        <f>'За НПП '!M166</f>
        <v>96</v>
      </c>
      <c r="K38" s="123">
        <f>'За НПП '!N166</f>
        <v>0</v>
      </c>
      <c r="L38" s="123">
        <f>'За НПП '!O166</f>
        <v>0</v>
      </c>
      <c r="M38" s="123">
        <f>'За НПП '!P166</f>
        <v>0</v>
      </c>
      <c r="N38" s="123">
        <f>'За НПП '!Q166</f>
        <v>0</v>
      </c>
      <c r="O38" s="123">
        <f>'За НПП '!R166</f>
        <v>12</v>
      </c>
      <c r="P38" s="123">
        <f>'За НПП '!S166</f>
        <v>0</v>
      </c>
      <c r="Q38" s="123">
        <f>'За НПП '!T166</f>
        <v>0</v>
      </c>
      <c r="R38" s="123">
        <f>'За НПП '!U166</f>
        <v>40</v>
      </c>
      <c r="S38" s="123">
        <f>'За НПП '!V166</f>
        <v>5</v>
      </c>
      <c r="T38" s="123">
        <f>'За НПП '!W166</f>
        <v>0</v>
      </c>
      <c r="U38" s="123">
        <f>'За НПП '!X166</f>
        <v>0</v>
      </c>
      <c r="V38" s="123">
        <f>'За НПП '!Y166</f>
        <v>0</v>
      </c>
      <c r="W38" s="123">
        <f>'За НПП '!Z166</f>
        <v>0</v>
      </c>
      <c r="X38" s="123">
        <f>'За НПП '!AA166</f>
        <v>0</v>
      </c>
      <c r="Y38" s="123">
        <f>'За НПП '!AB166</f>
        <v>0</v>
      </c>
      <c r="Z38" s="123">
        <f>'За НПП '!AC166</f>
        <v>0</v>
      </c>
      <c r="AA38" s="123"/>
      <c r="AB38" s="123">
        <f>'За НПП '!AD166</f>
        <v>153</v>
      </c>
      <c r="AC38" s="124"/>
    </row>
    <row r="39" spans="1:29" s="125" customFormat="1" ht="45" customHeight="1" x14ac:dyDescent="0.15">
      <c r="A39" s="260"/>
      <c r="B39" s="258"/>
      <c r="C39" s="258"/>
      <c r="D39" s="119" t="s">
        <v>216</v>
      </c>
      <c r="E39" s="126" t="s">
        <v>171</v>
      </c>
      <c r="F39" s="121"/>
      <c r="G39" s="121"/>
      <c r="H39" s="122"/>
      <c r="I39" s="123">
        <f>SUM(I37:I38)</f>
        <v>0</v>
      </c>
      <c r="J39" s="123">
        <f t="shared" ref="J39:AB39" si="20">SUM(J37:J38)</f>
        <v>224</v>
      </c>
      <c r="K39" s="123">
        <f t="shared" si="20"/>
        <v>0</v>
      </c>
      <c r="L39" s="123">
        <f t="shared" si="20"/>
        <v>0</v>
      </c>
      <c r="M39" s="123">
        <f t="shared" si="20"/>
        <v>0</v>
      </c>
      <c r="N39" s="123">
        <f t="shared" si="20"/>
        <v>0</v>
      </c>
      <c r="O39" s="123">
        <f t="shared" si="20"/>
        <v>12</v>
      </c>
      <c r="P39" s="123">
        <f t="shared" si="20"/>
        <v>0</v>
      </c>
      <c r="Q39" s="123">
        <f t="shared" si="20"/>
        <v>0</v>
      </c>
      <c r="R39" s="123">
        <f t="shared" si="20"/>
        <v>40</v>
      </c>
      <c r="S39" s="123">
        <f t="shared" si="20"/>
        <v>8</v>
      </c>
      <c r="T39" s="123">
        <f t="shared" si="20"/>
        <v>0</v>
      </c>
      <c r="U39" s="123">
        <f t="shared" si="20"/>
        <v>0</v>
      </c>
      <c r="V39" s="123">
        <f t="shared" si="20"/>
        <v>0</v>
      </c>
      <c r="W39" s="123">
        <f t="shared" si="20"/>
        <v>0</v>
      </c>
      <c r="X39" s="123">
        <f t="shared" si="20"/>
        <v>0</v>
      </c>
      <c r="Y39" s="123">
        <f t="shared" si="20"/>
        <v>0</v>
      </c>
      <c r="Z39" s="123">
        <f t="shared" si="20"/>
        <v>0</v>
      </c>
      <c r="AA39" s="123"/>
      <c r="AB39" s="123">
        <f t="shared" si="20"/>
        <v>284</v>
      </c>
      <c r="AC39" s="124"/>
    </row>
    <row r="40" spans="1:29" s="125" customFormat="1" ht="45" customHeight="1" x14ac:dyDescent="0.15">
      <c r="A40" s="260">
        <v>9</v>
      </c>
      <c r="B40" s="258" t="s">
        <v>35</v>
      </c>
      <c r="C40" s="258" t="s">
        <v>182</v>
      </c>
      <c r="D40" s="119" t="s">
        <v>217</v>
      </c>
      <c r="E40" s="120" t="s">
        <v>153</v>
      </c>
      <c r="F40" s="121"/>
      <c r="G40" s="121"/>
      <c r="H40" s="122"/>
      <c r="I40" s="123">
        <f>'За НПП '!L175</f>
        <v>0</v>
      </c>
      <c r="J40" s="123">
        <f>'За НПП '!M175</f>
        <v>64</v>
      </c>
      <c r="K40" s="123">
        <f>'За НПП '!N175</f>
        <v>0</v>
      </c>
      <c r="L40" s="123">
        <f>'За НПП '!O175</f>
        <v>0</v>
      </c>
      <c r="M40" s="123">
        <f>'За НПП '!P175</f>
        <v>0</v>
      </c>
      <c r="N40" s="123">
        <f>'За НПП '!Q175</f>
        <v>0</v>
      </c>
      <c r="O40" s="123">
        <f>'За НПП '!R175</f>
        <v>0</v>
      </c>
      <c r="P40" s="123">
        <f>'За НПП '!S175</f>
        <v>0</v>
      </c>
      <c r="Q40" s="123">
        <f>'За НПП '!T175</f>
        <v>0</v>
      </c>
      <c r="R40" s="123">
        <f>'За НПП '!U175</f>
        <v>0</v>
      </c>
      <c r="S40" s="123">
        <f>'За НПП '!V175</f>
        <v>4</v>
      </c>
      <c r="T40" s="123">
        <f>'За НПП '!W175</f>
        <v>0</v>
      </c>
      <c r="U40" s="123">
        <f>'За НПП '!X175</f>
        <v>0</v>
      </c>
      <c r="V40" s="123">
        <f>'За НПП '!Y175</f>
        <v>0</v>
      </c>
      <c r="W40" s="123">
        <f>'За НПП '!Z175</f>
        <v>0</v>
      </c>
      <c r="X40" s="123">
        <f>'За НПП '!AA175</f>
        <v>0</v>
      </c>
      <c r="Y40" s="123">
        <f>'За НПП '!AB175</f>
        <v>0</v>
      </c>
      <c r="Z40" s="123">
        <f>'За НПП '!AC175</f>
        <v>0</v>
      </c>
      <c r="AA40" s="123"/>
      <c r="AB40" s="123">
        <f>'За НПП '!AD175</f>
        <v>68</v>
      </c>
      <c r="AC40" s="124"/>
    </row>
    <row r="41" spans="1:29" s="125" customFormat="1" ht="45" customHeight="1" x14ac:dyDescent="0.15">
      <c r="A41" s="260"/>
      <c r="B41" s="258"/>
      <c r="C41" s="258"/>
      <c r="D41" s="119" t="s">
        <v>217</v>
      </c>
      <c r="E41" s="120" t="s">
        <v>150</v>
      </c>
      <c r="F41" s="121"/>
      <c r="G41" s="121"/>
      <c r="H41" s="122"/>
      <c r="I41" s="123">
        <f>'За НПП '!L178</f>
        <v>0</v>
      </c>
      <c r="J41" s="123">
        <f>'За НПП '!M178</f>
        <v>64</v>
      </c>
      <c r="K41" s="123">
        <f>'За НПП '!N178</f>
        <v>0</v>
      </c>
      <c r="L41" s="123">
        <f>'За НПП '!O178</f>
        <v>0</v>
      </c>
      <c r="M41" s="123">
        <f>'За НПП '!P178</f>
        <v>0</v>
      </c>
      <c r="N41" s="123">
        <f>'За НПП '!Q178</f>
        <v>0</v>
      </c>
      <c r="O41" s="123">
        <f>'За НПП '!R178</f>
        <v>0</v>
      </c>
      <c r="P41" s="123">
        <f>'За НПП '!S178</f>
        <v>0</v>
      </c>
      <c r="Q41" s="123">
        <f>'За НПП '!T178</f>
        <v>0</v>
      </c>
      <c r="R41" s="123">
        <f>'За НПП '!U178</f>
        <v>0</v>
      </c>
      <c r="S41" s="123">
        <f>'За НПП '!V178</f>
        <v>4</v>
      </c>
      <c r="T41" s="123">
        <f>'За НПП '!W178</f>
        <v>0</v>
      </c>
      <c r="U41" s="123">
        <f>'За НПП '!X178</f>
        <v>0</v>
      </c>
      <c r="V41" s="123">
        <f>'За НПП '!Y178</f>
        <v>0</v>
      </c>
      <c r="W41" s="123">
        <f>'За НПП '!Z178</f>
        <v>0</v>
      </c>
      <c r="X41" s="123">
        <f>'За НПП '!AA178</f>
        <v>0</v>
      </c>
      <c r="Y41" s="123">
        <f>'За НПП '!AB178</f>
        <v>0</v>
      </c>
      <c r="Z41" s="123">
        <f>'За НПП '!AC178</f>
        <v>0</v>
      </c>
      <c r="AA41" s="123"/>
      <c r="AB41" s="123">
        <f>'За НПП '!AD178</f>
        <v>68</v>
      </c>
      <c r="AC41" s="124"/>
    </row>
    <row r="42" spans="1:29" s="125" customFormat="1" ht="45" customHeight="1" x14ac:dyDescent="0.15">
      <c r="A42" s="260"/>
      <c r="B42" s="258"/>
      <c r="C42" s="258"/>
      <c r="D42" s="119" t="s">
        <v>217</v>
      </c>
      <c r="E42" s="126" t="s">
        <v>171</v>
      </c>
      <c r="F42" s="121"/>
      <c r="G42" s="121"/>
      <c r="H42" s="122"/>
      <c r="I42" s="123">
        <f>SUM(I40:I41)</f>
        <v>0</v>
      </c>
      <c r="J42" s="123">
        <f t="shared" ref="J42:AB42" si="21">SUM(J40:J41)</f>
        <v>128</v>
      </c>
      <c r="K42" s="123">
        <f t="shared" si="21"/>
        <v>0</v>
      </c>
      <c r="L42" s="123">
        <f t="shared" si="21"/>
        <v>0</v>
      </c>
      <c r="M42" s="123">
        <f t="shared" si="21"/>
        <v>0</v>
      </c>
      <c r="N42" s="123">
        <f t="shared" si="21"/>
        <v>0</v>
      </c>
      <c r="O42" s="123">
        <f t="shared" si="21"/>
        <v>0</v>
      </c>
      <c r="P42" s="123">
        <f t="shared" si="21"/>
        <v>0</v>
      </c>
      <c r="Q42" s="123">
        <f t="shared" si="21"/>
        <v>0</v>
      </c>
      <c r="R42" s="123">
        <f t="shared" si="21"/>
        <v>0</v>
      </c>
      <c r="S42" s="123">
        <f t="shared" si="21"/>
        <v>8</v>
      </c>
      <c r="T42" s="123">
        <f t="shared" si="21"/>
        <v>0</v>
      </c>
      <c r="U42" s="123">
        <f t="shared" si="21"/>
        <v>0</v>
      </c>
      <c r="V42" s="123">
        <f t="shared" si="21"/>
        <v>0</v>
      </c>
      <c r="W42" s="123">
        <f t="shared" si="21"/>
        <v>0</v>
      </c>
      <c r="X42" s="123">
        <f t="shared" si="21"/>
        <v>0</v>
      </c>
      <c r="Y42" s="123">
        <f t="shared" si="21"/>
        <v>0</v>
      </c>
      <c r="Z42" s="123">
        <f t="shared" si="21"/>
        <v>0</v>
      </c>
      <c r="AA42" s="123"/>
      <c r="AB42" s="123">
        <f t="shared" si="21"/>
        <v>136</v>
      </c>
      <c r="AC42" s="124"/>
    </row>
    <row r="43" spans="1:29" s="125" customFormat="1" ht="45" customHeight="1" x14ac:dyDescent="0.15">
      <c r="A43" s="260">
        <v>10</v>
      </c>
      <c r="B43" s="258" t="s">
        <v>118</v>
      </c>
      <c r="C43" s="258" t="s">
        <v>183</v>
      </c>
      <c r="D43" s="119" t="s">
        <v>216</v>
      </c>
      <c r="E43" s="120" t="s">
        <v>153</v>
      </c>
      <c r="F43" s="121"/>
      <c r="G43" s="121"/>
      <c r="H43" s="122"/>
      <c r="I43" s="123">
        <f>'За НПП '!L191</f>
        <v>50</v>
      </c>
      <c r="J43" s="123">
        <f>'За НПП '!M191</f>
        <v>152</v>
      </c>
      <c r="K43" s="123">
        <f>'За НПП '!N191</f>
        <v>0</v>
      </c>
      <c r="L43" s="123">
        <f>'За НПП '!O191</f>
        <v>2</v>
      </c>
      <c r="M43" s="123">
        <f>'За НПП '!P191</f>
        <v>0.5</v>
      </c>
      <c r="N43" s="123">
        <f>'За НПП '!Q191</f>
        <v>2</v>
      </c>
      <c r="O43" s="123">
        <f>'За НПП '!R191</f>
        <v>0</v>
      </c>
      <c r="P43" s="123">
        <f>'За НПП '!S191</f>
        <v>0</v>
      </c>
      <c r="Q43" s="123">
        <f>'За НПП '!T191</f>
        <v>0</v>
      </c>
      <c r="R43" s="123">
        <f>'За НПП '!U191</f>
        <v>0</v>
      </c>
      <c r="S43" s="123">
        <f>'За НПП '!V191</f>
        <v>15</v>
      </c>
      <c r="T43" s="123">
        <f>'За НПП '!W191</f>
        <v>0</v>
      </c>
      <c r="U43" s="123">
        <f>'За НПП '!X191</f>
        <v>0</v>
      </c>
      <c r="V43" s="123">
        <f>'За НПП '!Y191</f>
        <v>0</v>
      </c>
      <c r="W43" s="123">
        <f>'За НПП '!Z191</f>
        <v>0</v>
      </c>
      <c r="X43" s="123">
        <f>'За НПП '!AA191</f>
        <v>0</v>
      </c>
      <c r="Y43" s="123">
        <f>'За НПП '!AB191</f>
        <v>0</v>
      </c>
      <c r="Z43" s="123">
        <f>'За НПП '!AC191</f>
        <v>0</v>
      </c>
      <c r="AA43" s="123"/>
      <c r="AB43" s="123">
        <f>'За НПП '!AD191</f>
        <v>221.5</v>
      </c>
      <c r="AC43" s="124"/>
    </row>
    <row r="44" spans="1:29" s="125" customFormat="1" ht="45" customHeight="1" x14ac:dyDescent="0.15">
      <c r="A44" s="260"/>
      <c r="B44" s="258"/>
      <c r="C44" s="258"/>
      <c r="D44" s="119" t="s">
        <v>216</v>
      </c>
      <c r="E44" s="120" t="s">
        <v>150</v>
      </c>
      <c r="F44" s="121"/>
      <c r="G44" s="121"/>
      <c r="H44" s="122"/>
      <c r="I44" s="123">
        <f>'За НПП '!L194</f>
        <v>0</v>
      </c>
      <c r="J44" s="123">
        <f>'За НПП '!M194</f>
        <v>64</v>
      </c>
      <c r="K44" s="123">
        <f>'За НПП '!N194</f>
        <v>0</v>
      </c>
      <c r="L44" s="123">
        <f>'За НПП '!O194</f>
        <v>0</v>
      </c>
      <c r="M44" s="123">
        <f>'За НПП '!P194</f>
        <v>0</v>
      </c>
      <c r="N44" s="123">
        <f>'За НПП '!Q194</f>
        <v>0</v>
      </c>
      <c r="O44" s="123">
        <f>'За НПП '!R194</f>
        <v>0</v>
      </c>
      <c r="P44" s="123">
        <f>'За НПП '!S194</f>
        <v>0</v>
      </c>
      <c r="Q44" s="123">
        <f>'За НПП '!T194</f>
        <v>0</v>
      </c>
      <c r="R44" s="123">
        <f>'За НПП '!U194</f>
        <v>0</v>
      </c>
      <c r="S44" s="123">
        <f>'За НПП '!V194</f>
        <v>3</v>
      </c>
      <c r="T44" s="123">
        <f>'За НПП '!W194</f>
        <v>0</v>
      </c>
      <c r="U44" s="123">
        <f>'За НПП '!X194</f>
        <v>0</v>
      </c>
      <c r="V44" s="123">
        <f>'За НПП '!Y194</f>
        <v>0</v>
      </c>
      <c r="W44" s="123">
        <f>'За НПП '!Z194</f>
        <v>0</v>
      </c>
      <c r="X44" s="123">
        <f>'За НПП '!AA194</f>
        <v>0</v>
      </c>
      <c r="Y44" s="123">
        <f>'За НПП '!AB194</f>
        <v>0</v>
      </c>
      <c r="Z44" s="123">
        <f>'За НПП '!AC194</f>
        <v>0</v>
      </c>
      <c r="AA44" s="123"/>
      <c r="AB44" s="123">
        <f>'За НПП '!AD194</f>
        <v>67</v>
      </c>
      <c r="AC44" s="124"/>
    </row>
    <row r="45" spans="1:29" s="125" customFormat="1" ht="45" customHeight="1" x14ac:dyDescent="0.15">
      <c r="A45" s="260"/>
      <c r="B45" s="258"/>
      <c r="C45" s="258"/>
      <c r="D45" s="119" t="s">
        <v>216</v>
      </c>
      <c r="E45" s="126" t="s">
        <v>171</v>
      </c>
      <c r="F45" s="121"/>
      <c r="G45" s="121"/>
      <c r="H45" s="122"/>
      <c r="I45" s="123">
        <f>SUM(I43:I44)</f>
        <v>50</v>
      </c>
      <c r="J45" s="123">
        <f t="shared" ref="J45:AB45" si="22">SUM(J43:J44)</f>
        <v>216</v>
      </c>
      <c r="K45" s="123">
        <f t="shared" si="22"/>
        <v>0</v>
      </c>
      <c r="L45" s="123">
        <f t="shared" si="22"/>
        <v>2</v>
      </c>
      <c r="M45" s="123">
        <f t="shared" si="22"/>
        <v>0.5</v>
      </c>
      <c r="N45" s="123">
        <f t="shared" si="22"/>
        <v>2</v>
      </c>
      <c r="O45" s="123">
        <f t="shared" si="22"/>
        <v>0</v>
      </c>
      <c r="P45" s="123">
        <f t="shared" si="22"/>
        <v>0</v>
      </c>
      <c r="Q45" s="123">
        <f t="shared" si="22"/>
        <v>0</v>
      </c>
      <c r="R45" s="123">
        <f t="shared" si="22"/>
        <v>0</v>
      </c>
      <c r="S45" s="123">
        <f t="shared" si="22"/>
        <v>18</v>
      </c>
      <c r="T45" s="123">
        <f t="shared" si="22"/>
        <v>0</v>
      </c>
      <c r="U45" s="123">
        <f t="shared" si="22"/>
        <v>0</v>
      </c>
      <c r="V45" s="123">
        <f t="shared" si="22"/>
        <v>0</v>
      </c>
      <c r="W45" s="123">
        <f t="shared" si="22"/>
        <v>0</v>
      </c>
      <c r="X45" s="123">
        <f t="shared" si="22"/>
        <v>0</v>
      </c>
      <c r="Y45" s="123">
        <f t="shared" si="22"/>
        <v>0</v>
      </c>
      <c r="Z45" s="123">
        <f t="shared" si="22"/>
        <v>0</v>
      </c>
      <c r="AA45" s="123"/>
      <c r="AB45" s="123">
        <f t="shared" si="22"/>
        <v>288.5</v>
      </c>
      <c r="AC45" s="124"/>
    </row>
    <row r="46" spans="1:29" s="125" customFormat="1" ht="45" customHeight="1" x14ac:dyDescent="0.15">
      <c r="A46" s="260">
        <v>11</v>
      </c>
      <c r="B46" s="258" t="s">
        <v>121</v>
      </c>
      <c r="C46" s="258" t="s">
        <v>180</v>
      </c>
      <c r="D46" s="119" t="s">
        <v>216</v>
      </c>
      <c r="E46" s="120" t="s">
        <v>153</v>
      </c>
      <c r="F46" s="121"/>
      <c r="G46" s="121"/>
      <c r="H46" s="122"/>
      <c r="I46" s="123">
        <f>'За НПП '!L205</f>
        <v>28</v>
      </c>
      <c r="J46" s="123">
        <f>'За НПП '!M205</f>
        <v>112</v>
      </c>
      <c r="K46" s="123">
        <f>'За НПП '!N205</f>
        <v>0</v>
      </c>
      <c r="L46" s="123">
        <f>'За НПП '!O205</f>
        <v>0</v>
      </c>
      <c r="M46" s="123">
        <f>'За НПП '!P205</f>
        <v>0</v>
      </c>
      <c r="N46" s="123">
        <f>'За НПП '!Q205</f>
        <v>0</v>
      </c>
      <c r="O46" s="123">
        <f>'За НПП '!R205</f>
        <v>0</v>
      </c>
      <c r="P46" s="123">
        <f>'За НПП '!S205</f>
        <v>0</v>
      </c>
      <c r="Q46" s="123">
        <f>'За НПП '!T205</f>
        <v>0</v>
      </c>
      <c r="R46" s="123">
        <f>'За НПП '!U205</f>
        <v>0</v>
      </c>
      <c r="S46" s="123">
        <f>'За НПП '!V205</f>
        <v>6</v>
      </c>
      <c r="T46" s="123">
        <f>'За НПП '!W205</f>
        <v>0</v>
      </c>
      <c r="U46" s="123">
        <f>'За НПП '!X205</f>
        <v>0</v>
      </c>
      <c r="V46" s="123">
        <f>'За НПП '!Y205</f>
        <v>0</v>
      </c>
      <c r="W46" s="123">
        <f>'За НПП '!Z205</f>
        <v>0</v>
      </c>
      <c r="X46" s="123">
        <f>'За НПП '!AA205</f>
        <v>0</v>
      </c>
      <c r="Y46" s="123">
        <f>'За НПП '!AB205</f>
        <v>0</v>
      </c>
      <c r="Z46" s="123">
        <f>'За НПП '!AC205</f>
        <v>0</v>
      </c>
      <c r="AA46" s="123"/>
      <c r="AB46" s="123">
        <f>'За НПП '!AD205</f>
        <v>146</v>
      </c>
      <c r="AC46" s="124"/>
    </row>
    <row r="47" spans="1:29" s="125" customFormat="1" ht="45" customHeight="1" x14ac:dyDescent="0.15">
      <c r="A47" s="260"/>
      <c r="B47" s="258"/>
      <c r="C47" s="258"/>
      <c r="D47" s="119" t="s">
        <v>216</v>
      </c>
      <c r="E47" s="120" t="s">
        <v>150</v>
      </c>
      <c r="F47" s="121"/>
      <c r="G47" s="121"/>
      <c r="H47" s="122"/>
      <c r="I47" s="123">
        <f>'За НПП '!L210</f>
        <v>0</v>
      </c>
      <c r="J47" s="123">
        <f>'За НПП '!M210</f>
        <v>116</v>
      </c>
      <c r="K47" s="123">
        <f>'За НПП '!N210</f>
        <v>0</v>
      </c>
      <c r="L47" s="123">
        <f>'За НПП '!O210</f>
        <v>0</v>
      </c>
      <c r="M47" s="123">
        <f>'За НПП '!P210</f>
        <v>0</v>
      </c>
      <c r="N47" s="123">
        <f>'За НПП '!Q210</f>
        <v>0</v>
      </c>
      <c r="O47" s="123">
        <f>'За НПП '!R210</f>
        <v>12</v>
      </c>
      <c r="P47" s="123">
        <f>'За НПП '!S210</f>
        <v>0</v>
      </c>
      <c r="Q47" s="123">
        <f>'За НПП '!T210</f>
        <v>0</v>
      </c>
      <c r="R47" s="123">
        <f>'За НПП '!U210</f>
        <v>0</v>
      </c>
      <c r="S47" s="123">
        <f>'За НПП '!V210</f>
        <v>8</v>
      </c>
      <c r="T47" s="123">
        <f>'За НПП '!W210</f>
        <v>0</v>
      </c>
      <c r="U47" s="123">
        <f>'За НПП '!X210</f>
        <v>0</v>
      </c>
      <c r="V47" s="123">
        <f>'За НПП '!Y210</f>
        <v>0</v>
      </c>
      <c r="W47" s="123">
        <f>'За НПП '!Z210</f>
        <v>0</v>
      </c>
      <c r="X47" s="123">
        <f>'За НПП '!AA210</f>
        <v>0</v>
      </c>
      <c r="Y47" s="123">
        <f>'За НПП '!AB210</f>
        <v>0</v>
      </c>
      <c r="Z47" s="123">
        <f>'За НПП '!AC210</f>
        <v>0</v>
      </c>
      <c r="AA47" s="123"/>
      <c r="AB47" s="123">
        <f>'За НПП '!AD210</f>
        <v>136</v>
      </c>
      <c r="AC47" s="124"/>
    </row>
    <row r="48" spans="1:29" s="125" customFormat="1" ht="45" customHeight="1" x14ac:dyDescent="0.15">
      <c r="A48" s="260"/>
      <c r="B48" s="258"/>
      <c r="C48" s="258"/>
      <c r="D48" s="119" t="s">
        <v>216</v>
      </c>
      <c r="E48" s="126" t="s">
        <v>171</v>
      </c>
      <c r="F48" s="121"/>
      <c r="G48" s="121"/>
      <c r="H48" s="122"/>
      <c r="I48" s="123">
        <f>SUM(I46:I47)</f>
        <v>28</v>
      </c>
      <c r="J48" s="123">
        <f t="shared" ref="J48:AB48" si="23">SUM(J46:J47)</f>
        <v>228</v>
      </c>
      <c r="K48" s="123">
        <f t="shared" si="23"/>
        <v>0</v>
      </c>
      <c r="L48" s="123">
        <f t="shared" si="23"/>
        <v>0</v>
      </c>
      <c r="M48" s="123">
        <f t="shared" si="23"/>
        <v>0</v>
      </c>
      <c r="N48" s="123">
        <f t="shared" si="23"/>
        <v>0</v>
      </c>
      <c r="O48" s="123">
        <f t="shared" si="23"/>
        <v>12</v>
      </c>
      <c r="P48" s="123">
        <f t="shared" si="23"/>
        <v>0</v>
      </c>
      <c r="Q48" s="123">
        <f t="shared" si="23"/>
        <v>0</v>
      </c>
      <c r="R48" s="123">
        <f t="shared" si="23"/>
        <v>0</v>
      </c>
      <c r="S48" s="123">
        <f t="shared" si="23"/>
        <v>14</v>
      </c>
      <c r="T48" s="123">
        <f t="shared" si="23"/>
        <v>0</v>
      </c>
      <c r="U48" s="123">
        <f t="shared" si="23"/>
        <v>0</v>
      </c>
      <c r="V48" s="123">
        <f t="shared" si="23"/>
        <v>0</v>
      </c>
      <c r="W48" s="123">
        <f t="shared" si="23"/>
        <v>0</v>
      </c>
      <c r="X48" s="123">
        <f t="shared" si="23"/>
        <v>0</v>
      </c>
      <c r="Y48" s="123">
        <f t="shared" si="23"/>
        <v>0</v>
      </c>
      <c r="Z48" s="123">
        <f t="shared" si="23"/>
        <v>0</v>
      </c>
      <c r="AA48" s="123"/>
      <c r="AB48" s="123">
        <f t="shared" si="23"/>
        <v>282</v>
      </c>
      <c r="AC48" s="124"/>
    </row>
    <row r="49" spans="1:29" s="140" customFormat="1" ht="45" customHeight="1" x14ac:dyDescent="0.15">
      <c r="A49" s="260">
        <v>12</v>
      </c>
      <c r="B49" s="258" t="s">
        <v>142</v>
      </c>
      <c r="C49" s="259" t="s">
        <v>218</v>
      </c>
      <c r="D49" s="119" t="s">
        <v>216</v>
      </c>
      <c r="E49" s="120" t="s">
        <v>153</v>
      </c>
      <c r="F49" s="121"/>
      <c r="G49" s="121"/>
      <c r="H49" s="122"/>
      <c r="I49" s="123">
        <f>'За НПП '!L222</f>
        <v>42</v>
      </c>
      <c r="J49" s="123">
        <f>'За НПП '!M222</f>
        <v>96</v>
      </c>
      <c r="K49" s="123">
        <f>'За НПП '!N222</f>
        <v>0</v>
      </c>
      <c r="L49" s="123">
        <f>'За НПП '!O222</f>
        <v>12</v>
      </c>
      <c r="M49" s="123">
        <f>'За НПП '!P222</f>
        <v>3</v>
      </c>
      <c r="N49" s="123">
        <f>'За НПП '!Q222</f>
        <v>0</v>
      </c>
      <c r="O49" s="123">
        <f>'За НПП '!R222</f>
        <v>0</v>
      </c>
      <c r="P49" s="123">
        <f>'За НПП '!S222</f>
        <v>0</v>
      </c>
      <c r="Q49" s="123">
        <f>'За НПП '!T222</f>
        <v>0</v>
      </c>
      <c r="R49" s="123">
        <f>'За НПП '!U222</f>
        <v>0</v>
      </c>
      <c r="S49" s="123">
        <f>'За НПП '!V222</f>
        <v>4</v>
      </c>
      <c r="T49" s="123">
        <f>'За НПП '!W222</f>
        <v>0</v>
      </c>
      <c r="U49" s="123">
        <f>'За НПП '!X222</f>
        <v>0</v>
      </c>
      <c r="V49" s="123">
        <f>'За НПП '!Y222</f>
        <v>0</v>
      </c>
      <c r="W49" s="123">
        <f>'За НПП '!Z222</f>
        <v>0</v>
      </c>
      <c r="X49" s="123">
        <f>'За НПП '!AA222</f>
        <v>0</v>
      </c>
      <c r="Y49" s="123">
        <f>'За НПП '!AB222</f>
        <v>0</v>
      </c>
      <c r="Z49" s="123">
        <f>'За НПП '!AC222</f>
        <v>0</v>
      </c>
      <c r="AA49" s="123"/>
      <c r="AB49" s="123">
        <f>'За НПП '!AD222</f>
        <v>157</v>
      </c>
      <c r="AC49" s="139"/>
    </row>
    <row r="50" spans="1:29" s="140" customFormat="1" ht="45" customHeight="1" x14ac:dyDescent="0.15">
      <c r="A50" s="260"/>
      <c r="B50" s="258"/>
      <c r="C50" s="259"/>
      <c r="D50" s="119" t="s">
        <v>216</v>
      </c>
      <c r="E50" s="120" t="s">
        <v>150</v>
      </c>
      <c r="F50" s="121"/>
      <c r="G50" s="121"/>
      <c r="H50" s="122"/>
      <c r="I50" s="123">
        <f>'За НПП '!L227</f>
        <v>16</v>
      </c>
      <c r="J50" s="123">
        <f>'За НПП '!M227</f>
        <v>16</v>
      </c>
      <c r="K50" s="123">
        <f>'За НПП '!N227</f>
        <v>0</v>
      </c>
      <c r="L50" s="123">
        <f>'За НПП '!O227</f>
        <v>4</v>
      </c>
      <c r="M50" s="123">
        <f>'За НПП '!P227</f>
        <v>2</v>
      </c>
      <c r="N50" s="123">
        <f>'За НПП '!Q227</f>
        <v>0</v>
      </c>
      <c r="O50" s="123">
        <f>'За НПП '!R227</f>
        <v>12</v>
      </c>
      <c r="P50" s="123">
        <f>'За НПП '!S227</f>
        <v>0</v>
      </c>
      <c r="Q50" s="123">
        <f>'За НПП '!T227</f>
        <v>76</v>
      </c>
      <c r="R50" s="123">
        <f>'За НПП '!U227</f>
        <v>0</v>
      </c>
      <c r="S50" s="123">
        <f>'За НПП '!V227</f>
        <v>1</v>
      </c>
      <c r="T50" s="123">
        <f>'За НПП '!W227</f>
        <v>0</v>
      </c>
      <c r="U50" s="123">
        <f>'За НПП '!X227</f>
        <v>0</v>
      </c>
      <c r="V50" s="123">
        <f>'За НПП '!Y227</f>
        <v>0</v>
      </c>
      <c r="W50" s="123">
        <f>'За НПП '!Z227</f>
        <v>0</v>
      </c>
      <c r="X50" s="123">
        <f>'За НПП '!AA227</f>
        <v>0</v>
      </c>
      <c r="Y50" s="123">
        <f>'За НПП '!AB227</f>
        <v>0</v>
      </c>
      <c r="Z50" s="123">
        <f>'За НПП '!AC227</f>
        <v>0</v>
      </c>
      <c r="AA50" s="123"/>
      <c r="AB50" s="123">
        <f>'За НПП '!AD227</f>
        <v>127</v>
      </c>
      <c r="AC50" s="139"/>
    </row>
    <row r="51" spans="1:29" s="140" customFormat="1" ht="45" customHeight="1" x14ac:dyDescent="0.15">
      <c r="A51" s="260"/>
      <c r="B51" s="258"/>
      <c r="C51" s="259"/>
      <c r="D51" s="119" t="s">
        <v>216</v>
      </c>
      <c r="E51" s="126" t="s">
        <v>171</v>
      </c>
      <c r="F51" s="121"/>
      <c r="G51" s="121"/>
      <c r="H51" s="122"/>
      <c r="I51" s="123">
        <f>I49+I50</f>
        <v>58</v>
      </c>
      <c r="J51" s="123">
        <f t="shared" ref="J51:AB51" si="24">J49+J50</f>
        <v>112</v>
      </c>
      <c r="K51" s="123">
        <f t="shared" si="24"/>
        <v>0</v>
      </c>
      <c r="L51" s="123">
        <f t="shared" si="24"/>
        <v>16</v>
      </c>
      <c r="M51" s="123">
        <f t="shared" si="24"/>
        <v>5</v>
      </c>
      <c r="N51" s="123">
        <f t="shared" si="24"/>
        <v>0</v>
      </c>
      <c r="O51" s="123">
        <f t="shared" si="24"/>
        <v>12</v>
      </c>
      <c r="P51" s="123">
        <f t="shared" si="24"/>
        <v>0</v>
      </c>
      <c r="Q51" s="123">
        <f t="shared" si="24"/>
        <v>76</v>
      </c>
      <c r="R51" s="123">
        <f t="shared" si="24"/>
        <v>0</v>
      </c>
      <c r="S51" s="123">
        <f t="shared" si="24"/>
        <v>5</v>
      </c>
      <c r="T51" s="123">
        <f t="shared" si="24"/>
        <v>0</v>
      </c>
      <c r="U51" s="123">
        <f t="shared" si="24"/>
        <v>0</v>
      </c>
      <c r="V51" s="123">
        <f t="shared" si="24"/>
        <v>0</v>
      </c>
      <c r="W51" s="123">
        <f t="shared" si="24"/>
        <v>0</v>
      </c>
      <c r="X51" s="123">
        <f t="shared" si="24"/>
        <v>0</v>
      </c>
      <c r="Y51" s="123">
        <f t="shared" si="24"/>
        <v>0</v>
      </c>
      <c r="Z51" s="123">
        <f t="shared" si="24"/>
        <v>0</v>
      </c>
      <c r="AA51" s="123"/>
      <c r="AB51" s="123">
        <f t="shared" si="24"/>
        <v>284</v>
      </c>
      <c r="AC51" s="139"/>
    </row>
    <row r="52" spans="1:29" s="133" customFormat="1" ht="45" customHeight="1" x14ac:dyDescent="0.15">
      <c r="A52" s="260">
        <v>13</v>
      </c>
      <c r="B52" s="258" t="s">
        <v>30</v>
      </c>
      <c r="C52" s="258" t="s">
        <v>219</v>
      </c>
      <c r="D52" s="119" t="s">
        <v>217</v>
      </c>
      <c r="E52" s="120" t="s">
        <v>153</v>
      </c>
      <c r="F52" s="121"/>
      <c r="G52" s="121"/>
      <c r="H52" s="122"/>
      <c r="I52" s="123">
        <f>'За НПП '!L238</f>
        <v>0</v>
      </c>
      <c r="J52" s="123">
        <f>'За НПП '!M238</f>
        <v>88</v>
      </c>
      <c r="K52" s="123">
        <f>'За НПП '!N238</f>
        <v>0</v>
      </c>
      <c r="L52" s="123">
        <f>'За НПП '!O238</f>
        <v>0</v>
      </c>
      <c r="M52" s="123">
        <f>'За НПП '!P238</f>
        <v>0</v>
      </c>
      <c r="N52" s="123">
        <f>'За НПП '!Q238</f>
        <v>0</v>
      </c>
      <c r="O52" s="123">
        <f>'За НПП '!R238</f>
        <v>0</v>
      </c>
      <c r="P52" s="123">
        <f>'За НПП '!S238</f>
        <v>0</v>
      </c>
      <c r="Q52" s="123">
        <f>'За НПП '!T238</f>
        <v>0</v>
      </c>
      <c r="R52" s="123">
        <f>'За НПП '!U238</f>
        <v>0</v>
      </c>
      <c r="S52" s="123">
        <f>'За НПП '!V238</f>
        <v>2</v>
      </c>
      <c r="T52" s="123">
        <f>'За НПП '!W238</f>
        <v>0</v>
      </c>
      <c r="U52" s="123">
        <f>'За НПП '!X238</f>
        <v>0</v>
      </c>
      <c r="V52" s="123">
        <f>'За НПП '!Y238</f>
        <v>0</v>
      </c>
      <c r="W52" s="123">
        <f>'За НПП '!Z238</f>
        <v>0</v>
      </c>
      <c r="X52" s="123">
        <f>'За НПП '!AA238</f>
        <v>0</v>
      </c>
      <c r="Y52" s="123">
        <f>'За НПП '!AB238</f>
        <v>0</v>
      </c>
      <c r="Z52" s="123">
        <f>'За НПП '!AC238</f>
        <v>0</v>
      </c>
      <c r="AA52" s="123"/>
      <c r="AB52" s="123">
        <f>'За НПП '!AD238</f>
        <v>90</v>
      </c>
      <c r="AC52" s="143"/>
    </row>
    <row r="53" spans="1:29" s="133" customFormat="1" ht="45" customHeight="1" x14ac:dyDescent="0.15">
      <c r="A53" s="260"/>
      <c r="B53" s="258"/>
      <c r="C53" s="258"/>
      <c r="D53" s="119" t="s">
        <v>217</v>
      </c>
      <c r="E53" s="120" t="s">
        <v>150</v>
      </c>
      <c r="F53" s="121"/>
      <c r="G53" s="121"/>
      <c r="H53" s="122"/>
      <c r="I53" s="123">
        <f>'За НПП '!L241</f>
        <v>0</v>
      </c>
      <c r="J53" s="123">
        <f>'За НПП '!M241</f>
        <v>0</v>
      </c>
      <c r="K53" s="123">
        <f>'За НПП '!N241</f>
        <v>0</v>
      </c>
      <c r="L53" s="123">
        <f>'За НПП '!O241</f>
        <v>0</v>
      </c>
      <c r="M53" s="123">
        <f>'За НПП '!P241</f>
        <v>0</v>
      </c>
      <c r="N53" s="123">
        <f>'За НПП '!Q241</f>
        <v>0</v>
      </c>
      <c r="O53" s="123">
        <f>'За НПП '!R241</f>
        <v>0</v>
      </c>
      <c r="P53" s="123">
        <f>'За НПП '!S241</f>
        <v>0</v>
      </c>
      <c r="Q53" s="123">
        <f>'За НПП '!T241</f>
        <v>0</v>
      </c>
      <c r="R53" s="123">
        <f>'За НПП '!U241</f>
        <v>44</v>
      </c>
      <c r="S53" s="123">
        <f>'За НПП '!V241</f>
        <v>0</v>
      </c>
      <c r="T53" s="123">
        <f>'За НПП '!W241</f>
        <v>0</v>
      </c>
      <c r="U53" s="123">
        <f>'За НПП '!X241</f>
        <v>0</v>
      </c>
      <c r="V53" s="123">
        <f>'За НПП '!Y241</f>
        <v>0</v>
      </c>
      <c r="W53" s="123">
        <f>'За НПП '!Z241</f>
        <v>0</v>
      </c>
      <c r="X53" s="123">
        <f>'За НПП '!AA241</f>
        <v>0</v>
      </c>
      <c r="Y53" s="123">
        <f>'За НПП '!AB241</f>
        <v>0</v>
      </c>
      <c r="Z53" s="123">
        <f>'За НПП '!AC241</f>
        <v>0</v>
      </c>
      <c r="AA53" s="123"/>
      <c r="AB53" s="123">
        <f>'За НПП '!AD241</f>
        <v>44</v>
      </c>
      <c r="AC53" s="143"/>
    </row>
    <row r="54" spans="1:29" s="133" customFormat="1" ht="45" customHeight="1" x14ac:dyDescent="0.15">
      <c r="A54" s="260"/>
      <c r="B54" s="258"/>
      <c r="C54" s="258"/>
      <c r="D54" s="119" t="s">
        <v>217</v>
      </c>
      <c r="E54" s="126" t="s">
        <v>171</v>
      </c>
      <c r="F54" s="121"/>
      <c r="G54" s="121"/>
      <c r="H54" s="122"/>
      <c r="I54" s="123">
        <f>SUM(I52:I53)</f>
        <v>0</v>
      </c>
      <c r="J54" s="123">
        <f t="shared" ref="J54:AB54" si="25">SUM(J52:J53)</f>
        <v>88</v>
      </c>
      <c r="K54" s="123">
        <f t="shared" si="25"/>
        <v>0</v>
      </c>
      <c r="L54" s="123">
        <f t="shared" si="25"/>
        <v>0</v>
      </c>
      <c r="M54" s="123">
        <f t="shared" si="25"/>
        <v>0</v>
      </c>
      <c r="N54" s="123">
        <f t="shared" si="25"/>
        <v>0</v>
      </c>
      <c r="O54" s="123">
        <f t="shared" si="25"/>
        <v>0</v>
      </c>
      <c r="P54" s="123">
        <f t="shared" si="25"/>
        <v>0</v>
      </c>
      <c r="Q54" s="123">
        <f t="shared" si="25"/>
        <v>0</v>
      </c>
      <c r="R54" s="123">
        <f t="shared" si="25"/>
        <v>44</v>
      </c>
      <c r="S54" s="123">
        <f t="shared" si="25"/>
        <v>2</v>
      </c>
      <c r="T54" s="123">
        <f t="shared" si="25"/>
        <v>0</v>
      </c>
      <c r="U54" s="123">
        <f t="shared" si="25"/>
        <v>0</v>
      </c>
      <c r="V54" s="123">
        <f t="shared" si="25"/>
        <v>0</v>
      </c>
      <c r="W54" s="123">
        <f t="shared" si="25"/>
        <v>0</v>
      </c>
      <c r="X54" s="123">
        <f t="shared" si="25"/>
        <v>0</v>
      </c>
      <c r="Y54" s="123">
        <f t="shared" si="25"/>
        <v>0</v>
      </c>
      <c r="Z54" s="123">
        <f t="shared" si="25"/>
        <v>0</v>
      </c>
      <c r="AA54" s="123"/>
      <c r="AB54" s="123">
        <f t="shared" si="25"/>
        <v>134</v>
      </c>
      <c r="AC54" s="132"/>
    </row>
    <row r="55" spans="1:29" s="133" customFormat="1" ht="45" customHeight="1" x14ac:dyDescent="0.15">
      <c r="A55" s="269"/>
      <c r="B55" s="270" t="s">
        <v>207</v>
      </c>
      <c r="C55" s="270"/>
      <c r="D55" s="130" t="s">
        <v>220</v>
      </c>
      <c r="E55" s="128" t="s">
        <v>153</v>
      </c>
      <c r="F55" s="129"/>
      <c r="G55" s="129"/>
      <c r="H55" s="130"/>
      <c r="I55" s="131">
        <f t="shared" ref="I55:Z55" si="26">I49+I52+I46+I43+I40+I37+I34</f>
        <v>120</v>
      </c>
      <c r="J55" s="131">
        <f t="shared" si="26"/>
        <v>736</v>
      </c>
      <c r="K55" s="131">
        <f t="shared" si="26"/>
        <v>0</v>
      </c>
      <c r="L55" s="131">
        <f t="shared" si="26"/>
        <v>14</v>
      </c>
      <c r="M55" s="131">
        <f t="shared" si="26"/>
        <v>3.5</v>
      </c>
      <c r="N55" s="131">
        <f t="shared" si="26"/>
        <v>2</v>
      </c>
      <c r="O55" s="131">
        <f t="shared" si="26"/>
        <v>9</v>
      </c>
      <c r="P55" s="131">
        <f t="shared" si="26"/>
        <v>0</v>
      </c>
      <c r="Q55" s="131">
        <f t="shared" si="26"/>
        <v>0</v>
      </c>
      <c r="R55" s="131">
        <f t="shared" si="26"/>
        <v>0</v>
      </c>
      <c r="S55" s="131">
        <f t="shared" si="26"/>
        <v>41</v>
      </c>
      <c r="T55" s="131">
        <f t="shared" si="26"/>
        <v>0</v>
      </c>
      <c r="U55" s="131">
        <f t="shared" si="26"/>
        <v>0</v>
      </c>
      <c r="V55" s="131">
        <f t="shared" si="26"/>
        <v>0</v>
      </c>
      <c r="W55" s="131">
        <f t="shared" si="26"/>
        <v>0</v>
      </c>
      <c r="X55" s="131">
        <f t="shared" si="26"/>
        <v>0</v>
      </c>
      <c r="Y55" s="131">
        <f t="shared" si="26"/>
        <v>0</v>
      </c>
      <c r="Z55" s="131">
        <f t="shared" si="26"/>
        <v>0</v>
      </c>
      <c r="AA55" s="131"/>
      <c r="AB55" s="131">
        <f>AB49+AB52+AB46+AB43+AB40+AB37+AB34</f>
        <v>925.5</v>
      </c>
      <c r="AC55" s="132"/>
    </row>
    <row r="56" spans="1:29" s="133" customFormat="1" ht="45" customHeight="1" x14ac:dyDescent="0.15">
      <c r="A56" s="269"/>
      <c r="B56" s="270"/>
      <c r="C56" s="270"/>
      <c r="D56" s="130" t="s">
        <v>220</v>
      </c>
      <c r="E56" s="128" t="s">
        <v>150</v>
      </c>
      <c r="F56" s="129"/>
      <c r="G56" s="129"/>
      <c r="H56" s="130"/>
      <c r="I56" s="131">
        <f t="shared" ref="I56:Z56" si="27">I50+I53+I47+I44+I41+I38+I35</f>
        <v>16</v>
      </c>
      <c r="J56" s="131">
        <f t="shared" si="27"/>
        <v>420.03999999999996</v>
      </c>
      <c r="K56" s="131">
        <f t="shared" si="27"/>
        <v>0</v>
      </c>
      <c r="L56" s="131">
        <f t="shared" si="27"/>
        <v>4</v>
      </c>
      <c r="M56" s="131">
        <f t="shared" si="27"/>
        <v>2</v>
      </c>
      <c r="N56" s="131">
        <f t="shared" si="27"/>
        <v>0</v>
      </c>
      <c r="O56" s="131">
        <f t="shared" si="27"/>
        <v>62</v>
      </c>
      <c r="P56" s="131">
        <f t="shared" si="27"/>
        <v>0</v>
      </c>
      <c r="Q56" s="131">
        <f t="shared" si="27"/>
        <v>76</v>
      </c>
      <c r="R56" s="131">
        <f t="shared" si="27"/>
        <v>164</v>
      </c>
      <c r="S56" s="131">
        <f t="shared" si="27"/>
        <v>26</v>
      </c>
      <c r="T56" s="131">
        <f t="shared" si="27"/>
        <v>0</v>
      </c>
      <c r="U56" s="131">
        <f t="shared" si="27"/>
        <v>0</v>
      </c>
      <c r="V56" s="131">
        <f t="shared" si="27"/>
        <v>0</v>
      </c>
      <c r="W56" s="131">
        <f t="shared" si="27"/>
        <v>0</v>
      </c>
      <c r="X56" s="131">
        <f t="shared" si="27"/>
        <v>0</v>
      </c>
      <c r="Y56" s="131">
        <f t="shared" si="27"/>
        <v>0</v>
      </c>
      <c r="Z56" s="131">
        <f t="shared" si="27"/>
        <v>0</v>
      </c>
      <c r="AA56" s="131"/>
      <c r="AB56" s="131">
        <f>AB50+AB53+AB47+AB44+AB41+AB38+AB35</f>
        <v>770.04</v>
      </c>
      <c r="AC56" s="132"/>
    </row>
    <row r="57" spans="1:29" s="133" customFormat="1" ht="45" customHeight="1" x14ac:dyDescent="0.15">
      <c r="A57" s="269"/>
      <c r="B57" s="270"/>
      <c r="C57" s="270"/>
      <c r="D57" s="130" t="s">
        <v>220</v>
      </c>
      <c r="E57" s="134" t="s">
        <v>171</v>
      </c>
      <c r="F57" s="129"/>
      <c r="G57" s="129"/>
      <c r="H57" s="130"/>
      <c r="I57" s="131">
        <f>SUM(I55:I56)</f>
        <v>136</v>
      </c>
      <c r="J57" s="131">
        <f t="shared" ref="J57:AB57" si="28">SUM(J55:J56)</f>
        <v>1156.04</v>
      </c>
      <c r="K57" s="131">
        <f t="shared" si="28"/>
        <v>0</v>
      </c>
      <c r="L57" s="131">
        <f t="shared" si="28"/>
        <v>18</v>
      </c>
      <c r="M57" s="131">
        <f t="shared" si="28"/>
        <v>5.5</v>
      </c>
      <c r="N57" s="131">
        <f t="shared" si="28"/>
        <v>2</v>
      </c>
      <c r="O57" s="131">
        <f t="shared" si="28"/>
        <v>71</v>
      </c>
      <c r="P57" s="131">
        <f t="shared" si="28"/>
        <v>0</v>
      </c>
      <c r="Q57" s="131">
        <f t="shared" si="28"/>
        <v>76</v>
      </c>
      <c r="R57" s="131">
        <f t="shared" si="28"/>
        <v>164</v>
      </c>
      <c r="S57" s="131">
        <f t="shared" si="28"/>
        <v>67</v>
      </c>
      <c r="T57" s="131">
        <f t="shared" si="28"/>
        <v>0</v>
      </c>
      <c r="U57" s="131">
        <f t="shared" si="28"/>
        <v>0</v>
      </c>
      <c r="V57" s="131">
        <f t="shared" si="28"/>
        <v>0</v>
      </c>
      <c r="W57" s="131">
        <f t="shared" si="28"/>
        <v>0</v>
      </c>
      <c r="X57" s="131">
        <f t="shared" si="28"/>
        <v>0</v>
      </c>
      <c r="Y57" s="131">
        <f t="shared" si="28"/>
        <v>0</v>
      </c>
      <c r="Z57" s="131">
        <f t="shared" si="28"/>
        <v>0</v>
      </c>
      <c r="AA57" s="131"/>
      <c r="AB57" s="131">
        <f t="shared" si="28"/>
        <v>1695.54</v>
      </c>
      <c r="AC57" s="132"/>
    </row>
    <row r="58" spans="1:29" s="133" customFormat="1" ht="45" customHeight="1" x14ac:dyDescent="0.15">
      <c r="A58" s="260">
        <v>14</v>
      </c>
      <c r="B58" s="258" t="s">
        <v>15</v>
      </c>
      <c r="C58" s="258" t="s">
        <v>57</v>
      </c>
      <c r="D58" s="119">
        <v>1</v>
      </c>
      <c r="E58" s="120" t="s">
        <v>153</v>
      </c>
      <c r="F58" s="121"/>
      <c r="G58" s="121"/>
      <c r="H58" s="122"/>
      <c r="I58" s="123">
        <f>'За НПП '!L254</f>
        <v>16</v>
      </c>
      <c r="J58" s="123">
        <f>'За НПП '!M254</f>
        <v>264</v>
      </c>
      <c r="K58" s="123">
        <f>'За НПП '!N254</f>
        <v>0</v>
      </c>
      <c r="L58" s="123">
        <f>'За НПП '!O254</f>
        <v>15</v>
      </c>
      <c r="M58" s="123">
        <f>'За НПП '!P254</f>
        <v>4</v>
      </c>
      <c r="N58" s="123">
        <f>'За НПП '!Q254</f>
        <v>0</v>
      </c>
      <c r="O58" s="123">
        <f>'За НПП '!R254</f>
        <v>0</v>
      </c>
      <c r="P58" s="123">
        <f>'За НПП '!S254</f>
        <v>0</v>
      </c>
      <c r="Q58" s="123">
        <f>'За НПП '!T254</f>
        <v>0</v>
      </c>
      <c r="R58" s="123">
        <f>'За НПП '!U254</f>
        <v>0</v>
      </c>
      <c r="S58" s="123">
        <f>'За НПП '!V254</f>
        <v>12</v>
      </c>
      <c r="T58" s="123">
        <f>'За НПП '!W254</f>
        <v>0</v>
      </c>
      <c r="U58" s="123">
        <f>'За НПП '!X254</f>
        <v>0</v>
      </c>
      <c r="V58" s="123">
        <f>'За НПП '!Y254</f>
        <v>0</v>
      </c>
      <c r="W58" s="123">
        <f>'За НПП '!Z254</f>
        <v>0</v>
      </c>
      <c r="X58" s="123">
        <f>'За НПП '!AA254</f>
        <v>0</v>
      </c>
      <c r="Y58" s="123">
        <f>'За НПП '!AB254</f>
        <v>0</v>
      </c>
      <c r="Z58" s="123">
        <f>'За НПП '!AC254</f>
        <v>0</v>
      </c>
      <c r="AA58" s="123"/>
      <c r="AB58" s="123">
        <f>'За НПП '!AD254</f>
        <v>311</v>
      </c>
      <c r="AC58" s="132"/>
    </row>
    <row r="59" spans="1:29" s="133" customFormat="1" ht="45" customHeight="1" x14ac:dyDescent="0.15">
      <c r="A59" s="260"/>
      <c r="B59" s="258"/>
      <c r="C59" s="258"/>
      <c r="D59" s="119">
        <v>1</v>
      </c>
      <c r="E59" s="120" t="s">
        <v>150</v>
      </c>
      <c r="F59" s="121"/>
      <c r="G59" s="121"/>
      <c r="H59" s="122"/>
      <c r="I59" s="123">
        <f>'За НПП '!L260</f>
        <v>0</v>
      </c>
      <c r="J59" s="123">
        <f>'За НПП '!M260</f>
        <v>224</v>
      </c>
      <c r="K59" s="123">
        <f>'За НПП '!N260</f>
        <v>0</v>
      </c>
      <c r="L59" s="123">
        <f>'За НПП '!O260</f>
        <v>0</v>
      </c>
      <c r="M59" s="123">
        <f>'За НПП '!P260</f>
        <v>0</v>
      </c>
      <c r="N59" s="123">
        <f>'За НПП '!Q260</f>
        <v>0</v>
      </c>
      <c r="O59" s="123">
        <f>'За НПП '!R260</f>
        <v>9</v>
      </c>
      <c r="P59" s="123">
        <f>'За НПП '!S260</f>
        <v>0</v>
      </c>
      <c r="Q59" s="123">
        <f>'За НПП '!T260</f>
        <v>0</v>
      </c>
      <c r="R59" s="123">
        <f>'За НПП '!U260</f>
        <v>40</v>
      </c>
      <c r="S59" s="123">
        <f>'За НПП '!V260</f>
        <v>8</v>
      </c>
      <c r="T59" s="123">
        <f>'За НПП '!W260</f>
        <v>0</v>
      </c>
      <c r="U59" s="123">
        <f>'За НПП '!X260</f>
        <v>0</v>
      </c>
      <c r="V59" s="123">
        <f>'За НПП '!Y260</f>
        <v>0</v>
      </c>
      <c r="W59" s="123">
        <f>'За НПП '!Z260</f>
        <v>0</v>
      </c>
      <c r="X59" s="123">
        <f>'За НПП '!AA260</f>
        <v>0</v>
      </c>
      <c r="Y59" s="123">
        <f>'За НПП '!AB260</f>
        <v>0</v>
      </c>
      <c r="Z59" s="123">
        <f>'За НПП '!AC260</f>
        <v>0</v>
      </c>
      <c r="AA59" s="123"/>
      <c r="AB59" s="123">
        <f>'За НПП '!AD260</f>
        <v>281</v>
      </c>
      <c r="AC59" s="132"/>
    </row>
    <row r="60" spans="1:29" s="133" customFormat="1" ht="45" customHeight="1" x14ac:dyDescent="0.15">
      <c r="A60" s="260"/>
      <c r="B60" s="258"/>
      <c r="C60" s="258"/>
      <c r="D60" s="119">
        <v>1</v>
      </c>
      <c r="E60" s="126" t="s">
        <v>171</v>
      </c>
      <c r="F60" s="121"/>
      <c r="G60" s="121"/>
      <c r="H60" s="122"/>
      <c r="I60" s="123">
        <f>I58+I59</f>
        <v>16</v>
      </c>
      <c r="J60" s="123">
        <f t="shared" ref="J60:AB60" si="29">J58+J59</f>
        <v>488</v>
      </c>
      <c r="K60" s="123">
        <f t="shared" si="29"/>
        <v>0</v>
      </c>
      <c r="L60" s="123">
        <f t="shared" si="29"/>
        <v>15</v>
      </c>
      <c r="M60" s="123">
        <f t="shared" si="29"/>
        <v>4</v>
      </c>
      <c r="N60" s="123">
        <f t="shared" si="29"/>
        <v>0</v>
      </c>
      <c r="O60" s="123">
        <f t="shared" si="29"/>
        <v>9</v>
      </c>
      <c r="P60" s="123">
        <f t="shared" si="29"/>
        <v>0</v>
      </c>
      <c r="Q60" s="123">
        <f t="shared" si="29"/>
        <v>0</v>
      </c>
      <c r="R60" s="123">
        <f t="shared" si="29"/>
        <v>40</v>
      </c>
      <c r="S60" s="123">
        <f t="shared" si="29"/>
        <v>20</v>
      </c>
      <c r="T60" s="123">
        <f t="shared" si="29"/>
        <v>0</v>
      </c>
      <c r="U60" s="123">
        <f t="shared" si="29"/>
        <v>0</v>
      </c>
      <c r="V60" s="123">
        <f t="shared" si="29"/>
        <v>0</v>
      </c>
      <c r="W60" s="123">
        <f t="shared" si="29"/>
        <v>0</v>
      </c>
      <c r="X60" s="123">
        <f t="shared" si="29"/>
        <v>0</v>
      </c>
      <c r="Y60" s="123">
        <f t="shared" si="29"/>
        <v>0</v>
      </c>
      <c r="Z60" s="123">
        <f t="shared" si="29"/>
        <v>0</v>
      </c>
      <c r="AA60" s="123"/>
      <c r="AB60" s="123">
        <f t="shared" si="29"/>
        <v>592</v>
      </c>
      <c r="AC60" s="132"/>
    </row>
    <row r="61" spans="1:29" s="133" customFormat="1" ht="45" customHeight="1" x14ac:dyDescent="0.15">
      <c r="A61" s="260"/>
      <c r="B61" s="270" t="s">
        <v>38</v>
      </c>
      <c r="C61" s="270"/>
      <c r="D61" s="127">
        <v>1</v>
      </c>
      <c r="E61" s="128" t="s">
        <v>153</v>
      </c>
      <c r="F61" s="129"/>
      <c r="G61" s="129"/>
      <c r="H61" s="130"/>
      <c r="I61" s="131">
        <f>I58</f>
        <v>16</v>
      </c>
      <c r="J61" s="131">
        <f t="shared" ref="J61:AB61" si="30">J58</f>
        <v>264</v>
      </c>
      <c r="K61" s="131">
        <f t="shared" si="30"/>
        <v>0</v>
      </c>
      <c r="L61" s="131">
        <f t="shared" si="30"/>
        <v>15</v>
      </c>
      <c r="M61" s="131">
        <f t="shared" si="30"/>
        <v>4</v>
      </c>
      <c r="N61" s="131">
        <f t="shared" si="30"/>
        <v>0</v>
      </c>
      <c r="O61" s="131">
        <f t="shared" si="30"/>
        <v>0</v>
      </c>
      <c r="P61" s="131">
        <f t="shared" si="30"/>
        <v>0</v>
      </c>
      <c r="Q61" s="131">
        <f t="shared" si="30"/>
        <v>0</v>
      </c>
      <c r="R61" s="131">
        <f t="shared" si="30"/>
        <v>0</v>
      </c>
      <c r="S61" s="131">
        <f t="shared" si="30"/>
        <v>12</v>
      </c>
      <c r="T61" s="131">
        <f t="shared" si="30"/>
        <v>0</v>
      </c>
      <c r="U61" s="131">
        <f t="shared" si="30"/>
        <v>0</v>
      </c>
      <c r="V61" s="131">
        <f t="shared" si="30"/>
        <v>0</v>
      </c>
      <c r="W61" s="131">
        <f t="shared" si="30"/>
        <v>0</v>
      </c>
      <c r="X61" s="131">
        <f t="shared" si="30"/>
        <v>0</v>
      </c>
      <c r="Y61" s="131">
        <f t="shared" si="30"/>
        <v>0</v>
      </c>
      <c r="Z61" s="131">
        <f t="shared" si="30"/>
        <v>0</v>
      </c>
      <c r="AA61" s="131"/>
      <c r="AB61" s="131">
        <f t="shared" si="30"/>
        <v>311</v>
      </c>
      <c r="AC61" s="132"/>
    </row>
    <row r="62" spans="1:29" s="133" customFormat="1" ht="45" customHeight="1" x14ac:dyDescent="0.15">
      <c r="A62" s="260"/>
      <c r="B62" s="270"/>
      <c r="C62" s="270"/>
      <c r="D62" s="127">
        <v>1</v>
      </c>
      <c r="E62" s="128" t="s">
        <v>150</v>
      </c>
      <c r="F62" s="129"/>
      <c r="G62" s="129"/>
      <c r="H62" s="130"/>
      <c r="I62" s="131">
        <f>I59</f>
        <v>0</v>
      </c>
      <c r="J62" s="131">
        <f t="shared" ref="J62:AB62" si="31">J59</f>
        <v>224</v>
      </c>
      <c r="K62" s="131">
        <f t="shared" si="31"/>
        <v>0</v>
      </c>
      <c r="L62" s="131">
        <f t="shared" si="31"/>
        <v>0</v>
      </c>
      <c r="M62" s="131">
        <f t="shared" si="31"/>
        <v>0</v>
      </c>
      <c r="N62" s="131">
        <f t="shared" si="31"/>
        <v>0</v>
      </c>
      <c r="O62" s="131">
        <f t="shared" si="31"/>
        <v>9</v>
      </c>
      <c r="P62" s="131">
        <f t="shared" si="31"/>
        <v>0</v>
      </c>
      <c r="Q62" s="131">
        <f t="shared" si="31"/>
        <v>0</v>
      </c>
      <c r="R62" s="131">
        <f t="shared" si="31"/>
        <v>40</v>
      </c>
      <c r="S62" s="131">
        <f t="shared" si="31"/>
        <v>8</v>
      </c>
      <c r="T62" s="131">
        <f t="shared" si="31"/>
        <v>0</v>
      </c>
      <c r="U62" s="131">
        <f t="shared" si="31"/>
        <v>0</v>
      </c>
      <c r="V62" s="131">
        <f t="shared" si="31"/>
        <v>0</v>
      </c>
      <c r="W62" s="131">
        <f t="shared" si="31"/>
        <v>0</v>
      </c>
      <c r="X62" s="131">
        <f t="shared" si="31"/>
        <v>0</v>
      </c>
      <c r="Y62" s="131">
        <f t="shared" si="31"/>
        <v>0</v>
      </c>
      <c r="Z62" s="131">
        <f t="shared" si="31"/>
        <v>0</v>
      </c>
      <c r="AA62" s="131"/>
      <c r="AB62" s="131">
        <f t="shared" si="31"/>
        <v>281</v>
      </c>
      <c r="AC62" s="132"/>
    </row>
    <row r="63" spans="1:29" s="133" customFormat="1" ht="45" customHeight="1" x14ac:dyDescent="0.15">
      <c r="A63" s="260"/>
      <c r="B63" s="270"/>
      <c r="C63" s="270"/>
      <c r="D63" s="127">
        <v>1</v>
      </c>
      <c r="E63" s="134" t="s">
        <v>171</v>
      </c>
      <c r="F63" s="129"/>
      <c r="G63" s="129"/>
      <c r="H63" s="130"/>
      <c r="I63" s="131">
        <f>SUM(I61:I62)</f>
        <v>16</v>
      </c>
      <c r="J63" s="131">
        <f t="shared" ref="J63:AB63" si="32">SUM(J61:J62)</f>
        <v>488</v>
      </c>
      <c r="K63" s="131">
        <f t="shared" si="32"/>
        <v>0</v>
      </c>
      <c r="L63" s="131">
        <f t="shared" si="32"/>
        <v>15</v>
      </c>
      <c r="M63" s="131">
        <f t="shared" si="32"/>
        <v>4</v>
      </c>
      <c r="N63" s="131">
        <f t="shared" si="32"/>
        <v>0</v>
      </c>
      <c r="O63" s="131">
        <f t="shared" si="32"/>
        <v>9</v>
      </c>
      <c r="P63" s="131">
        <f t="shared" si="32"/>
        <v>0</v>
      </c>
      <c r="Q63" s="131">
        <f t="shared" si="32"/>
        <v>0</v>
      </c>
      <c r="R63" s="131">
        <f t="shared" si="32"/>
        <v>40</v>
      </c>
      <c r="S63" s="131">
        <f t="shared" si="32"/>
        <v>20</v>
      </c>
      <c r="T63" s="131">
        <f t="shared" si="32"/>
        <v>0</v>
      </c>
      <c r="U63" s="131">
        <f t="shared" si="32"/>
        <v>0</v>
      </c>
      <c r="V63" s="131">
        <f t="shared" si="32"/>
        <v>0</v>
      </c>
      <c r="W63" s="131">
        <f t="shared" si="32"/>
        <v>0</v>
      </c>
      <c r="X63" s="131">
        <f t="shared" si="32"/>
        <v>0</v>
      </c>
      <c r="Y63" s="131">
        <f t="shared" si="32"/>
        <v>0</v>
      </c>
      <c r="Z63" s="131">
        <f t="shared" si="32"/>
        <v>0</v>
      </c>
      <c r="AA63" s="131"/>
      <c r="AB63" s="131">
        <f t="shared" si="32"/>
        <v>592</v>
      </c>
      <c r="AC63" s="132"/>
    </row>
    <row r="64" spans="1:29" s="133" customFormat="1" ht="45" customHeight="1" x14ac:dyDescent="0.15">
      <c r="A64" s="260">
        <v>15</v>
      </c>
      <c r="B64" s="258" t="s">
        <v>68</v>
      </c>
      <c r="C64" s="258" t="s">
        <v>172</v>
      </c>
      <c r="D64" s="119">
        <v>1</v>
      </c>
      <c r="E64" s="120" t="s">
        <v>153</v>
      </c>
      <c r="F64" s="129"/>
      <c r="G64" s="129"/>
      <c r="H64" s="130"/>
      <c r="I64" s="123">
        <f>'За НПП '!L276</f>
        <v>0</v>
      </c>
      <c r="J64" s="123">
        <f>'За НПП '!M276</f>
        <v>240</v>
      </c>
      <c r="K64" s="123">
        <f>'За НПП '!N276</f>
        <v>0</v>
      </c>
      <c r="L64" s="123">
        <f>'За НПП '!O276</f>
        <v>0</v>
      </c>
      <c r="M64" s="123">
        <f>'За НПП '!P276</f>
        <v>0</v>
      </c>
      <c r="N64" s="123">
        <f>'За НПП '!Q276</f>
        <v>0</v>
      </c>
      <c r="O64" s="123">
        <f>'За НПП '!R276</f>
        <v>0</v>
      </c>
      <c r="P64" s="123">
        <f>'За НПП '!S276</f>
        <v>0</v>
      </c>
      <c r="Q64" s="123">
        <f>'За НПП '!T276</f>
        <v>0</v>
      </c>
      <c r="R64" s="123">
        <f>'За НПП '!U276</f>
        <v>0</v>
      </c>
      <c r="S64" s="123">
        <f>'За НПП '!V276</f>
        <v>10</v>
      </c>
      <c r="T64" s="123">
        <f>'За НПП '!W276</f>
        <v>0</v>
      </c>
      <c r="U64" s="123">
        <f>'За НПП '!X276</f>
        <v>0</v>
      </c>
      <c r="V64" s="123">
        <f>'За НПП '!Y276</f>
        <v>0</v>
      </c>
      <c r="W64" s="123">
        <f>'За НПП '!Z276</f>
        <v>0</v>
      </c>
      <c r="X64" s="123">
        <f>'За НПП '!AA276</f>
        <v>0</v>
      </c>
      <c r="Y64" s="123">
        <f>'За НПП '!AB276</f>
        <v>0</v>
      </c>
      <c r="Z64" s="123">
        <f>'За НПП '!AC276</f>
        <v>0</v>
      </c>
      <c r="AA64" s="123"/>
      <c r="AB64" s="123">
        <f>'За НПП '!AD276</f>
        <v>250</v>
      </c>
      <c r="AC64" s="132"/>
    </row>
    <row r="65" spans="1:29" s="133" customFormat="1" ht="45" customHeight="1" x14ac:dyDescent="0.15">
      <c r="A65" s="260"/>
      <c r="B65" s="258"/>
      <c r="C65" s="258"/>
      <c r="D65" s="119">
        <v>1</v>
      </c>
      <c r="E65" s="120" t="s">
        <v>150</v>
      </c>
      <c r="F65" s="129"/>
      <c r="G65" s="129"/>
      <c r="H65" s="130"/>
      <c r="I65" s="123">
        <f>'За НПП '!L283</f>
        <v>0</v>
      </c>
      <c r="J65" s="123">
        <f>'За НПП '!M283</f>
        <v>300</v>
      </c>
      <c r="K65" s="123">
        <f>'За НПП '!N283</f>
        <v>0</v>
      </c>
      <c r="L65" s="123">
        <f>'За НПП '!O283</f>
        <v>0</v>
      </c>
      <c r="M65" s="123">
        <f>'За НПП '!P283</f>
        <v>0</v>
      </c>
      <c r="N65" s="123">
        <f>'За НПП '!Q283</f>
        <v>0</v>
      </c>
      <c r="O65" s="123">
        <f>'За НПП '!R283</f>
        <v>0</v>
      </c>
      <c r="P65" s="123">
        <f>'За НПП '!S283</f>
        <v>0</v>
      </c>
      <c r="Q65" s="123">
        <f>'За НПП '!T283</f>
        <v>0</v>
      </c>
      <c r="R65" s="123">
        <f>'За НПП '!U283</f>
        <v>0</v>
      </c>
      <c r="S65" s="123">
        <f>'За НПП '!V283</f>
        <v>10</v>
      </c>
      <c r="T65" s="123">
        <f>'За НПП '!W283</f>
        <v>0</v>
      </c>
      <c r="U65" s="123">
        <f>'За НПП '!X283</f>
        <v>0</v>
      </c>
      <c r="V65" s="123">
        <f>'За НПП '!Y283</f>
        <v>0</v>
      </c>
      <c r="W65" s="123">
        <f>'За НПП '!Z283</f>
        <v>0</v>
      </c>
      <c r="X65" s="123">
        <f>'За НПП '!AA283</f>
        <v>0</v>
      </c>
      <c r="Y65" s="123">
        <f>'За НПП '!AB283</f>
        <v>0</v>
      </c>
      <c r="Z65" s="123">
        <f>'За НПП '!AC283</f>
        <v>0</v>
      </c>
      <c r="AA65" s="123"/>
      <c r="AB65" s="123">
        <f>'За НПП '!AD283</f>
        <v>310</v>
      </c>
      <c r="AC65" s="132"/>
    </row>
    <row r="66" spans="1:29" s="133" customFormat="1" ht="45" customHeight="1" x14ac:dyDescent="0.15">
      <c r="A66" s="260"/>
      <c r="B66" s="258"/>
      <c r="C66" s="258"/>
      <c r="D66" s="119">
        <v>1</v>
      </c>
      <c r="E66" s="126" t="s">
        <v>171</v>
      </c>
      <c r="F66" s="129"/>
      <c r="G66" s="129"/>
      <c r="H66" s="130"/>
      <c r="I66" s="123">
        <f>SUM(I64:I65)</f>
        <v>0</v>
      </c>
      <c r="J66" s="123">
        <f t="shared" ref="J66:AB66" si="33">SUM(J64:J65)</f>
        <v>540</v>
      </c>
      <c r="K66" s="123">
        <f t="shared" si="33"/>
        <v>0</v>
      </c>
      <c r="L66" s="123">
        <f t="shared" si="33"/>
        <v>0</v>
      </c>
      <c r="M66" s="123">
        <f t="shared" si="33"/>
        <v>0</v>
      </c>
      <c r="N66" s="123">
        <f t="shared" si="33"/>
        <v>0</v>
      </c>
      <c r="O66" s="123">
        <f t="shared" si="33"/>
        <v>0</v>
      </c>
      <c r="P66" s="123">
        <f t="shared" si="33"/>
        <v>0</v>
      </c>
      <c r="Q66" s="123">
        <f t="shared" si="33"/>
        <v>0</v>
      </c>
      <c r="R66" s="123">
        <f t="shared" si="33"/>
        <v>0</v>
      </c>
      <c r="S66" s="123">
        <f t="shared" si="33"/>
        <v>20</v>
      </c>
      <c r="T66" s="123">
        <f t="shared" si="33"/>
        <v>0</v>
      </c>
      <c r="U66" s="123">
        <f t="shared" si="33"/>
        <v>0</v>
      </c>
      <c r="V66" s="123">
        <f t="shared" si="33"/>
        <v>0</v>
      </c>
      <c r="W66" s="123">
        <f t="shared" si="33"/>
        <v>0</v>
      </c>
      <c r="X66" s="123">
        <f t="shared" si="33"/>
        <v>0</v>
      </c>
      <c r="Y66" s="123">
        <f t="shared" si="33"/>
        <v>0</v>
      </c>
      <c r="Z66" s="123">
        <f t="shared" si="33"/>
        <v>0</v>
      </c>
      <c r="AA66" s="123"/>
      <c r="AB66" s="123">
        <f t="shared" si="33"/>
        <v>560</v>
      </c>
      <c r="AC66" s="132"/>
    </row>
    <row r="67" spans="1:29" s="133" customFormat="1" ht="45" customHeight="1" x14ac:dyDescent="0.15">
      <c r="A67" s="260">
        <v>16</v>
      </c>
      <c r="B67" s="258" t="s">
        <v>62</v>
      </c>
      <c r="C67" s="258" t="s">
        <v>172</v>
      </c>
      <c r="D67" s="119">
        <v>1</v>
      </c>
      <c r="E67" s="120" t="s">
        <v>153</v>
      </c>
      <c r="F67" s="129"/>
      <c r="G67" s="129"/>
      <c r="H67" s="130"/>
      <c r="I67" s="123">
        <f>'За НПП '!L297</f>
        <v>0</v>
      </c>
      <c r="J67" s="123">
        <f>'За НПП '!M297</f>
        <v>308</v>
      </c>
      <c r="K67" s="123">
        <f>'За НПП '!N297</f>
        <v>0</v>
      </c>
      <c r="L67" s="123">
        <f>'За НПП '!O297</f>
        <v>0</v>
      </c>
      <c r="M67" s="123">
        <f>'За НПП '!P297</f>
        <v>0</v>
      </c>
      <c r="N67" s="123">
        <f>'За НПП '!Q297</f>
        <v>0</v>
      </c>
      <c r="O67" s="123">
        <f>'За НПП '!R297</f>
        <v>0</v>
      </c>
      <c r="P67" s="123">
        <f>'За НПП '!S297</f>
        <v>0</v>
      </c>
      <c r="Q67" s="123">
        <f>'За НПП '!T297</f>
        <v>0</v>
      </c>
      <c r="R67" s="123">
        <f>'За НПП '!U297</f>
        <v>0</v>
      </c>
      <c r="S67" s="123">
        <f>'За НПП '!V297</f>
        <v>12</v>
      </c>
      <c r="T67" s="123">
        <f>'За НПП '!W297</f>
        <v>0</v>
      </c>
      <c r="U67" s="123">
        <f>'За НПП '!X297</f>
        <v>0</v>
      </c>
      <c r="V67" s="123">
        <f>'За НПП '!Y297</f>
        <v>0</v>
      </c>
      <c r="W67" s="123">
        <f>'За НПП '!Z297</f>
        <v>0</v>
      </c>
      <c r="X67" s="123">
        <f>'За НПП '!AA297</f>
        <v>0</v>
      </c>
      <c r="Y67" s="123">
        <f>'За НПП '!AB297</f>
        <v>0</v>
      </c>
      <c r="Z67" s="123">
        <f>'За НПП '!AC297</f>
        <v>0</v>
      </c>
      <c r="AA67" s="123"/>
      <c r="AB67" s="123">
        <f>'За НПП '!AD297</f>
        <v>320</v>
      </c>
      <c r="AC67" s="132"/>
    </row>
    <row r="68" spans="1:29" s="133" customFormat="1" ht="45" customHeight="1" x14ac:dyDescent="0.15">
      <c r="A68" s="260"/>
      <c r="B68" s="258"/>
      <c r="C68" s="258"/>
      <c r="D68" s="119">
        <v>1</v>
      </c>
      <c r="E68" s="120" t="s">
        <v>150</v>
      </c>
      <c r="F68" s="129"/>
      <c r="G68" s="129"/>
      <c r="H68" s="130"/>
      <c r="I68" s="123">
        <f>'За НПП '!L304</f>
        <v>0</v>
      </c>
      <c r="J68" s="123">
        <f>'За НПП '!M304</f>
        <v>204</v>
      </c>
      <c r="K68" s="123">
        <f>'За НПП '!N304</f>
        <v>0</v>
      </c>
      <c r="L68" s="123">
        <f>'За НПП '!O304</f>
        <v>0</v>
      </c>
      <c r="M68" s="123">
        <f>'За НПП '!P304</f>
        <v>0</v>
      </c>
      <c r="N68" s="123">
        <f>'За НПП '!Q304</f>
        <v>0</v>
      </c>
      <c r="O68" s="123">
        <f>'За НПП '!R304</f>
        <v>0</v>
      </c>
      <c r="P68" s="123">
        <f>'За НПП '!S304</f>
        <v>0</v>
      </c>
      <c r="Q68" s="123">
        <f>'За НПП '!T304</f>
        <v>0</v>
      </c>
      <c r="R68" s="123">
        <f>'За НПП '!U304</f>
        <v>50</v>
      </c>
      <c r="S68" s="123">
        <f>'За НПП '!V304</f>
        <v>8</v>
      </c>
      <c r="T68" s="123">
        <f>'За НПП '!W304</f>
        <v>0</v>
      </c>
      <c r="U68" s="123">
        <f>'За НПП '!X304</f>
        <v>0</v>
      </c>
      <c r="V68" s="123">
        <f>'За НПП '!Y304</f>
        <v>0</v>
      </c>
      <c r="W68" s="123">
        <f>'За НПП '!Z304</f>
        <v>0</v>
      </c>
      <c r="X68" s="123">
        <f>'За НПП '!AA304</f>
        <v>0</v>
      </c>
      <c r="Y68" s="123">
        <f>'За НПП '!AB304</f>
        <v>0</v>
      </c>
      <c r="Z68" s="123">
        <f>'За НПП '!AC304</f>
        <v>0</v>
      </c>
      <c r="AA68" s="123"/>
      <c r="AB68" s="123">
        <f>'За НПП '!AD304</f>
        <v>262</v>
      </c>
      <c r="AC68" s="132"/>
    </row>
    <row r="69" spans="1:29" s="133" customFormat="1" ht="45" customHeight="1" x14ac:dyDescent="0.15">
      <c r="A69" s="260"/>
      <c r="B69" s="258"/>
      <c r="C69" s="258"/>
      <c r="D69" s="119">
        <v>1</v>
      </c>
      <c r="E69" s="126" t="s">
        <v>171</v>
      </c>
      <c r="F69" s="129"/>
      <c r="G69" s="129"/>
      <c r="H69" s="130"/>
      <c r="I69" s="123">
        <f>SUM(I67:I68)</f>
        <v>0</v>
      </c>
      <c r="J69" s="123">
        <f t="shared" ref="J69:AB69" si="34">SUM(J67:J68)</f>
        <v>512</v>
      </c>
      <c r="K69" s="123">
        <f t="shared" si="34"/>
        <v>0</v>
      </c>
      <c r="L69" s="123">
        <f t="shared" si="34"/>
        <v>0</v>
      </c>
      <c r="M69" s="123">
        <f t="shared" si="34"/>
        <v>0</v>
      </c>
      <c r="N69" s="123">
        <f t="shared" si="34"/>
        <v>0</v>
      </c>
      <c r="O69" s="123">
        <f t="shared" si="34"/>
        <v>0</v>
      </c>
      <c r="P69" s="123">
        <f t="shared" si="34"/>
        <v>0</v>
      </c>
      <c r="Q69" s="123">
        <f t="shared" si="34"/>
        <v>0</v>
      </c>
      <c r="R69" s="123">
        <f t="shared" si="34"/>
        <v>50</v>
      </c>
      <c r="S69" s="123">
        <f t="shared" si="34"/>
        <v>20</v>
      </c>
      <c r="T69" s="123">
        <f t="shared" si="34"/>
        <v>0</v>
      </c>
      <c r="U69" s="123">
        <f t="shared" si="34"/>
        <v>0</v>
      </c>
      <c r="V69" s="123">
        <f t="shared" si="34"/>
        <v>0</v>
      </c>
      <c r="W69" s="123">
        <f t="shared" si="34"/>
        <v>0</v>
      </c>
      <c r="X69" s="123">
        <f t="shared" si="34"/>
        <v>0</v>
      </c>
      <c r="Y69" s="123">
        <f t="shared" si="34"/>
        <v>0</v>
      </c>
      <c r="Z69" s="123">
        <f t="shared" si="34"/>
        <v>0</v>
      </c>
      <c r="AA69" s="123"/>
      <c r="AB69" s="123">
        <f t="shared" si="34"/>
        <v>582</v>
      </c>
      <c r="AC69" s="132"/>
    </row>
    <row r="70" spans="1:29" s="133" customFormat="1" ht="45" customHeight="1" x14ac:dyDescent="0.15">
      <c r="A70" s="260">
        <v>17</v>
      </c>
      <c r="B70" s="258" t="s">
        <v>164</v>
      </c>
      <c r="C70" s="258" t="s">
        <v>146</v>
      </c>
      <c r="D70" s="119">
        <v>1</v>
      </c>
      <c r="E70" s="120" t="s">
        <v>153</v>
      </c>
      <c r="F70" s="129"/>
      <c r="G70" s="129"/>
      <c r="H70" s="130"/>
      <c r="I70" s="123">
        <f>'За НПП '!L317</f>
        <v>0</v>
      </c>
      <c r="J70" s="123">
        <f>'За НПП '!M317</f>
        <v>312</v>
      </c>
      <c r="K70" s="123">
        <f>'За НПП '!N317</f>
        <v>0</v>
      </c>
      <c r="L70" s="123">
        <f>'За НПП '!O317</f>
        <v>0</v>
      </c>
      <c r="M70" s="123">
        <f>'За НПП '!P317</f>
        <v>0</v>
      </c>
      <c r="N70" s="123">
        <f>'За НПП '!Q317</f>
        <v>0</v>
      </c>
      <c r="O70" s="123">
        <f>'За НПП '!R317</f>
        <v>0</v>
      </c>
      <c r="P70" s="123">
        <f>'За НПП '!S317</f>
        <v>0</v>
      </c>
      <c r="Q70" s="123">
        <f>'За НПП '!T317</f>
        <v>0</v>
      </c>
      <c r="R70" s="123">
        <f>'За НПП '!U317</f>
        <v>0</v>
      </c>
      <c r="S70" s="123">
        <f>'За НПП '!V317</f>
        <v>15</v>
      </c>
      <c r="T70" s="123">
        <f>'За НПП '!W317</f>
        <v>0</v>
      </c>
      <c r="U70" s="123">
        <f>'За НПП '!X317</f>
        <v>0</v>
      </c>
      <c r="V70" s="123">
        <f>'За НПП '!Y317</f>
        <v>0</v>
      </c>
      <c r="W70" s="123">
        <f>'За НПП '!Z317</f>
        <v>0</v>
      </c>
      <c r="X70" s="123">
        <f>'За НПП '!AA317</f>
        <v>0</v>
      </c>
      <c r="Y70" s="123">
        <f>'За НПП '!AB317</f>
        <v>0</v>
      </c>
      <c r="Z70" s="123">
        <f>'За НПП '!AC317</f>
        <v>0</v>
      </c>
      <c r="AA70" s="123"/>
      <c r="AB70" s="123">
        <f>'За НПП '!AD317</f>
        <v>327</v>
      </c>
      <c r="AC70" s="132"/>
    </row>
    <row r="71" spans="1:29" s="133" customFormat="1" ht="45" customHeight="1" x14ac:dyDescent="0.15">
      <c r="A71" s="260"/>
      <c r="B71" s="258"/>
      <c r="C71" s="258"/>
      <c r="D71" s="119">
        <v>1</v>
      </c>
      <c r="E71" s="120" t="s">
        <v>150</v>
      </c>
      <c r="F71" s="129"/>
      <c r="G71" s="129"/>
      <c r="H71" s="130"/>
      <c r="I71" s="123">
        <f>'За НПП '!L322</f>
        <v>0</v>
      </c>
      <c r="J71" s="123">
        <f>'За НПП '!M322</f>
        <v>236</v>
      </c>
      <c r="K71" s="123">
        <f>'За НПП '!N322</f>
        <v>0</v>
      </c>
      <c r="L71" s="123">
        <f>'За НПП '!O322</f>
        <v>0</v>
      </c>
      <c r="M71" s="123">
        <f>'За НПП '!P322</f>
        <v>0</v>
      </c>
      <c r="N71" s="123">
        <f>'За НПП '!Q322</f>
        <v>0</v>
      </c>
      <c r="O71" s="123">
        <f>'За НПП '!R322</f>
        <v>0</v>
      </c>
      <c r="P71" s="123">
        <f>'За НПП '!S322</f>
        <v>0</v>
      </c>
      <c r="Q71" s="123">
        <f>'За НПП '!T322</f>
        <v>0</v>
      </c>
      <c r="R71" s="123">
        <f>'За НПП '!U322</f>
        <v>0</v>
      </c>
      <c r="S71" s="123">
        <f>'За НПП '!V322</f>
        <v>9</v>
      </c>
      <c r="T71" s="123">
        <f>'За НПП '!W322</f>
        <v>0</v>
      </c>
      <c r="U71" s="123">
        <f>'За НПП '!X322</f>
        <v>0</v>
      </c>
      <c r="V71" s="123">
        <f>'За НПП '!Y322</f>
        <v>0</v>
      </c>
      <c r="W71" s="123">
        <f>'За НПП '!Z322</f>
        <v>0</v>
      </c>
      <c r="X71" s="123">
        <f>'За НПП '!AA322</f>
        <v>0</v>
      </c>
      <c r="Y71" s="123">
        <f>'За НПП '!AB322</f>
        <v>0</v>
      </c>
      <c r="Z71" s="123">
        <f>'За НПП '!AC322</f>
        <v>0</v>
      </c>
      <c r="AA71" s="123"/>
      <c r="AB71" s="123">
        <f>'За НПП '!AD322</f>
        <v>245</v>
      </c>
      <c r="AC71" s="132"/>
    </row>
    <row r="72" spans="1:29" s="133" customFormat="1" ht="45" customHeight="1" x14ac:dyDescent="0.15">
      <c r="A72" s="260"/>
      <c r="B72" s="258"/>
      <c r="C72" s="258"/>
      <c r="D72" s="119">
        <v>1</v>
      </c>
      <c r="E72" s="126" t="s">
        <v>171</v>
      </c>
      <c r="F72" s="129"/>
      <c r="G72" s="129"/>
      <c r="H72" s="130"/>
      <c r="I72" s="123">
        <f>SUM(I70:I71)</f>
        <v>0</v>
      </c>
      <c r="J72" s="123">
        <f t="shared" ref="J72:AB72" si="35">SUM(J70:J71)</f>
        <v>548</v>
      </c>
      <c r="K72" s="123">
        <f t="shared" si="35"/>
        <v>0</v>
      </c>
      <c r="L72" s="123">
        <f t="shared" si="35"/>
        <v>0</v>
      </c>
      <c r="M72" s="123">
        <f t="shared" si="35"/>
        <v>0</v>
      </c>
      <c r="N72" s="123">
        <f t="shared" si="35"/>
        <v>0</v>
      </c>
      <c r="O72" s="123">
        <f t="shared" si="35"/>
        <v>0</v>
      </c>
      <c r="P72" s="123">
        <f t="shared" si="35"/>
        <v>0</v>
      </c>
      <c r="Q72" s="123">
        <f t="shared" si="35"/>
        <v>0</v>
      </c>
      <c r="R72" s="123">
        <f t="shared" si="35"/>
        <v>0</v>
      </c>
      <c r="S72" s="123">
        <f t="shared" si="35"/>
        <v>24</v>
      </c>
      <c r="T72" s="123">
        <f t="shared" si="35"/>
        <v>0</v>
      </c>
      <c r="U72" s="123">
        <f t="shared" si="35"/>
        <v>0</v>
      </c>
      <c r="V72" s="123">
        <f t="shared" si="35"/>
        <v>0</v>
      </c>
      <c r="W72" s="123">
        <f t="shared" si="35"/>
        <v>0</v>
      </c>
      <c r="X72" s="123">
        <f t="shared" si="35"/>
        <v>0</v>
      </c>
      <c r="Y72" s="123">
        <f t="shared" si="35"/>
        <v>0</v>
      </c>
      <c r="Z72" s="123">
        <f t="shared" si="35"/>
        <v>0</v>
      </c>
      <c r="AA72" s="123"/>
      <c r="AB72" s="123">
        <f t="shared" si="35"/>
        <v>572</v>
      </c>
      <c r="AC72" s="132"/>
    </row>
    <row r="73" spans="1:29" s="133" customFormat="1" ht="45" customHeight="1" x14ac:dyDescent="0.15">
      <c r="A73" s="260"/>
      <c r="B73" s="270" t="s">
        <v>135</v>
      </c>
      <c r="C73" s="270"/>
      <c r="D73" s="127">
        <f>D64+D67+D70</f>
        <v>3</v>
      </c>
      <c r="E73" s="128" t="s">
        <v>153</v>
      </c>
      <c r="F73" s="129"/>
      <c r="G73" s="129"/>
      <c r="H73" s="130"/>
      <c r="I73" s="131">
        <f>I64+I67+I70</f>
        <v>0</v>
      </c>
      <c r="J73" s="131">
        <f>J64+J67+J70</f>
        <v>860</v>
      </c>
      <c r="K73" s="131">
        <f t="shared" ref="K73:AB73" si="36">K64+K67+K70</f>
        <v>0</v>
      </c>
      <c r="L73" s="131">
        <f t="shared" si="36"/>
        <v>0</v>
      </c>
      <c r="M73" s="131">
        <f t="shared" si="36"/>
        <v>0</v>
      </c>
      <c r="N73" s="131">
        <f t="shared" si="36"/>
        <v>0</v>
      </c>
      <c r="O73" s="131">
        <f t="shared" si="36"/>
        <v>0</v>
      </c>
      <c r="P73" s="131">
        <f t="shared" si="36"/>
        <v>0</v>
      </c>
      <c r="Q73" s="131">
        <f t="shared" si="36"/>
        <v>0</v>
      </c>
      <c r="R73" s="131">
        <f t="shared" si="36"/>
        <v>0</v>
      </c>
      <c r="S73" s="131">
        <f t="shared" si="36"/>
        <v>37</v>
      </c>
      <c r="T73" s="131">
        <f t="shared" si="36"/>
        <v>0</v>
      </c>
      <c r="U73" s="131">
        <f t="shared" si="36"/>
        <v>0</v>
      </c>
      <c r="V73" s="131">
        <f t="shared" si="36"/>
        <v>0</v>
      </c>
      <c r="W73" s="131">
        <f t="shared" si="36"/>
        <v>0</v>
      </c>
      <c r="X73" s="131">
        <f t="shared" si="36"/>
        <v>0</v>
      </c>
      <c r="Y73" s="131">
        <f t="shared" si="36"/>
        <v>0</v>
      </c>
      <c r="Z73" s="131">
        <f t="shared" si="36"/>
        <v>0</v>
      </c>
      <c r="AA73" s="131"/>
      <c r="AB73" s="131">
        <f t="shared" si="36"/>
        <v>897</v>
      </c>
      <c r="AC73" s="132"/>
    </row>
    <row r="74" spans="1:29" s="133" customFormat="1" ht="45" customHeight="1" x14ac:dyDescent="0.15">
      <c r="A74" s="260"/>
      <c r="B74" s="270"/>
      <c r="C74" s="270"/>
      <c r="D74" s="127">
        <f t="shared" ref="D74:D75" si="37">D65+D68+D71</f>
        <v>3</v>
      </c>
      <c r="E74" s="128" t="s">
        <v>150</v>
      </c>
      <c r="F74" s="129"/>
      <c r="G74" s="129"/>
      <c r="H74" s="130"/>
      <c r="I74" s="131">
        <f>I65+I68+I71</f>
        <v>0</v>
      </c>
      <c r="J74" s="131">
        <f>J65+J68+J71</f>
        <v>740</v>
      </c>
      <c r="K74" s="131">
        <f t="shared" ref="K74:AB74" si="38">K65+K68+K71</f>
        <v>0</v>
      </c>
      <c r="L74" s="131">
        <f t="shared" si="38"/>
        <v>0</v>
      </c>
      <c r="M74" s="131">
        <f t="shared" si="38"/>
        <v>0</v>
      </c>
      <c r="N74" s="131">
        <f t="shared" si="38"/>
        <v>0</v>
      </c>
      <c r="O74" s="131">
        <f t="shared" si="38"/>
        <v>0</v>
      </c>
      <c r="P74" s="131">
        <f t="shared" si="38"/>
        <v>0</v>
      </c>
      <c r="Q74" s="131">
        <f t="shared" si="38"/>
        <v>0</v>
      </c>
      <c r="R74" s="131">
        <f t="shared" si="38"/>
        <v>50</v>
      </c>
      <c r="S74" s="131">
        <f t="shared" si="38"/>
        <v>27</v>
      </c>
      <c r="T74" s="131">
        <f t="shared" si="38"/>
        <v>0</v>
      </c>
      <c r="U74" s="131">
        <f t="shared" si="38"/>
        <v>0</v>
      </c>
      <c r="V74" s="131">
        <f t="shared" si="38"/>
        <v>0</v>
      </c>
      <c r="W74" s="131">
        <f t="shared" si="38"/>
        <v>0</v>
      </c>
      <c r="X74" s="131">
        <f t="shared" si="38"/>
        <v>0</v>
      </c>
      <c r="Y74" s="131">
        <f t="shared" si="38"/>
        <v>0</v>
      </c>
      <c r="Z74" s="131">
        <f t="shared" si="38"/>
        <v>0</v>
      </c>
      <c r="AA74" s="131"/>
      <c r="AB74" s="131">
        <f t="shared" si="38"/>
        <v>817</v>
      </c>
      <c r="AC74" s="132"/>
    </row>
    <row r="75" spans="1:29" s="133" customFormat="1" ht="45" customHeight="1" x14ac:dyDescent="0.15">
      <c r="A75" s="260"/>
      <c r="B75" s="270"/>
      <c r="C75" s="270"/>
      <c r="D75" s="127">
        <f t="shared" si="37"/>
        <v>3</v>
      </c>
      <c r="E75" s="134" t="s">
        <v>171</v>
      </c>
      <c r="F75" s="129"/>
      <c r="G75" s="129"/>
      <c r="H75" s="130"/>
      <c r="I75" s="131">
        <f>SUM(I73:I74)</f>
        <v>0</v>
      </c>
      <c r="J75" s="131">
        <f>SUM(J73:J74)</f>
        <v>1600</v>
      </c>
      <c r="K75" s="131">
        <f t="shared" ref="K75:AB75" si="39">SUM(K73:K74)</f>
        <v>0</v>
      </c>
      <c r="L75" s="131">
        <f t="shared" si="39"/>
        <v>0</v>
      </c>
      <c r="M75" s="131">
        <f t="shared" si="39"/>
        <v>0</v>
      </c>
      <c r="N75" s="131">
        <f t="shared" si="39"/>
        <v>0</v>
      </c>
      <c r="O75" s="131">
        <f t="shared" si="39"/>
        <v>0</v>
      </c>
      <c r="P75" s="131">
        <f t="shared" si="39"/>
        <v>0</v>
      </c>
      <c r="Q75" s="131">
        <f t="shared" si="39"/>
        <v>0</v>
      </c>
      <c r="R75" s="131">
        <f t="shared" si="39"/>
        <v>50</v>
      </c>
      <c r="S75" s="131">
        <f t="shared" si="39"/>
        <v>64</v>
      </c>
      <c r="T75" s="131">
        <f t="shared" si="39"/>
        <v>0</v>
      </c>
      <c r="U75" s="131">
        <f t="shared" si="39"/>
        <v>0</v>
      </c>
      <c r="V75" s="131">
        <f t="shared" si="39"/>
        <v>0</v>
      </c>
      <c r="W75" s="131">
        <f t="shared" si="39"/>
        <v>0</v>
      </c>
      <c r="X75" s="131">
        <f t="shared" si="39"/>
        <v>0</v>
      </c>
      <c r="Y75" s="131">
        <f t="shared" si="39"/>
        <v>0</v>
      </c>
      <c r="Z75" s="131">
        <f t="shared" si="39"/>
        <v>0</v>
      </c>
      <c r="AA75" s="131"/>
      <c r="AB75" s="131">
        <f t="shared" si="39"/>
        <v>1714</v>
      </c>
      <c r="AC75" s="132"/>
    </row>
    <row r="76" spans="1:29" s="133" customFormat="1" ht="45" customHeight="1" x14ac:dyDescent="0.15">
      <c r="A76" s="260">
        <v>18</v>
      </c>
      <c r="B76" s="258" t="s">
        <v>62</v>
      </c>
      <c r="C76" s="258" t="s">
        <v>172</v>
      </c>
      <c r="D76" s="119">
        <v>0.25</v>
      </c>
      <c r="E76" s="120" t="s">
        <v>153</v>
      </c>
      <c r="F76" s="129"/>
      <c r="G76" s="129"/>
      <c r="H76" s="130"/>
      <c r="I76" s="123">
        <f>'За НПП '!L332</f>
        <v>0</v>
      </c>
      <c r="J76" s="123">
        <f>'За НПП '!M332</f>
        <v>64</v>
      </c>
      <c r="K76" s="123">
        <f>'За НПП '!N332</f>
        <v>0</v>
      </c>
      <c r="L76" s="123">
        <f>'За НПП '!O332</f>
        <v>0</v>
      </c>
      <c r="M76" s="123">
        <f>'За НПП '!P332</f>
        <v>0</v>
      </c>
      <c r="N76" s="123">
        <f>'За НПП '!Q332</f>
        <v>0</v>
      </c>
      <c r="O76" s="123">
        <f>'За НПП '!R332</f>
        <v>0</v>
      </c>
      <c r="P76" s="123">
        <f>'За НПП '!S332</f>
        <v>0</v>
      </c>
      <c r="Q76" s="123">
        <f>'За НПП '!T332</f>
        <v>0</v>
      </c>
      <c r="R76" s="123">
        <f>'За НПП '!U332</f>
        <v>0</v>
      </c>
      <c r="S76" s="123">
        <f>'За НПП '!V332</f>
        <v>2</v>
      </c>
      <c r="T76" s="123">
        <f>'За НПП '!W332</f>
        <v>0</v>
      </c>
      <c r="U76" s="123">
        <f>'За НПП '!X332</f>
        <v>0</v>
      </c>
      <c r="V76" s="123">
        <f>'За НПП '!Y332</f>
        <v>0</v>
      </c>
      <c r="W76" s="123">
        <f>'За НПП '!Z332</f>
        <v>0</v>
      </c>
      <c r="X76" s="123">
        <f>'За НПП '!AA332</f>
        <v>0</v>
      </c>
      <c r="Y76" s="123">
        <f>'За НПП '!AB332</f>
        <v>0</v>
      </c>
      <c r="Z76" s="123">
        <f>'За НПП '!AC332</f>
        <v>0</v>
      </c>
      <c r="AA76" s="123"/>
      <c r="AB76" s="123">
        <f>'За НПП '!AD332</f>
        <v>66</v>
      </c>
      <c r="AC76" s="132"/>
    </row>
    <row r="77" spans="1:29" s="133" customFormat="1" ht="45" customHeight="1" x14ac:dyDescent="0.15">
      <c r="A77" s="260"/>
      <c r="B77" s="258"/>
      <c r="C77" s="258"/>
      <c r="D77" s="119">
        <v>0.25</v>
      </c>
      <c r="E77" s="120" t="s">
        <v>150</v>
      </c>
      <c r="F77" s="129"/>
      <c r="G77" s="129"/>
      <c r="H77" s="130"/>
      <c r="I77" s="123">
        <f>'За НПП '!L336</f>
        <v>0</v>
      </c>
      <c r="J77" s="123">
        <f>'За НПП '!M336</f>
        <v>64</v>
      </c>
      <c r="K77" s="123">
        <f>'За НПП '!N336</f>
        <v>0</v>
      </c>
      <c r="L77" s="123">
        <f>'За НПП '!O336</f>
        <v>0</v>
      </c>
      <c r="M77" s="123">
        <f>'За НПП '!P336</f>
        <v>0</v>
      </c>
      <c r="N77" s="123">
        <f>'За НПП '!Q336</f>
        <v>0</v>
      </c>
      <c r="O77" s="123">
        <f>'За НПП '!R336</f>
        <v>0</v>
      </c>
      <c r="P77" s="123">
        <f>'За НПП '!S336</f>
        <v>0</v>
      </c>
      <c r="Q77" s="123">
        <f>'За НПП '!T336</f>
        <v>0</v>
      </c>
      <c r="R77" s="123">
        <f>'За НПП '!U336</f>
        <v>15</v>
      </c>
      <c r="S77" s="123">
        <f>'За НПП '!V336</f>
        <v>3</v>
      </c>
      <c r="T77" s="123">
        <f>'За НПП '!W336</f>
        <v>0</v>
      </c>
      <c r="U77" s="123">
        <f>'За НПП '!X336</f>
        <v>0</v>
      </c>
      <c r="V77" s="123">
        <f>'За НПП '!Y336</f>
        <v>0</v>
      </c>
      <c r="W77" s="123">
        <f>'За НПП '!Z336</f>
        <v>0</v>
      </c>
      <c r="X77" s="123">
        <f>'За НПП '!AA336</f>
        <v>0</v>
      </c>
      <c r="Y77" s="123">
        <f>'За НПП '!AB336</f>
        <v>0</v>
      </c>
      <c r="Z77" s="123">
        <f>'За НПП '!AC336</f>
        <v>0</v>
      </c>
      <c r="AA77" s="123"/>
      <c r="AB77" s="123">
        <f>'За НПП '!AD336</f>
        <v>82</v>
      </c>
      <c r="AC77" s="132"/>
    </row>
    <row r="78" spans="1:29" s="133" customFormat="1" ht="45" customHeight="1" x14ac:dyDescent="0.15">
      <c r="A78" s="260"/>
      <c r="B78" s="258"/>
      <c r="C78" s="258"/>
      <c r="D78" s="119">
        <v>0.25</v>
      </c>
      <c r="E78" s="126" t="s">
        <v>171</v>
      </c>
      <c r="F78" s="123">
        <f t="shared" ref="F78:H78" si="40">F76+F77</f>
        <v>0</v>
      </c>
      <c r="G78" s="123">
        <f t="shared" si="40"/>
        <v>0</v>
      </c>
      <c r="H78" s="123">
        <f t="shared" si="40"/>
        <v>0</v>
      </c>
      <c r="I78" s="123">
        <f>I76+I77</f>
        <v>0</v>
      </c>
      <c r="J78" s="123">
        <f t="shared" ref="J78:AB78" si="41">J76+J77</f>
        <v>128</v>
      </c>
      <c r="K78" s="123">
        <f t="shared" si="41"/>
        <v>0</v>
      </c>
      <c r="L78" s="123">
        <f t="shared" si="41"/>
        <v>0</v>
      </c>
      <c r="M78" s="123">
        <f t="shared" si="41"/>
        <v>0</v>
      </c>
      <c r="N78" s="123">
        <f t="shared" si="41"/>
        <v>0</v>
      </c>
      <c r="O78" s="123">
        <f t="shared" si="41"/>
        <v>0</v>
      </c>
      <c r="P78" s="123">
        <f t="shared" si="41"/>
        <v>0</v>
      </c>
      <c r="Q78" s="123">
        <f t="shared" si="41"/>
        <v>0</v>
      </c>
      <c r="R78" s="123">
        <f t="shared" si="41"/>
        <v>15</v>
      </c>
      <c r="S78" s="123">
        <f t="shared" si="41"/>
        <v>5</v>
      </c>
      <c r="T78" s="123">
        <f t="shared" si="41"/>
        <v>0</v>
      </c>
      <c r="U78" s="123">
        <f t="shared" si="41"/>
        <v>0</v>
      </c>
      <c r="V78" s="123">
        <f t="shared" si="41"/>
        <v>0</v>
      </c>
      <c r="W78" s="123">
        <f t="shared" si="41"/>
        <v>0</v>
      </c>
      <c r="X78" s="123">
        <f t="shared" si="41"/>
        <v>0</v>
      </c>
      <c r="Y78" s="123">
        <f t="shared" si="41"/>
        <v>0</v>
      </c>
      <c r="Z78" s="123">
        <f t="shared" si="41"/>
        <v>0</v>
      </c>
      <c r="AA78" s="123"/>
      <c r="AB78" s="123">
        <f t="shared" si="41"/>
        <v>148</v>
      </c>
      <c r="AC78" s="132"/>
    </row>
    <row r="79" spans="1:29" s="133" customFormat="1" ht="45" customHeight="1" x14ac:dyDescent="0.15">
      <c r="A79" s="260">
        <v>19</v>
      </c>
      <c r="B79" s="258" t="s">
        <v>15</v>
      </c>
      <c r="C79" s="258" t="s">
        <v>172</v>
      </c>
      <c r="D79" s="119">
        <v>0.5</v>
      </c>
      <c r="E79" s="120" t="s">
        <v>153</v>
      </c>
      <c r="F79" s="121"/>
      <c r="G79" s="121"/>
      <c r="H79" s="122"/>
      <c r="I79" s="123">
        <f>'За НПП '!L349</f>
        <v>0</v>
      </c>
      <c r="J79" s="123">
        <f>'За НПП '!M349</f>
        <v>160</v>
      </c>
      <c r="K79" s="123">
        <f>'За НПП '!N349</f>
        <v>0</v>
      </c>
      <c r="L79" s="123">
        <f>'За НПП '!O349</f>
        <v>0</v>
      </c>
      <c r="M79" s="123">
        <f>'За НПП '!P349</f>
        <v>0</v>
      </c>
      <c r="N79" s="123">
        <f>'За НПП '!Q349</f>
        <v>0</v>
      </c>
      <c r="O79" s="123">
        <f>'За НПП '!R349</f>
        <v>0</v>
      </c>
      <c r="P79" s="123">
        <f>'За НПП '!S349</f>
        <v>0</v>
      </c>
      <c r="Q79" s="123">
        <f>'За НПП '!T349</f>
        <v>0</v>
      </c>
      <c r="R79" s="123">
        <f>'За НПП '!U349</f>
        <v>0</v>
      </c>
      <c r="S79" s="123">
        <f>'За НПП '!V349</f>
        <v>5</v>
      </c>
      <c r="T79" s="123">
        <f>'За НПП '!W349</f>
        <v>0</v>
      </c>
      <c r="U79" s="123">
        <f>'За НПП '!X349</f>
        <v>0</v>
      </c>
      <c r="V79" s="123">
        <f>'За НПП '!Y349</f>
        <v>0</v>
      </c>
      <c r="W79" s="123">
        <f>'За НПП '!Z349</f>
        <v>0</v>
      </c>
      <c r="X79" s="123">
        <f>'За НПП '!AA349</f>
        <v>0</v>
      </c>
      <c r="Y79" s="123">
        <f>'За НПП '!AB349</f>
        <v>0</v>
      </c>
      <c r="Z79" s="123">
        <f>'За НПП '!AC349</f>
        <v>0</v>
      </c>
      <c r="AA79" s="123"/>
      <c r="AB79" s="123">
        <f>'За НПП '!AD349</f>
        <v>165</v>
      </c>
      <c r="AC79" s="132"/>
    </row>
    <row r="80" spans="1:29" s="133" customFormat="1" ht="45" customHeight="1" x14ac:dyDescent="0.15">
      <c r="A80" s="260"/>
      <c r="B80" s="258"/>
      <c r="C80" s="258"/>
      <c r="D80" s="119">
        <v>0.5</v>
      </c>
      <c r="E80" s="120" t="s">
        <v>150</v>
      </c>
      <c r="F80" s="121"/>
      <c r="G80" s="121"/>
      <c r="H80" s="122"/>
      <c r="I80" s="123">
        <f>'За НПП '!L354</f>
        <v>0</v>
      </c>
      <c r="J80" s="123">
        <f>'За НПП '!M354</f>
        <v>112</v>
      </c>
      <c r="K80" s="123">
        <f>'За НПП '!N354</f>
        <v>0</v>
      </c>
      <c r="L80" s="123">
        <f>'За НПП '!O354</f>
        <v>4</v>
      </c>
      <c r="M80" s="123">
        <f>'За НПП '!P354</f>
        <v>2</v>
      </c>
      <c r="N80" s="123">
        <f>'За НПП '!Q354</f>
        <v>0</v>
      </c>
      <c r="O80" s="123">
        <f>'За НПП '!R354</f>
        <v>9</v>
      </c>
      <c r="P80" s="123">
        <f>'За НПП '!S354</f>
        <v>0</v>
      </c>
      <c r="Q80" s="123">
        <f>'За НПП '!T354</f>
        <v>0</v>
      </c>
      <c r="R80" s="123">
        <f>'За НПП '!U354</f>
        <v>0</v>
      </c>
      <c r="S80" s="123">
        <f>'За НПП '!V354</f>
        <v>5</v>
      </c>
      <c r="T80" s="123">
        <f>'За НПП '!W354</f>
        <v>0</v>
      </c>
      <c r="U80" s="123">
        <f>'За НПП '!X354</f>
        <v>0</v>
      </c>
      <c r="V80" s="123">
        <f>'За НПП '!Y354</f>
        <v>0</v>
      </c>
      <c r="W80" s="123">
        <f>'За НПП '!Z354</f>
        <v>0</v>
      </c>
      <c r="X80" s="123">
        <f>'За НПП '!AA354</f>
        <v>0</v>
      </c>
      <c r="Y80" s="123">
        <f>'За НПП '!AB354</f>
        <v>0</v>
      </c>
      <c r="Z80" s="123">
        <f>'За НПП '!AC354</f>
        <v>0</v>
      </c>
      <c r="AA80" s="123"/>
      <c r="AB80" s="123">
        <f>'За НПП '!AD354</f>
        <v>132</v>
      </c>
      <c r="AC80" s="132"/>
    </row>
    <row r="81" spans="1:33" s="133" customFormat="1" ht="45" customHeight="1" x14ac:dyDescent="0.15">
      <c r="A81" s="260"/>
      <c r="B81" s="258"/>
      <c r="C81" s="258"/>
      <c r="D81" s="119">
        <v>0.5</v>
      </c>
      <c r="E81" s="126" t="s">
        <v>171</v>
      </c>
      <c r="F81" s="123">
        <f t="shared" ref="F81:H81" si="42">SUM(F79:F80)</f>
        <v>0</v>
      </c>
      <c r="G81" s="123">
        <f t="shared" si="42"/>
        <v>0</v>
      </c>
      <c r="H81" s="123">
        <f t="shared" si="42"/>
        <v>0</v>
      </c>
      <c r="I81" s="123">
        <f>SUM(I79:I80)</f>
        <v>0</v>
      </c>
      <c r="J81" s="123">
        <f t="shared" ref="J81:AB81" si="43">SUM(J79:J80)</f>
        <v>272</v>
      </c>
      <c r="K81" s="123">
        <f t="shared" si="43"/>
        <v>0</v>
      </c>
      <c r="L81" s="123">
        <f t="shared" si="43"/>
        <v>4</v>
      </c>
      <c r="M81" s="123">
        <f t="shared" si="43"/>
        <v>2</v>
      </c>
      <c r="N81" s="123">
        <f t="shared" si="43"/>
        <v>0</v>
      </c>
      <c r="O81" s="123">
        <f t="shared" si="43"/>
        <v>9</v>
      </c>
      <c r="P81" s="123">
        <f t="shared" si="43"/>
        <v>0</v>
      </c>
      <c r="Q81" s="123">
        <f t="shared" si="43"/>
        <v>0</v>
      </c>
      <c r="R81" s="123">
        <f t="shared" si="43"/>
        <v>0</v>
      </c>
      <c r="S81" s="123">
        <f t="shared" si="43"/>
        <v>10</v>
      </c>
      <c r="T81" s="123">
        <f t="shared" si="43"/>
        <v>0</v>
      </c>
      <c r="U81" s="123">
        <f t="shared" si="43"/>
        <v>0</v>
      </c>
      <c r="V81" s="123">
        <f t="shared" si="43"/>
        <v>0</v>
      </c>
      <c r="W81" s="123">
        <f t="shared" si="43"/>
        <v>0</v>
      </c>
      <c r="X81" s="123">
        <f t="shared" si="43"/>
        <v>0</v>
      </c>
      <c r="Y81" s="123">
        <f t="shared" si="43"/>
        <v>0</v>
      </c>
      <c r="Z81" s="123">
        <f t="shared" si="43"/>
        <v>0</v>
      </c>
      <c r="AA81" s="123"/>
      <c r="AB81" s="123">
        <f t="shared" si="43"/>
        <v>297</v>
      </c>
      <c r="AC81" s="132"/>
    </row>
    <row r="82" spans="1:33" s="133" customFormat="1" ht="45" customHeight="1" x14ac:dyDescent="0.15">
      <c r="A82" s="260">
        <v>20</v>
      </c>
      <c r="B82" s="258" t="s">
        <v>164</v>
      </c>
      <c r="C82" s="258" t="s">
        <v>172</v>
      </c>
      <c r="D82" s="119">
        <v>0.25</v>
      </c>
      <c r="E82" s="120" t="s">
        <v>153</v>
      </c>
      <c r="F82" s="129"/>
      <c r="G82" s="129"/>
      <c r="H82" s="130"/>
      <c r="I82" s="123">
        <f>'За НПП '!L365</f>
        <v>0</v>
      </c>
      <c r="J82" s="123">
        <f>'За НПП '!M365</f>
        <v>64</v>
      </c>
      <c r="K82" s="123">
        <f>'За НПП '!N365</f>
        <v>0</v>
      </c>
      <c r="L82" s="123">
        <f>'За НПП '!O365</f>
        <v>0</v>
      </c>
      <c r="M82" s="123">
        <f>'За НПП '!P365</f>
        <v>0</v>
      </c>
      <c r="N82" s="123">
        <f>'За НПП '!Q365</f>
        <v>0</v>
      </c>
      <c r="O82" s="123">
        <f>'За НПП '!R365</f>
        <v>0</v>
      </c>
      <c r="P82" s="123">
        <f>'За НПП '!S365</f>
        <v>0</v>
      </c>
      <c r="Q82" s="123">
        <f>'За НПП '!T365</f>
        <v>0</v>
      </c>
      <c r="R82" s="123">
        <f>'За НПП '!U365</f>
        <v>0</v>
      </c>
      <c r="S82" s="123">
        <f>'За НПП '!V365</f>
        <v>3</v>
      </c>
      <c r="T82" s="123">
        <f>'За НПП '!W365</f>
        <v>0</v>
      </c>
      <c r="U82" s="123">
        <f>'За НПП '!X365</f>
        <v>0</v>
      </c>
      <c r="V82" s="123">
        <f>'За НПП '!Y365</f>
        <v>0</v>
      </c>
      <c r="W82" s="123">
        <f>'За НПП '!Z365</f>
        <v>0</v>
      </c>
      <c r="X82" s="123">
        <f>'За НПП '!AA365</f>
        <v>0</v>
      </c>
      <c r="Y82" s="123">
        <f>'За НПП '!AB365</f>
        <v>0</v>
      </c>
      <c r="Z82" s="123">
        <f>'За НПП '!AC365</f>
        <v>0</v>
      </c>
      <c r="AA82" s="123"/>
      <c r="AB82" s="123">
        <f>'За НПП '!AD365</f>
        <v>67</v>
      </c>
      <c r="AC82" s="132"/>
    </row>
    <row r="83" spans="1:33" s="133" customFormat="1" ht="45" customHeight="1" x14ac:dyDescent="0.15">
      <c r="A83" s="260"/>
      <c r="B83" s="258"/>
      <c r="C83" s="258"/>
      <c r="D83" s="119">
        <v>0.25</v>
      </c>
      <c r="E83" s="120" t="s">
        <v>150</v>
      </c>
      <c r="F83" s="129"/>
      <c r="G83" s="129"/>
      <c r="H83" s="130"/>
      <c r="I83" s="123">
        <f>'За НПП '!L368</f>
        <v>0</v>
      </c>
      <c r="J83" s="123">
        <f>'За НПП '!M368</f>
        <v>68</v>
      </c>
      <c r="K83" s="123">
        <f>'За НПП '!N368</f>
        <v>0</v>
      </c>
      <c r="L83" s="123">
        <f>'За НПП '!O368</f>
        <v>0</v>
      </c>
      <c r="M83" s="123">
        <f>'За НПП '!P368</f>
        <v>0</v>
      </c>
      <c r="N83" s="123">
        <f>'За НПП '!Q368</f>
        <v>0</v>
      </c>
      <c r="O83" s="123">
        <f>'За НПП '!R368</f>
        <v>0</v>
      </c>
      <c r="P83" s="123">
        <f>'За НПП '!S368</f>
        <v>0</v>
      </c>
      <c r="Q83" s="123">
        <f>'За НПП '!T368</f>
        <v>0</v>
      </c>
      <c r="R83" s="123">
        <f>'За НПП '!U368</f>
        <v>0</v>
      </c>
      <c r="S83" s="123">
        <f>'За НПП '!V368</f>
        <v>4</v>
      </c>
      <c r="T83" s="123">
        <f>'За НПП '!W368</f>
        <v>0</v>
      </c>
      <c r="U83" s="123">
        <f>'За НПП '!X368</f>
        <v>0</v>
      </c>
      <c r="V83" s="123">
        <f>'За НПП '!Y368</f>
        <v>0</v>
      </c>
      <c r="W83" s="123">
        <f>'За НПП '!Z368</f>
        <v>0</v>
      </c>
      <c r="X83" s="123">
        <f>'За НПП '!AA368</f>
        <v>0</v>
      </c>
      <c r="Y83" s="123">
        <f>'За НПП '!AB368</f>
        <v>0</v>
      </c>
      <c r="Z83" s="123">
        <f>'За НПП '!AC368</f>
        <v>0</v>
      </c>
      <c r="AA83" s="123"/>
      <c r="AB83" s="123">
        <f>'За НПП '!AD368</f>
        <v>72</v>
      </c>
      <c r="AC83" s="132"/>
    </row>
    <row r="84" spans="1:33" s="133" customFormat="1" ht="45" customHeight="1" x14ac:dyDescent="0.15">
      <c r="A84" s="260"/>
      <c r="B84" s="258"/>
      <c r="C84" s="258"/>
      <c r="D84" s="119">
        <v>0.25</v>
      </c>
      <c r="E84" s="126" t="s">
        <v>171</v>
      </c>
      <c r="F84" s="123">
        <f t="shared" ref="F84:H84" si="44">F82+F83</f>
        <v>0</v>
      </c>
      <c r="G84" s="123">
        <f t="shared" si="44"/>
        <v>0</v>
      </c>
      <c r="H84" s="123">
        <f t="shared" si="44"/>
        <v>0</v>
      </c>
      <c r="I84" s="123">
        <f>I82+I83</f>
        <v>0</v>
      </c>
      <c r="J84" s="123">
        <f t="shared" ref="J84:AB84" si="45">J82+J83</f>
        <v>132</v>
      </c>
      <c r="K84" s="123">
        <f t="shared" si="45"/>
        <v>0</v>
      </c>
      <c r="L84" s="123">
        <f t="shared" si="45"/>
        <v>0</v>
      </c>
      <c r="M84" s="123">
        <f t="shared" si="45"/>
        <v>0</v>
      </c>
      <c r="N84" s="123">
        <f t="shared" si="45"/>
        <v>0</v>
      </c>
      <c r="O84" s="123">
        <f t="shared" si="45"/>
        <v>0</v>
      </c>
      <c r="P84" s="123">
        <f t="shared" si="45"/>
        <v>0</v>
      </c>
      <c r="Q84" s="123">
        <f t="shared" si="45"/>
        <v>0</v>
      </c>
      <c r="R84" s="123">
        <f t="shared" si="45"/>
        <v>0</v>
      </c>
      <c r="S84" s="123">
        <f t="shared" si="45"/>
        <v>7</v>
      </c>
      <c r="T84" s="123">
        <f t="shared" si="45"/>
        <v>0</v>
      </c>
      <c r="U84" s="123">
        <f t="shared" si="45"/>
        <v>0</v>
      </c>
      <c r="V84" s="123">
        <f t="shared" si="45"/>
        <v>0</v>
      </c>
      <c r="W84" s="123">
        <f t="shared" si="45"/>
        <v>0</v>
      </c>
      <c r="X84" s="123">
        <f t="shared" si="45"/>
        <v>0</v>
      </c>
      <c r="Y84" s="123">
        <f t="shared" si="45"/>
        <v>0</v>
      </c>
      <c r="Z84" s="123">
        <f t="shared" si="45"/>
        <v>0</v>
      </c>
      <c r="AA84" s="123"/>
      <c r="AB84" s="123">
        <f t="shared" si="45"/>
        <v>139</v>
      </c>
      <c r="AC84" s="132"/>
    </row>
    <row r="85" spans="1:33" s="133" customFormat="1" ht="45" customHeight="1" x14ac:dyDescent="0.15">
      <c r="A85" s="260">
        <v>21</v>
      </c>
      <c r="B85" s="258" t="s">
        <v>112</v>
      </c>
      <c r="C85" s="258" t="s">
        <v>172</v>
      </c>
      <c r="D85" s="119">
        <v>0.5</v>
      </c>
      <c r="E85" s="120" t="s">
        <v>153</v>
      </c>
      <c r="F85" s="121"/>
      <c r="G85" s="121"/>
      <c r="H85" s="122"/>
      <c r="I85" s="123">
        <f>'За НПП '!L379</f>
        <v>0</v>
      </c>
      <c r="J85" s="123">
        <f>'За НПП '!M379</f>
        <v>108</v>
      </c>
      <c r="K85" s="123">
        <f>'За НПП '!N379</f>
        <v>0</v>
      </c>
      <c r="L85" s="123">
        <f>'За НПП '!O379</f>
        <v>0</v>
      </c>
      <c r="M85" s="123">
        <f>'За НПП '!P379</f>
        <v>0</v>
      </c>
      <c r="N85" s="123">
        <f>'За НПП '!Q379</f>
        <v>0</v>
      </c>
      <c r="O85" s="123">
        <f>'За НПП '!R379</f>
        <v>0</v>
      </c>
      <c r="P85" s="123">
        <f>'За НПП '!S379</f>
        <v>0</v>
      </c>
      <c r="Q85" s="123">
        <f>'За НПП '!T379</f>
        <v>0</v>
      </c>
      <c r="R85" s="123">
        <f>'За НПП '!U379</f>
        <v>0</v>
      </c>
      <c r="S85" s="123">
        <f>'За НПП '!V379</f>
        <v>2</v>
      </c>
      <c r="T85" s="123">
        <f>'За НПП '!W379</f>
        <v>0</v>
      </c>
      <c r="U85" s="123">
        <f>'За НПП '!X379</f>
        <v>0</v>
      </c>
      <c r="V85" s="123">
        <f>'За НПП '!Y379</f>
        <v>0</v>
      </c>
      <c r="W85" s="123">
        <f>'За НПП '!Z379</f>
        <v>0</v>
      </c>
      <c r="X85" s="123">
        <f>'За НПП '!AA379</f>
        <v>0</v>
      </c>
      <c r="Y85" s="123">
        <f>'За НПП '!AB379</f>
        <v>0</v>
      </c>
      <c r="Z85" s="123">
        <f>'За НПП '!AC379</f>
        <v>0</v>
      </c>
      <c r="AA85" s="123"/>
      <c r="AB85" s="123">
        <f>'За НПП '!AD379</f>
        <v>110</v>
      </c>
      <c r="AC85" s="132"/>
    </row>
    <row r="86" spans="1:33" s="133" customFormat="1" ht="45" customHeight="1" x14ac:dyDescent="0.15">
      <c r="A86" s="260"/>
      <c r="B86" s="258"/>
      <c r="C86" s="258"/>
      <c r="D86" s="119">
        <v>0.5</v>
      </c>
      <c r="E86" s="120" t="s">
        <v>150</v>
      </c>
      <c r="F86" s="121"/>
      <c r="G86" s="121"/>
      <c r="H86" s="122"/>
      <c r="I86" s="123">
        <f>'За НПП '!L384</f>
        <v>0</v>
      </c>
      <c r="J86" s="123">
        <f>'За НПП '!M384</f>
        <v>168</v>
      </c>
      <c r="K86" s="123">
        <f>'За НПП '!N384</f>
        <v>0</v>
      </c>
      <c r="L86" s="123">
        <f>'За НПП '!O384</f>
        <v>0</v>
      </c>
      <c r="M86" s="123">
        <f>'За НПП '!P384</f>
        <v>0</v>
      </c>
      <c r="N86" s="123">
        <f>'За НПП '!Q384</f>
        <v>0</v>
      </c>
      <c r="O86" s="123">
        <f>'За НПП '!R384</f>
        <v>0</v>
      </c>
      <c r="P86" s="123">
        <f>'За НПП '!S384</f>
        <v>0</v>
      </c>
      <c r="Q86" s="123">
        <f>'За НПП '!T384</f>
        <v>0</v>
      </c>
      <c r="R86" s="123">
        <f>'За НПП '!U384</f>
        <v>15</v>
      </c>
      <c r="S86" s="123">
        <f>'За НПП '!V384</f>
        <v>5</v>
      </c>
      <c r="T86" s="123">
        <f>'За НПП '!W384</f>
        <v>0</v>
      </c>
      <c r="U86" s="123">
        <f>'За НПП '!X384</f>
        <v>0</v>
      </c>
      <c r="V86" s="123">
        <f>'За НПП '!Y384</f>
        <v>0</v>
      </c>
      <c r="W86" s="123">
        <f>'За НПП '!Z384</f>
        <v>0</v>
      </c>
      <c r="X86" s="123">
        <f>'За НПП '!AA384</f>
        <v>0</v>
      </c>
      <c r="Y86" s="123">
        <f>'За НПП '!AB384</f>
        <v>0</v>
      </c>
      <c r="Z86" s="123">
        <f>'За НПП '!AC384</f>
        <v>0</v>
      </c>
      <c r="AA86" s="123"/>
      <c r="AB86" s="123">
        <f>'За НПП '!AD384</f>
        <v>188</v>
      </c>
      <c r="AC86" s="132"/>
    </row>
    <row r="87" spans="1:33" s="133" customFormat="1" ht="45" customHeight="1" x14ac:dyDescent="0.15">
      <c r="A87" s="260"/>
      <c r="B87" s="258"/>
      <c r="C87" s="258"/>
      <c r="D87" s="119">
        <v>0.5</v>
      </c>
      <c r="E87" s="126" t="s">
        <v>171</v>
      </c>
      <c r="F87" s="123">
        <f t="shared" ref="F87:H87" si="46">SUM(F85:F86)</f>
        <v>0</v>
      </c>
      <c r="G87" s="123">
        <f t="shared" si="46"/>
        <v>0</v>
      </c>
      <c r="H87" s="123">
        <f t="shared" si="46"/>
        <v>0</v>
      </c>
      <c r="I87" s="123">
        <f>SUM(I85:I86)</f>
        <v>0</v>
      </c>
      <c r="J87" s="123">
        <f>SUM(J85:J86)</f>
        <v>276</v>
      </c>
      <c r="K87" s="123">
        <f t="shared" ref="K87:AB87" si="47">SUM(K85:K86)</f>
        <v>0</v>
      </c>
      <c r="L87" s="123">
        <f t="shared" si="47"/>
        <v>0</v>
      </c>
      <c r="M87" s="123">
        <f t="shared" si="47"/>
        <v>0</v>
      </c>
      <c r="N87" s="123">
        <f t="shared" si="47"/>
        <v>0</v>
      </c>
      <c r="O87" s="123">
        <f t="shared" si="47"/>
        <v>0</v>
      </c>
      <c r="P87" s="123">
        <f t="shared" si="47"/>
        <v>0</v>
      </c>
      <c r="Q87" s="123">
        <f t="shared" si="47"/>
        <v>0</v>
      </c>
      <c r="R87" s="123">
        <f t="shared" si="47"/>
        <v>15</v>
      </c>
      <c r="S87" s="123">
        <f t="shared" si="47"/>
        <v>7</v>
      </c>
      <c r="T87" s="123">
        <f t="shared" si="47"/>
        <v>0</v>
      </c>
      <c r="U87" s="123">
        <f t="shared" si="47"/>
        <v>0</v>
      </c>
      <c r="V87" s="123">
        <f t="shared" si="47"/>
        <v>0</v>
      </c>
      <c r="W87" s="123">
        <f t="shared" si="47"/>
        <v>0</v>
      </c>
      <c r="X87" s="123">
        <f t="shared" si="47"/>
        <v>0</v>
      </c>
      <c r="Y87" s="123">
        <f t="shared" si="47"/>
        <v>0</v>
      </c>
      <c r="Z87" s="123">
        <f t="shared" si="47"/>
        <v>0</v>
      </c>
      <c r="AA87" s="123"/>
      <c r="AB87" s="123">
        <f t="shared" si="47"/>
        <v>298</v>
      </c>
      <c r="AC87" s="132"/>
    </row>
    <row r="88" spans="1:33" s="133" customFormat="1" ht="45" customHeight="1" x14ac:dyDescent="0.15">
      <c r="A88" s="260"/>
      <c r="B88" s="270" t="s">
        <v>208</v>
      </c>
      <c r="C88" s="276"/>
      <c r="D88" s="130">
        <v>1.5</v>
      </c>
      <c r="E88" s="128" t="s">
        <v>153</v>
      </c>
      <c r="F88" s="129"/>
      <c r="G88" s="129"/>
      <c r="H88" s="130"/>
      <c r="I88" s="131">
        <f>I76+I79+I82+I85</f>
        <v>0</v>
      </c>
      <c r="J88" s="131">
        <f>J76+J79+J82+J85</f>
        <v>396</v>
      </c>
      <c r="K88" s="131">
        <f t="shared" ref="K88:AB88" si="48">K76+K79+K82+K85</f>
        <v>0</v>
      </c>
      <c r="L88" s="131">
        <f t="shared" si="48"/>
        <v>0</v>
      </c>
      <c r="M88" s="131">
        <f t="shared" si="48"/>
        <v>0</v>
      </c>
      <c r="N88" s="131">
        <f t="shared" si="48"/>
        <v>0</v>
      </c>
      <c r="O88" s="131">
        <f t="shared" si="48"/>
        <v>0</v>
      </c>
      <c r="P88" s="131">
        <f t="shared" si="48"/>
        <v>0</v>
      </c>
      <c r="Q88" s="131">
        <f t="shared" si="48"/>
        <v>0</v>
      </c>
      <c r="R88" s="131">
        <f t="shared" si="48"/>
        <v>0</v>
      </c>
      <c r="S88" s="131">
        <f t="shared" si="48"/>
        <v>12</v>
      </c>
      <c r="T88" s="131">
        <f t="shared" si="48"/>
        <v>0</v>
      </c>
      <c r="U88" s="131">
        <f t="shared" si="48"/>
        <v>0</v>
      </c>
      <c r="V88" s="131">
        <f t="shared" si="48"/>
        <v>0</v>
      </c>
      <c r="W88" s="131">
        <f t="shared" si="48"/>
        <v>0</v>
      </c>
      <c r="X88" s="131">
        <f t="shared" si="48"/>
        <v>0</v>
      </c>
      <c r="Y88" s="131">
        <f t="shared" si="48"/>
        <v>0</v>
      </c>
      <c r="Z88" s="131">
        <f t="shared" si="48"/>
        <v>0</v>
      </c>
      <c r="AA88" s="131"/>
      <c r="AB88" s="131">
        <f t="shared" si="48"/>
        <v>408</v>
      </c>
      <c r="AC88" s="132"/>
    </row>
    <row r="89" spans="1:33" s="133" customFormat="1" ht="45" customHeight="1" x14ac:dyDescent="0.15">
      <c r="A89" s="260"/>
      <c r="B89" s="270"/>
      <c r="C89" s="276"/>
      <c r="D89" s="130">
        <v>1.5</v>
      </c>
      <c r="E89" s="128" t="s">
        <v>150</v>
      </c>
      <c r="F89" s="129"/>
      <c r="G89" s="129"/>
      <c r="H89" s="130"/>
      <c r="I89" s="131">
        <f>I77+I80+I83+I86</f>
        <v>0</v>
      </c>
      <c r="J89" s="131">
        <f>J77+J80+J83+J86</f>
        <v>412</v>
      </c>
      <c r="K89" s="131">
        <f t="shared" ref="K89:AB89" si="49">K77+K80+K83+K86</f>
        <v>0</v>
      </c>
      <c r="L89" s="131">
        <f t="shared" si="49"/>
        <v>4</v>
      </c>
      <c r="M89" s="131">
        <f t="shared" si="49"/>
        <v>2</v>
      </c>
      <c r="N89" s="131">
        <f t="shared" si="49"/>
        <v>0</v>
      </c>
      <c r="O89" s="131">
        <f t="shared" si="49"/>
        <v>9</v>
      </c>
      <c r="P89" s="131">
        <f t="shared" si="49"/>
        <v>0</v>
      </c>
      <c r="Q89" s="131">
        <f t="shared" si="49"/>
        <v>0</v>
      </c>
      <c r="R89" s="131">
        <f t="shared" si="49"/>
        <v>30</v>
      </c>
      <c r="S89" s="131">
        <f t="shared" si="49"/>
        <v>17</v>
      </c>
      <c r="T89" s="131">
        <f t="shared" si="49"/>
        <v>0</v>
      </c>
      <c r="U89" s="131">
        <f t="shared" si="49"/>
        <v>0</v>
      </c>
      <c r="V89" s="131">
        <f t="shared" si="49"/>
        <v>0</v>
      </c>
      <c r="W89" s="131">
        <f t="shared" si="49"/>
        <v>0</v>
      </c>
      <c r="X89" s="131">
        <f t="shared" si="49"/>
        <v>0</v>
      </c>
      <c r="Y89" s="131">
        <f t="shared" si="49"/>
        <v>0</v>
      </c>
      <c r="Z89" s="131">
        <f t="shared" si="49"/>
        <v>0</v>
      </c>
      <c r="AA89" s="131"/>
      <c r="AB89" s="131">
        <f t="shared" si="49"/>
        <v>474</v>
      </c>
      <c r="AC89" s="132"/>
    </row>
    <row r="90" spans="1:33" s="133" customFormat="1" ht="45" customHeight="1" x14ac:dyDescent="0.15">
      <c r="A90" s="260"/>
      <c r="B90" s="270"/>
      <c r="C90" s="276"/>
      <c r="D90" s="130">
        <v>1.5</v>
      </c>
      <c r="E90" s="134" t="s">
        <v>171</v>
      </c>
      <c r="F90" s="129"/>
      <c r="G90" s="129"/>
      <c r="H90" s="130"/>
      <c r="I90" s="131">
        <f>I88+I89</f>
        <v>0</v>
      </c>
      <c r="J90" s="131">
        <f>J88+J89</f>
        <v>808</v>
      </c>
      <c r="K90" s="131">
        <f t="shared" ref="K90:AB90" si="50">K88+K89</f>
        <v>0</v>
      </c>
      <c r="L90" s="131">
        <f t="shared" si="50"/>
        <v>4</v>
      </c>
      <c r="M90" s="131">
        <f t="shared" si="50"/>
        <v>2</v>
      </c>
      <c r="N90" s="131">
        <f t="shared" si="50"/>
        <v>0</v>
      </c>
      <c r="O90" s="131">
        <f t="shared" si="50"/>
        <v>9</v>
      </c>
      <c r="P90" s="131">
        <f t="shared" si="50"/>
        <v>0</v>
      </c>
      <c r="Q90" s="131">
        <f t="shared" si="50"/>
        <v>0</v>
      </c>
      <c r="R90" s="131">
        <f t="shared" si="50"/>
        <v>30</v>
      </c>
      <c r="S90" s="131">
        <f t="shared" si="50"/>
        <v>29</v>
      </c>
      <c r="T90" s="131">
        <f t="shared" si="50"/>
        <v>0</v>
      </c>
      <c r="U90" s="131">
        <f t="shared" si="50"/>
        <v>0</v>
      </c>
      <c r="V90" s="131">
        <f t="shared" si="50"/>
        <v>0</v>
      </c>
      <c r="W90" s="131">
        <f t="shared" si="50"/>
        <v>0</v>
      </c>
      <c r="X90" s="131">
        <f t="shared" si="50"/>
        <v>0</v>
      </c>
      <c r="Y90" s="131">
        <f t="shared" si="50"/>
        <v>0</v>
      </c>
      <c r="Z90" s="131">
        <f t="shared" si="50"/>
        <v>0</v>
      </c>
      <c r="AA90" s="131"/>
      <c r="AB90" s="131">
        <f t="shared" si="50"/>
        <v>882</v>
      </c>
      <c r="AC90" s="132"/>
    </row>
    <row r="91" spans="1:33" s="145" customFormat="1" ht="45" customHeight="1" x14ac:dyDescent="0.2">
      <c r="A91" s="260"/>
      <c r="B91" s="270" t="s">
        <v>132</v>
      </c>
      <c r="C91" s="276"/>
      <c r="D91" s="129" t="s">
        <v>221</v>
      </c>
      <c r="E91" s="128" t="s">
        <v>153</v>
      </c>
      <c r="F91" s="129"/>
      <c r="G91" s="129"/>
      <c r="H91" s="130"/>
      <c r="I91" s="131">
        <f t="shared" ref="I91:Z91" si="51">I88+I73+I61+I55+I31+I16+I10</f>
        <v>334</v>
      </c>
      <c r="J91" s="131">
        <f t="shared" si="51"/>
        <v>3364</v>
      </c>
      <c r="K91" s="131">
        <f t="shared" si="51"/>
        <v>0</v>
      </c>
      <c r="L91" s="131">
        <f t="shared" si="51"/>
        <v>65</v>
      </c>
      <c r="M91" s="131">
        <f t="shared" si="51"/>
        <v>17.5</v>
      </c>
      <c r="N91" s="131">
        <f t="shared" si="51"/>
        <v>2</v>
      </c>
      <c r="O91" s="131">
        <f t="shared" si="51"/>
        <v>71.5</v>
      </c>
      <c r="P91" s="131">
        <f t="shared" si="51"/>
        <v>0</v>
      </c>
      <c r="Q91" s="131">
        <f t="shared" si="51"/>
        <v>12</v>
      </c>
      <c r="R91" s="131">
        <f t="shared" si="51"/>
        <v>0</v>
      </c>
      <c r="S91" s="131">
        <f t="shared" si="51"/>
        <v>166</v>
      </c>
      <c r="T91" s="131">
        <f t="shared" si="51"/>
        <v>0</v>
      </c>
      <c r="U91" s="131">
        <f t="shared" si="51"/>
        <v>0</v>
      </c>
      <c r="V91" s="131">
        <f t="shared" si="51"/>
        <v>0</v>
      </c>
      <c r="W91" s="131">
        <f t="shared" si="51"/>
        <v>0</v>
      </c>
      <c r="X91" s="131">
        <f t="shared" si="51"/>
        <v>0</v>
      </c>
      <c r="Y91" s="131">
        <f t="shared" si="51"/>
        <v>0</v>
      </c>
      <c r="Z91" s="131">
        <f t="shared" si="51"/>
        <v>0</v>
      </c>
      <c r="AA91" s="131"/>
      <c r="AB91" s="131">
        <f>AB88+AB73+AB61+AB55+AB31+AB16+AB10</f>
        <v>4032</v>
      </c>
      <c r="AC91" s="144"/>
    </row>
    <row r="92" spans="1:33" s="145" customFormat="1" ht="45" customHeight="1" x14ac:dyDescent="0.2">
      <c r="A92" s="260"/>
      <c r="B92" s="270"/>
      <c r="C92" s="276"/>
      <c r="D92" s="146">
        <v>14</v>
      </c>
      <c r="E92" s="128" t="s">
        <v>150</v>
      </c>
      <c r="F92" s="129"/>
      <c r="G92" s="129"/>
      <c r="H92" s="130"/>
      <c r="I92" s="131">
        <f t="shared" ref="I92:Z92" si="52">I89+I74+I62+I56+I32+I17+I11</f>
        <v>157.80000000000001</v>
      </c>
      <c r="J92" s="131">
        <f t="shared" si="52"/>
        <v>2837.7200000000003</v>
      </c>
      <c r="K92" s="131">
        <f t="shared" si="52"/>
        <v>0</v>
      </c>
      <c r="L92" s="131">
        <f t="shared" si="52"/>
        <v>35</v>
      </c>
      <c r="M92" s="131">
        <f t="shared" si="52"/>
        <v>10</v>
      </c>
      <c r="N92" s="131">
        <f t="shared" si="52"/>
        <v>0</v>
      </c>
      <c r="O92" s="131">
        <f t="shared" si="52"/>
        <v>176</v>
      </c>
      <c r="P92" s="131">
        <f t="shared" si="52"/>
        <v>0</v>
      </c>
      <c r="Q92" s="131">
        <f t="shared" si="52"/>
        <v>174</v>
      </c>
      <c r="R92" s="131">
        <f t="shared" si="52"/>
        <v>364</v>
      </c>
      <c r="S92" s="131">
        <f t="shared" si="52"/>
        <v>139</v>
      </c>
      <c r="T92" s="131">
        <f t="shared" si="52"/>
        <v>0</v>
      </c>
      <c r="U92" s="131">
        <f t="shared" si="52"/>
        <v>0</v>
      </c>
      <c r="V92" s="131">
        <f t="shared" si="52"/>
        <v>0</v>
      </c>
      <c r="W92" s="131">
        <f t="shared" si="52"/>
        <v>0</v>
      </c>
      <c r="X92" s="131">
        <f t="shared" si="52"/>
        <v>0</v>
      </c>
      <c r="Y92" s="131">
        <f t="shared" si="52"/>
        <v>0</v>
      </c>
      <c r="Z92" s="131">
        <f t="shared" si="52"/>
        <v>0</v>
      </c>
      <c r="AA92" s="131"/>
      <c r="AB92" s="131">
        <f>AB89+AB74+AB62+AB56+AB32+AB17+AB11</f>
        <v>3893.52</v>
      </c>
      <c r="AC92" s="144"/>
    </row>
    <row r="93" spans="1:33" s="145" customFormat="1" ht="45" customHeight="1" x14ac:dyDescent="0.2">
      <c r="A93" s="260"/>
      <c r="B93" s="270"/>
      <c r="C93" s="276"/>
      <c r="D93" s="146">
        <v>14</v>
      </c>
      <c r="E93" s="134" t="s">
        <v>171</v>
      </c>
      <c r="F93" s="129"/>
      <c r="G93" s="129"/>
      <c r="H93" s="130"/>
      <c r="I93" s="131">
        <f>SUM(I91:I92)</f>
        <v>491.8</v>
      </c>
      <c r="J93" s="131">
        <f t="shared" ref="J93:AB93" si="53">SUM(J91:J92)</f>
        <v>6201.72</v>
      </c>
      <c r="K93" s="131">
        <f t="shared" si="53"/>
        <v>0</v>
      </c>
      <c r="L93" s="131">
        <f t="shared" si="53"/>
        <v>100</v>
      </c>
      <c r="M93" s="131">
        <f t="shared" si="53"/>
        <v>27.5</v>
      </c>
      <c r="N93" s="131">
        <f t="shared" si="53"/>
        <v>2</v>
      </c>
      <c r="O93" s="131">
        <f t="shared" si="53"/>
        <v>247.5</v>
      </c>
      <c r="P93" s="131">
        <f t="shared" si="53"/>
        <v>0</v>
      </c>
      <c r="Q93" s="131">
        <f t="shared" si="53"/>
        <v>186</v>
      </c>
      <c r="R93" s="131">
        <f t="shared" si="53"/>
        <v>364</v>
      </c>
      <c r="S93" s="131">
        <f t="shared" si="53"/>
        <v>305</v>
      </c>
      <c r="T93" s="131">
        <f t="shared" si="53"/>
        <v>0</v>
      </c>
      <c r="U93" s="131">
        <f t="shared" si="53"/>
        <v>0</v>
      </c>
      <c r="V93" s="131">
        <f t="shared" si="53"/>
        <v>0</v>
      </c>
      <c r="W93" s="131">
        <f t="shared" si="53"/>
        <v>0</v>
      </c>
      <c r="X93" s="131">
        <f t="shared" si="53"/>
        <v>0</v>
      </c>
      <c r="Y93" s="131">
        <f t="shared" si="53"/>
        <v>0</v>
      </c>
      <c r="Z93" s="131">
        <f t="shared" si="53"/>
        <v>0</v>
      </c>
      <c r="AA93" s="131"/>
      <c r="AB93" s="131">
        <f t="shared" si="53"/>
        <v>7925.52</v>
      </c>
      <c r="AC93" s="144"/>
    </row>
    <row r="94" spans="1:33" s="147" customFormat="1" ht="20.25" customHeight="1" x14ac:dyDescent="0.25">
      <c r="B94" s="274" t="s">
        <v>176</v>
      </c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148"/>
      <c r="AE94" s="149"/>
      <c r="AF94" s="149"/>
      <c r="AG94" s="149"/>
    </row>
    <row r="95" spans="1:33" s="147" customFormat="1" ht="20.25" customHeight="1" x14ac:dyDescent="0.25">
      <c r="B95" s="150"/>
      <c r="C95" s="275"/>
      <c r="D95" s="275"/>
      <c r="E95" s="275"/>
      <c r="F95" s="275"/>
      <c r="G95" s="275"/>
      <c r="H95" s="275"/>
      <c r="I95" s="275"/>
      <c r="J95" s="275"/>
      <c r="K95" s="150"/>
      <c r="L95" s="150"/>
      <c r="M95" s="150"/>
      <c r="N95" s="150"/>
      <c r="O95" s="150"/>
      <c r="P95" s="151" t="s">
        <v>210</v>
      </c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2"/>
      <c r="AF95" s="152"/>
      <c r="AG95" s="149"/>
    </row>
    <row r="96" spans="1:33" s="147" customFormat="1" ht="20.25" customHeight="1" x14ac:dyDescent="0.25">
      <c r="B96" s="150"/>
      <c r="C96" s="153" t="s">
        <v>196</v>
      </c>
      <c r="D96" s="154"/>
      <c r="E96" s="154"/>
      <c r="F96" s="154"/>
      <c r="G96" s="154"/>
      <c r="H96" s="154"/>
      <c r="I96" s="154"/>
      <c r="J96" s="154"/>
      <c r="K96" s="150"/>
      <c r="L96" s="150"/>
      <c r="M96" s="150"/>
      <c r="N96" s="150"/>
      <c r="O96" s="150"/>
      <c r="P96" s="150"/>
      <c r="Q96" s="150"/>
      <c r="R96" s="150"/>
      <c r="S96" s="155"/>
      <c r="T96" s="155"/>
      <c r="U96" s="153" t="s">
        <v>49</v>
      </c>
      <c r="V96" s="153"/>
      <c r="W96" s="153"/>
      <c r="X96" s="153"/>
      <c r="Y96" s="153"/>
      <c r="Z96" s="156"/>
      <c r="AA96" s="156"/>
      <c r="AB96" s="153"/>
      <c r="AC96" s="157"/>
      <c r="AD96" s="157"/>
      <c r="AE96" s="149"/>
      <c r="AF96" s="149"/>
      <c r="AG96" s="149"/>
    </row>
    <row r="97" spans="1:31" s="163" customFormat="1" ht="16.5" x14ac:dyDescent="0.25">
      <c r="A97" s="158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60"/>
      <c r="N97" s="160"/>
      <c r="O97" s="160"/>
      <c r="P97" s="160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2"/>
    </row>
    <row r="98" spans="1:31" s="163" customFormat="1" x14ac:dyDescent="0.25">
      <c r="A98" s="158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58"/>
      <c r="N98" s="158"/>
      <c r="O98" s="158"/>
      <c r="P98" s="158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2"/>
    </row>
    <row r="99" spans="1:31" s="163" customFormat="1" x14ac:dyDescent="0.25">
      <c r="A99" s="158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58"/>
      <c r="N99" s="158"/>
      <c r="O99" s="158"/>
      <c r="P99" s="158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2"/>
    </row>
    <row r="100" spans="1:31" s="163" customFormat="1" x14ac:dyDescent="0.25">
      <c r="A100" s="158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58"/>
      <c r="N100" s="158"/>
      <c r="O100" s="158"/>
      <c r="P100" s="158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2"/>
    </row>
    <row r="101" spans="1:31" s="163" customFormat="1" ht="14.25" customHeight="1" x14ac:dyDescent="0.25">
      <c r="A101" s="158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58"/>
      <c r="N101" s="158"/>
      <c r="O101" s="158"/>
      <c r="P101" s="158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2"/>
    </row>
    <row r="102" spans="1:31" s="167" customFormat="1" ht="17.25" customHeight="1" x14ac:dyDescent="0.25">
      <c r="A102" s="166"/>
      <c r="AC102" s="166"/>
      <c r="AD102" s="166"/>
      <c r="AE102" s="168"/>
    </row>
    <row r="103" spans="1:31" s="167" customFormat="1" ht="20.25" customHeight="1" x14ac:dyDescent="0.25">
      <c r="A103" s="166"/>
      <c r="AC103" s="166"/>
      <c r="AD103" s="166"/>
      <c r="AE103" s="168"/>
    </row>
    <row r="104" spans="1:31" s="167" customFormat="1" x14ac:dyDescent="0.25">
      <c r="A104" s="166"/>
      <c r="AC104" s="168"/>
      <c r="AD104" s="168"/>
    </row>
    <row r="105" spans="1:31" s="167" customFormat="1" x14ac:dyDescent="0.25">
      <c r="A105" s="166"/>
      <c r="B105" s="166"/>
      <c r="C105" s="166"/>
      <c r="D105" s="166"/>
      <c r="E105" s="169"/>
      <c r="F105" s="170"/>
      <c r="G105" s="170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8"/>
      <c r="AD105" s="168"/>
    </row>
    <row r="106" spans="1:31" s="167" customFormat="1" x14ac:dyDescent="0.25">
      <c r="A106" s="166"/>
      <c r="B106" s="166"/>
      <c r="C106" s="166"/>
      <c r="D106" s="166"/>
      <c r="E106" s="169"/>
      <c r="F106" s="170"/>
      <c r="G106" s="170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8"/>
      <c r="AD106" s="168"/>
    </row>
    <row r="107" spans="1:31" s="167" customFormat="1" x14ac:dyDescent="0.25">
      <c r="A107" s="166"/>
      <c r="B107" s="166"/>
      <c r="C107" s="166"/>
      <c r="D107" s="166"/>
      <c r="E107" s="169"/>
      <c r="F107" s="170"/>
      <c r="G107" s="170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8"/>
      <c r="AD107" s="168"/>
    </row>
    <row r="108" spans="1:31" s="167" customFormat="1" x14ac:dyDescent="0.25">
      <c r="A108" s="166"/>
      <c r="B108" s="166"/>
      <c r="C108" s="166"/>
      <c r="D108" s="166"/>
      <c r="E108" s="169"/>
      <c r="F108" s="170"/>
      <c r="G108" s="170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8"/>
      <c r="AD108" s="168"/>
    </row>
    <row r="109" spans="1:31" s="167" customFormat="1" x14ac:dyDescent="0.25">
      <c r="A109" s="166"/>
      <c r="B109" s="166"/>
      <c r="C109" s="166"/>
      <c r="D109" s="166"/>
      <c r="E109" s="169"/>
      <c r="F109" s="170"/>
      <c r="G109" s="170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8"/>
      <c r="AD109" s="168"/>
    </row>
    <row r="110" spans="1:31" s="167" customFormat="1" x14ac:dyDescent="0.25">
      <c r="A110" s="166"/>
      <c r="B110" s="166"/>
      <c r="C110" s="166"/>
      <c r="D110" s="166"/>
      <c r="E110" s="169"/>
      <c r="F110" s="170"/>
      <c r="G110" s="170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8"/>
      <c r="AD110" s="168"/>
    </row>
    <row r="111" spans="1:31" s="167" customFormat="1" x14ac:dyDescent="0.25">
      <c r="A111" s="166"/>
      <c r="B111" s="166"/>
      <c r="C111" s="166"/>
      <c r="D111" s="166"/>
      <c r="E111" s="169"/>
      <c r="F111" s="170"/>
      <c r="G111" s="170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8"/>
      <c r="AD111" s="168"/>
    </row>
    <row r="112" spans="1:31" s="167" customFormat="1" x14ac:dyDescent="0.25">
      <c r="A112" s="166"/>
      <c r="B112" s="166"/>
      <c r="C112" s="166"/>
      <c r="D112" s="166"/>
      <c r="E112" s="169"/>
      <c r="F112" s="170"/>
      <c r="G112" s="170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8"/>
      <c r="AD112" s="168"/>
    </row>
    <row r="113" spans="1:30" s="167" customFormat="1" x14ac:dyDescent="0.25">
      <c r="A113" s="166"/>
      <c r="B113" s="166"/>
      <c r="C113" s="166"/>
      <c r="D113" s="166"/>
      <c r="E113" s="169"/>
      <c r="F113" s="170"/>
      <c r="G113" s="170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8"/>
      <c r="AD113" s="168"/>
    </row>
    <row r="114" spans="1:30" s="167" customFormat="1" x14ac:dyDescent="0.25">
      <c r="A114" s="166"/>
      <c r="B114" s="166"/>
      <c r="C114" s="166"/>
      <c r="D114" s="166"/>
      <c r="E114" s="169"/>
      <c r="F114" s="170"/>
      <c r="G114" s="170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8"/>
      <c r="AD114" s="168"/>
    </row>
    <row r="115" spans="1:30" s="167" customFormat="1" x14ac:dyDescent="0.25">
      <c r="A115" s="166"/>
      <c r="B115" s="166"/>
      <c r="C115" s="166"/>
      <c r="D115" s="166"/>
      <c r="E115" s="169"/>
      <c r="F115" s="170"/>
      <c r="G115" s="170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8"/>
      <c r="AD115" s="168"/>
    </row>
    <row r="116" spans="1:30" s="167" customFormat="1" x14ac:dyDescent="0.25">
      <c r="A116" s="166"/>
      <c r="B116" s="166"/>
      <c r="C116" s="166"/>
      <c r="D116" s="166"/>
      <c r="E116" s="169"/>
      <c r="F116" s="170"/>
      <c r="G116" s="170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8"/>
      <c r="AD116" s="168"/>
    </row>
    <row r="117" spans="1:30" s="167" customFormat="1" x14ac:dyDescent="0.25">
      <c r="A117" s="166"/>
      <c r="B117" s="166"/>
      <c r="C117" s="166"/>
      <c r="D117" s="166"/>
      <c r="E117" s="169"/>
      <c r="F117" s="170"/>
      <c r="G117" s="170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8"/>
      <c r="AD117" s="168"/>
    </row>
    <row r="118" spans="1:30" s="167" customFormat="1" x14ac:dyDescent="0.25">
      <c r="A118" s="166"/>
      <c r="B118" s="166"/>
      <c r="C118" s="166"/>
      <c r="D118" s="166"/>
      <c r="E118" s="169"/>
      <c r="F118" s="170"/>
      <c r="G118" s="170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8"/>
      <c r="AD118" s="168"/>
    </row>
    <row r="119" spans="1:30" s="167" customFormat="1" x14ac:dyDescent="0.25">
      <c r="A119" s="166"/>
      <c r="B119" s="166"/>
      <c r="C119" s="166"/>
      <c r="D119" s="166"/>
      <c r="E119" s="169"/>
      <c r="F119" s="170"/>
      <c r="G119" s="170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8"/>
      <c r="AD119" s="168"/>
    </row>
    <row r="120" spans="1:30" s="167" customFormat="1" x14ac:dyDescent="0.25">
      <c r="A120" s="166"/>
      <c r="B120" s="166"/>
      <c r="C120" s="166"/>
      <c r="D120" s="166"/>
      <c r="E120" s="169"/>
      <c r="F120" s="170"/>
      <c r="G120" s="170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8"/>
      <c r="AD120" s="168"/>
    </row>
    <row r="121" spans="1:30" s="167" customFormat="1" x14ac:dyDescent="0.25">
      <c r="A121" s="166"/>
      <c r="B121" s="166"/>
      <c r="C121" s="166"/>
      <c r="D121" s="166"/>
      <c r="E121" s="169"/>
      <c r="F121" s="170"/>
      <c r="G121" s="170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8"/>
      <c r="AD121" s="168"/>
    </row>
    <row r="122" spans="1:30" s="167" customFormat="1" x14ac:dyDescent="0.25">
      <c r="A122" s="166"/>
      <c r="B122" s="166"/>
      <c r="C122" s="166"/>
      <c r="D122" s="166"/>
      <c r="E122" s="169"/>
      <c r="F122" s="170"/>
      <c r="G122" s="170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8"/>
      <c r="AD122" s="168"/>
    </row>
    <row r="123" spans="1:30" s="167" customFormat="1" x14ac:dyDescent="0.25">
      <c r="A123" s="166"/>
      <c r="B123" s="166"/>
      <c r="C123" s="166"/>
      <c r="D123" s="166"/>
      <c r="E123" s="169"/>
      <c r="F123" s="170"/>
      <c r="G123" s="170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8"/>
      <c r="AD123" s="168"/>
    </row>
    <row r="124" spans="1:30" s="167" customFormat="1" x14ac:dyDescent="0.25">
      <c r="A124" s="166"/>
      <c r="B124" s="166"/>
      <c r="C124" s="166"/>
      <c r="D124" s="166"/>
      <c r="E124" s="169"/>
      <c r="F124" s="170"/>
      <c r="G124" s="170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68"/>
      <c r="AD124" s="168"/>
    </row>
    <row r="125" spans="1:30" s="167" customFormat="1" x14ac:dyDescent="0.25">
      <c r="A125" s="166"/>
      <c r="B125" s="166"/>
      <c r="C125" s="166"/>
      <c r="D125" s="166"/>
      <c r="E125" s="169"/>
      <c r="F125" s="170"/>
      <c r="G125" s="170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68"/>
      <c r="AD125" s="168"/>
    </row>
    <row r="126" spans="1:30" s="167" customFormat="1" x14ac:dyDescent="0.25">
      <c r="A126" s="166"/>
      <c r="B126" s="166"/>
      <c r="C126" s="166"/>
      <c r="D126" s="166"/>
      <c r="E126" s="169"/>
      <c r="F126" s="170"/>
      <c r="G126" s="170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8"/>
      <c r="AD126" s="168"/>
    </row>
    <row r="127" spans="1:30" s="167" customFormat="1" x14ac:dyDescent="0.25">
      <c r="A127" s="166"/>
      <c r="B127" s="166"/>
      <c r="C127" s="166"/>
      <c r="D127" s="166"/>
      <c r="E127" s="169"/>
      <c r="F127" s="170"/>
      <c r="G127" s="170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68"/>
      <c r="AD127" s="168"/>
    </row>
    <row r="128" spans="1:30" s="167" customFormat="1" x14ac:dyDescent="0.25">
      <c r="A128" s="166"/>
      <c r="B128" s="166"/>
      <c r="C128" s="166"/>
      <c r="D128" s="166"/>
      <c r="E128" s="169"/>
      <c r="F128" s="170"/>
      <c r="G128" s="170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8"/>
      <c r="AD128" s="168"/>
    </row>
    <row r="129" spans="1:30" s="167" customFormat="1" x14ac:dyDescent="0.25">
      <c r="A129" s="166"/>
      <c r="B129" s="166"/>
      <c r="C129" s="166"/>
      <c r="D129" s="166"/>
      <c r="E129" s="169"/>
      <c r="F129" s="170"/>
      <c r="G129" s="170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8"/>
      <c r="AD129" s="168"/>
    </row>
    <row r="130" spans="1:30" s="167" customFormat="1" x14ac:dyDescent="0.25">
      <c r="A130" s="166"/>
      <c r="B130" s="166"/>
      <c r="C130" s="166"/>
      <c r="D130" s="166"/>
      <c r="E130" s="169"/>
      <c r="F130" s="170"/>
      <c r="G130" s="170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8"/>
      <c r="AD130" s="168"/>
    </row>
    <row r="131" spans="1:30" s="167" customFormat="1" x14ac:dyDescent="0.25">
      <c r="A131" s="166"/>
      <c r="B131" s="166"/>
      <c r="C131" s="166"/>
      <c r="D131" s="166"/>
      <c r="E131" s="169"/>
      <c r="F131" s="170"/>
      <c r="G131" s="170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8"/>
      <c r="AD131" s="168"/>
    </row>
    <row r="132" spans="1:30" s="167" customFormat="1" x14ac:dyDescent="0.25">
      <c r="A132" s="166"/>
      <c r="B132" s="166"/>
      <c r="C132" s="166"/>
      <c r="D132" s="166"/>
      <c r="E132" s="169"/>
      <c r="F132" s="170"/>
      <c r="G132" s="170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8"/>
      <c r="AD132" s="168"/>
    </row>
    <row r="133" spans="1:30" s="167" customFormat="1" x14ac:dyDescent="0.25">
      <c r="A133" s="166"/>
      <c r="B133" s="166"/>
      <c r="C133" s="166"/>
      <c r="D133" s="166"/>
      <c r="E133" s="169"/>
      <c r="F133" s="170"/>
      <c r="G133" s="170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8"/>
      <c r="AD133" s="168"/>
    </row>
    <row r="134" spans="1:30" s="167" customFormat="1" x14ac:dyDescent="0.25">
      <c r="A134" s="166"/>
      <c r="B134" s="166"/>
      <c r="C134" s="166"/>
      <c r="D134" s="166"/>
      <c r="E134" s="169"/>
      <c r="F134" s="170"/>
      <c r="G134" s="170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8"/>
      <c r="AD134" s="168"/>
    </row>
    <row r="135" spans="1:30" s="167" customFormat="1" x14ac:dyDescent="0.25">
      <c r="A135" s="166"/>
      <c r="B135" s="166"/>
      <c r="C135" s="166"/>
      <c r="D135" s="166"/>
      <c r="E135" s="169"/>
      <c r="F135" s="170"/>
      <c r="G135" s="170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8"/>
      <c r="AD135" s="168"/>
    </row>
    <row r="136" spans="1:30" s="167" customFormat="1" x14ac:dyDescent="0.25">
      <c r="A136" s="166"/>
      <c r="B136" s="166"/>
      <c r="C136" s="166"/>
      <c r="D136" s="166"/>
      <c r="E136" s="169"/>
      <c r="F136" s="170"/>
      <c r="G136" s="170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68"/>
      <c r="AD136" s="168"/>
    </row>
    <row r="137" spans="1:30" s="167" customFormat="1" x14ac:dyDescent="0.25">
      <c r="A137" s="166"/>
      <c r="B137" s="166"/>
      <c r="C137" s="166"/>
      <c r="D137" s="166"/>
      <c r="E137" s="169"/>
      <c r="F137" s="170"/>
      <c r="G137" s="170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8"/>
      <c r="AD137" s="168"/>
    </row>
    <row r="138" spans="1:30" s="167" customFormat="1" x14ac:dyDescent="0.25">
      <c r="A138" s="166"/>
      <c r="B138" s="166"/>
      <c r="C138" s="166"/>
      <c r="D138" s="166"/>
      <c r="E138" s="169"/>
      <c r="F138" s="170"/>
      <c r="G138" s="170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8"/>
      <c r="AD138" s="168"/>
    </row>
    <row r="139" spans="1:30" s="167" customFormat="1" x14ac:dyDescent="0.25">
      <c r="A139" s="166"/>
      <c r="B139" s="166"/>
      <c r="C139" s="166"/>
      <c r="D139" s="166"/>
      <c r="E139" s="169"/>
      <c r="F139" s="170"/>
      <c r="G139" s="170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68"/>
      <c r="AD139" s="168"/>
    </row>
    <row r="140" spans="1:30" s="167" customFormat="1" x14ac:dyDescent="0.25">
      <c r="A140" s="166"/>
      <c r="B140" s="166"/>
      <c r="C140" s="166"/>
      <c r="D140" s="166"/>
      <c r="E140" s="169"/>
      <c r="F140" s="170"/>
      <c r="G140" s="170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8"/>
      <c r="AD140" s="168"/>
    </row>
    <row r="141" spans="1:30" s="167" customFormat="1" x14ac:dyDescent="0.25">
      <c r="A141" s="166"/>
      <c r="B141" s="166"/>
      <c r="C141" s="166"/>
      <c r="D141" s="166"/>
      <c r="E141" s="169"/>
      <c r="F141" s="170"/>
      <c r="G141" s="170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/>
      <c r="AC141" s="168"/>
      <c r="AD141" s="168"/>
    </row>
    <row r="142" spans="1:30" s="167" customFormat="1" x14ac:dyDescent="0.25">
      <c r="A142" s="166"/>
      <c r="B142" s="166"/>
      <c r="C142" s="166"/>
      <c r="D142" s="166"/>
      <c r="E142" s="169"/>
      <c r="F142" s="170"/>
      <c r="G142" s="170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8"/>
      <c r="AD142" s="168"/>
    </row>
    <row r="143" spans="1:30" s="167" customFormat="1" x14ac:dyDescent="0.25">
      <c r="A143" s="166"/>
      <c r="B143" s="166"/>
      <c r="C143" s="166"/>
      <c r="D143" s="166"/>
      <c r="E143" s="169"/>
      <c r="F143" s="170"/>
      <c r="G143" s="170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/>
      <c r="AC143" s="168"/>
      <c r="AD143" s="168"/>
    </row>
    <row r="144" spans="1:30" s="167" customFormat="1" x14ac:dyDescent="0.25">
      <c r="A144" s="166"/>
      <c r="B144" s="166"/>
      <c r="C144" s="166"/>
      <c r="D144" s="166"/>
      <c r="E144" s="169"/>
      <c r="F144" s="170"/>
      <c r="G144" s="170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68"/>
      <c r="AD144" s="168"/>
    </row>
    <row r="145" spans="1:30" s="167" customFormat="1" x14ac:dyDescent="0.25">
      <c r="A145" s="166"/>
      <c r="B145" s="166"/>
      <c r="C145" s="166"/>
      <c r="D145" s="166"/>
      <c r="E145" s="169"/>
      <c r="F145" s="170"/>
      <c r="G145" s="170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/>
      <c r="AC145" s="168"/>
      <c r="AD145" s="168"/>
    </row>
    <row r="146" spans="1:30" s="167" customFormat="1" x14ac:dyDescent="0.25">
      <c r="A146" s="166"/>
      <c r="B146" s="166"/>
      <c r="C146" s="166"/>
      <c r="D146" s="166"/>
      <c r="E146" s="169"/>
      <c r="F146" s="170"/>
      <c r="G146" s="170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68"/>
      <c r="AD146" s="168"/>
    </row>
    <row r="147" spans="1:30" s="167" customFormat="1" x14ac:dyDescent="0.25">
      <c r="A147" s="166"/>
      <c r="B147" s="166"/>
      <c r="C147" s="166"/>
      <c r="D147" s="166"/>
      <c r="E147" s="169"/>
      <c r="F147" s="170"/>
      <c r="G147" s="170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8"/>
      <c r="AD147" s="168"/>
    </row>
    <row r="148" spans="1:30" s="167" customFormat="1" x14ac:dyDescent="0.25">
      <c r="A148" s="166"/>
      <c r="B148" s="166"/>
      <c r="C148" s="166"/>
      <c r="D148" s="166"/>
      <c r="E148" s="169"/>
      <c r="F148" s="170"/>
      <c r="G148" s="170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68"/>
      <c r="AD148" s="168"/>
    </row>
    <row r="149" spans="1:30" s="167" customFormat="1" x14ac:dyDescent="0.25">
      <c r="A149" s="166"/>
      <c r="B149" s="166"/>
      <c r="C149" s="166"/>
      <c r="D149" s="166"/>
      <c r="E149" s="169"/>
      <c r="F149" s="170"/>
      <c r="G149" s="170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8"/>
      <c r="AD149" s="168"/>
    </row>
    <row r="150" spans="1:30" s="167" customFormat="1" x14ac:dyDescent="0.25">
      <c r="A150" s="166"/>
      <c r="B150" s="166"/>
      <c r="C150" s="166"/>
      <c r="D150" s="166"/>
      <c r="E150" s="169"/>
      <c r="F150" s="170"/>
      <c r="G150" s="170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8"/>
      <c r="AD150" s="168"/>
    </row>
    <row r="151" spans="1:30" s="167" customFormat="1" x14ac:dyDescent="0.25">
      <c r="A151" s="166"/>
      <c r="B151" s="166"/>
      <c r="C151" s="166"/>
      <c r="D151" s="166"/>
      <c r="E151" s="169"/>
      <c r="F151" s="170"/>
      <c r="G151" s="170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68"/>
      <c r="AD151" s="168"/>
    </row>
    <row r="152" spans="1:30" s="167" customFormat="1" x14ac:dyDescent="0.25">
      <c r="A152" s="166"/>
      <c r="B152" s="166"/>
      <c r="C152" s="166"/>
      <c r="D152" s="166"/>
      <c r="E152" s="169"/>
      <c r="F152" s="170"/>
      <c r="G152" s="170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8"/>
      <c r="AD152" s="168"/>
    </row>
    <row r="153" spans="1:30" s="167" customFormat="1" x14ac:dyDescent="0.25">
      <c r="A153" s="166"/>
      <c r="B153" s="166"/>
      <c r="C153" s="166"/>
      <c r="D153" s="166"/>
      <c r="E153" s="169"/>
      <c r="F153" s="170"/>
      <c r="G153" s="170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68"/>
      <c r="AD153" s="168"/>
    </row>
    <row r="154" spans="1:30" s="167" customFormat="1" x14ac:dyDescent="0.25">
      <c r="A154" s="166"/>
      <c r="B154" s="166"/>
      <c r="C154" s="166"/>
      <c r="D154" s="166"/>
      <c r="E154" s="169"/>
      <c r="F154" s="170"/>
      <c r="G154" s="170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68"/>
      <c r="AD154" s="168"/>
    </row>
    <row r="155" spans="1:30" s="167" customFormat="1" x14ac:dyDescent="0.25">
      <c r="A155" s="166"/>
      <c r="B155" s="166"/>
      <c r="C155" s="166"/>
      <c r="D155" s="166"/>
      <c r="E155" s="169"/>
      <c r="F155" s="170"/>
      <c r="G155" s="170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/>
      <c r="AC155" s="168"/>
      <c r="AD155" s="168"/>
    </row>
    <row r="156" spans="1:30" s="167" customFormat="1" x14ac:dyDescent="0.25">
      <c r="A156" s="166"/>
      <c r="B156" s="166"/>
      <c r="C156" s="166"/>
      <c r="D156" s="166"/>
      <c r="E156" s="169"/>
      <c r="F156" s="170"/>
      <c r="G156" s="170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8"/>
      <c r="AD156" s="168"/>
    </row>
    <row r="157" spans="1:30" s="167" customFormat="1" x14ac:dyDescent="0.25">
      <c r="A157" s="166"/>
      <c r="B157" s="166"/>
      <c r="C157" s="166"/>
      <c r="D157" s="166"/>
      <c r="E157" s="169"/>
      <c r="F157" s="170"/>
      <c r="G157" s="170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/>
      <c r="AC157" s="168"/>
      <c r="AD157" s="168"/>
    </row>
    <row r="158" spans="1:30" s="167" customFormat="1" x14ac:dyDescent="0.25">
      <c r="A158" s="166"/>
      <c r="B158" s="166"/>
      <c r="C158" s="166"/>
      <c r="D158" s="166"/>
      <c r="E158" s="169"/>
      <c r="F158" s="170"/>
      <c r="G158" s="170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8"/>
      <c r="AD158" s="168"/>
    </row>
    <row r="159" spans="1:30" s="167" customFormat="1" x14ac:dyDescent="0.25">
      <c r="A159" s="166"/>
      <c r="B159" s="166"/>
      <c r="C159" s="166"/>
      <c r="D159" s="166"/>
      <c r="E159" s="169"/>
      <c r="F159" s="170"/>
      <c r="G159" s="170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8"/>
      <c r="AD159" s="168"/>
    </row>
    <row r="160" spans="1:30" s="167" customFormat="1" x14ac:dyDescent="0.25">
      <c r="A160" s="166"/>
      <c r="B160" s="166"/>
      <c r="C160" s="166"/>
      <c r="D160" s="166"/>
      <c r="E160" s="169"/>
      <c r="F160" s="170"/>
      <c r="G160" s="170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8"/>
      <c r="AD160" s="168"/>
    </row>
    <row r="161" spans="1:30" s="167" customFormat="1" x14ac:dyDescent="0.25">
      <c r="A161" s="166"/>
      <c r="B161" s="166"/>
      <c r="C161" s="166"/>
      <c r="D161" s="166"/>
      <c r="E161" s="169"/>
      <c r="F161" s="170"/>
      <c r="G161" s="170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8"/>
      <c r="AD161" s="168"/>
    </row>
    <row r="162" spans="1:30" s="167" customFormat="1" x14ac:dyDescent="0.25">
      <c r="A162" s="166"/>
      <c r="B162" s="166"/>
      <c r="C162" s="166"/>
      <c r="D162" s="166"/>
      <c r="E162" s="169"/>
      <c r="F162" s="170"/>
      <c r="G162" s="170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68"/>
      <c r="AD162" s="168"/>
    </row>
    <row r="163" spans="1:30" s="167" customFormat="1" x14ac:dyDescent="0.25">
      <c r="A163" s="166"/>
      <c r="B163" s="166"/>
      <c r="C163" s="166"/>
      <c r="D163" s="166"/>
      <c r="E163" s="169"/>
      <c r="F163" s="170"/>
      <c r="G163" s="170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8"/>
      <c r="AD163" s="168"/>
    </row>
    <row r="164" spans="1:30" s="167" customFormat="1" x14ac:dyDescent="0.25">
      <c r="A164" s="166"/>
      <c r="B164" s="166"/>
      <c r="C164" s="166"/>
      <c r="D164" s="166"/>
      <c r="E164" s="169"/>
      <c r="F164" s="170"/>
      <c r="G164" s="170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  <c r="AC164" s="168"/>
      <c r="AD164" s="168"/>
    </row>
    <row r="165" spans="1:30" s="167" customFormat="1" x14ac:dyDescent="0.25">
      <c r="A165" s="166"/>
      <c r="B165" s="166"/>
      <c r="C165" s="166"/>
      <c r="D165" s="166"/>
      <c r="E165" s="169"/>
      <c r="F165" s="170"/>
      <c r="G165" s="170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/>
      <c r="AC165" s="168"/>
      <c r="AD165" s="168"/>
    </row>
    <row r="166" spans="1:30" s="167" customFormat="1" x14ac:dyDescent="0.25">
      <c r="A166" s="166"/>
      <c r="B166" s="166"/>
      <c r="C166" s="166"/>
      <c r="D166" s="166"/>
      <c r="E166" s="169"/>
      <c r="F166" s="170"/>
      <c r="G166" s="170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/>
      <c r="AC166" s="168"/>
      <c r="AD166" s="168"/>
    </row>
    <row r="167" spans="1:30" s="167" customFormat="1" x14ac:dyDescent="0.25">
      <c r="A167" s="166"/>
      <c r="B167" s="166"/>
      <c r="C167" s="166"/>
      <c r="D167" s="166"/>
      <c r="E167" s="169"/>
      <c r="F167" s="170"/>
      <c r="G167" s="170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68"/>
      <c r="AD167" s="168"/>
    </row>
    <row r="168" spans="1:30" s="167" customFormat="1" x14ac:dyDescent="0.25">
      <c r="A168" s="166"/>
      <c r="B168" s="166"/>
      <c r="C168" s="166"/>
      <c r="D168" s="166"/>
      <c r="E168" s="169"/>
      <c r="F168" s="170"/>
      <c r="G168" s="170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  <c r="AC168" s="168"/>
      <c r="AD168" s="168"/>
    </row>
    <row r="169" spans="1:30" s="167" customFormat="1" x14ac:dyDescent="0.25">
      <c r="A169" s="166"/>
      <c r="B169" s="166"/>
      <c r="C169" s="166"/>
      <c r="D169" s="166"/>
      <c r="E169" s="169"/>
      <c r="F169" s="170"/>
      <c r="G169" s="170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/>
      <c r="AC169" s="168"/>
      <c r="AD169" s="168"/>
    </row>
    <row r="170" spans="1:30" s="167" customFormat="1" x14ac:dyDescent="0.25">
      <c r="A170" s="166"/>
      <c r="B170" s="166"/>
      <c r="C170" s="166"/>
      <c r="D170" s="166"/>
      <c r="E170" s="169"/>
      <c r="F170" s="170"/>
      <c r="G170" s="170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  <c r="AC170" s="168"/>
      <c r="AD170" s="168"/>
    </row>
    <row r="171" spans="1:30" s="167" customFormat="1" x14ac:dyDescent="0.25">
      <c r="A171" s="166"/>
      <c r="B171" s="166"/>
      <c r="C171" s="166"/>
      <c r="D171" s="166"/>
      <c r="E171" s="169"/>
      <c r="F171" s="170"/>
      <c r="G171" s="170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  <c r="AC171" s="168"/>
      <c r="AD171" s="168"/>
    </row>
    <row r="172" spans="1:30" s="167" customFormat="1" x14ac:dyDescent="0.25">
      <c r="A172" s="166"/>
      <c r="B172" s="166"/>
      <c r="C172" s="166"/>
      <c r="D172" s="166"/>
      <c r="E172" s="169"/>
      <c r="F172" s="170"/>
      <c r="G172" s="170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8"/>
      <c r="AD172" s="168"/>
    </row>
    <row r="173" spans="1:30" s="167" customFormat="1" x14ac:dyDescent="0.25">
      <c r="A173" s="166"/>
      <c r="B173" s="166"/>
      <c r="C173" s="166"/>
      <c r="D173" s="166"/>
      <c r="E173" s="169"/>
      <c r="F173" s="170"/>
      <c r="G173" s="170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  <c r="AC173" s="168"/>
      <c r="AD173" s="168"/>
    </row>
    <row r="174" spans="1:30" s="167" customFormat="1" x14ac:dyDescent="0.25">
      <c r="A174" s="166"/>
      <c r="B174" s="166"/>
      <c r="C174" s="166"/>
      <c r="D174" s="166"/>
      <c r="E174" s="169"/>
      <c r="F174" s="170"/>
      <c r="G174" s="170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8"/>
      <c r="AD174" s="168"/>
    </row>
    <row r="175" spans="1:30" s="167" customFormat="1" x14ac:dyDescent="0.25">
      <c r="A175" s="166"/>
      <c r="B175" s="166"/>
      <c r="C175" s="166"/>
      <c r="D175" s="166"/>
      <c r="E175" s="169"/>
      <c r="F175" s="170"/>
      <c r="G175" s="170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  <c r="AB175" s="166"/>
      <c r="AC175" s="168"/>
      <c r="AD175" s="168"/>
    </row>
    <row r="176" spans="1:30" s="167" customFormat="1" x14ac:dyDescent="0.25">
      <c r="A176" s="166"/>
      <c r="B176" s="166"/>
      <c r="C176" s="166"/>
      <c r="D176" s="166"/>
      <c r="E176" s="169"/>
      <c r="F176" s="170"/>
      <c r="G176" s="170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  <c r="AC176" s="168"/>
      <c r="AD176" s="168"/>
    </row>
    <row r="177" spans="1:30" s="167" customFormat="1" x14ac:dyDescent="0.25">
      <c r="A177" s="166"/>
      <c r="B177" s="166"/>
      <c r="C177" s="166"/>
      <c r="D177" s="166"/>
      <c r="E177" s="169"/>
      <c r="F177" s="170"/>
      <c r="G177" s="170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  <c r="AC177" s="168"/>
      <c r="AD177" s="168"/>
    </row>
    <row r="178" spans="1:30" s="167" customFormat="1" x14ac:dyDescent="0.25">
      <c r="A178" s="166"/>
      <c r="B178" s="166"/>
      <c r="C178" s="166"/>
      <c r="D178" s="166"/>
      <c r="E178" s="169"/>
      <c r="F178" s="170"/>
      <c r="G178" s="170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8"/>
      <c r="AD178" s="168"/>
    </row>
    <row r="179" spans="1:30" s="167" customFormat="1" x14ac:dyDescent="0.25">
      <c r="A179" s="166"/>
      <c r="B179" s="166"/>
      <c r="C179" s="166"/>
      <c r="D179" s="166"/>
      <c r="E179" s="169"/>
      <c r="F179" s="170"/>
      <c r="G179" s="170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  <c r="AC179" s="168"/>
      <c r="AD179" s="168"/>
    </row>
    <row r="180" spans="1:30" s="167" customFormat="1" x14ac:dyDescent="0.25">
      <c r="A180" s="166"/>
      <c r="B180" s="166"/>
      <c r="C180" s="166"/>
      <c r="D180" s="166"/>
      <c r="E180" s="169"/>
      <c r="F180" s="170"/>
      <c r="G180" s="170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8"/>
      <c r="AD180" s="168"/>
    </row>
    <row r="181" spans="1:30" s="167" customFormat="1" x14ac:dyDescent="0.25">
      <c r="A181" s="166"/>
      <c r="B181" s="166"/>
      <c r="C181" s="166"/>
      <c r="D181" s="166"/>
      <c r="E181" s="169"/>
      <c r="F181" s="170"/>
      <c r="G181" s="170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8"/>
      <c r="AD181" s="168"/>
    </row>
    <row r="182" spans="1:30" s="167" customFormat="1" x14ac:dyDescent="0.25">
      <c r="A182" s="166"/>
      <c r="B182" s="166"/>
      <c r="C182" s="166"/>
      <c r="D182" s="166"/>
      <c r="E182" s="169"/>
      <c r="F182" s="170"/>
      <c r="G182" s="170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8"/>
      <c r="AD182" s="168"/>
    </row>
    <row r="183" spans="1:30" s="167" customFormat="1" x14ac:dyDescent="0.25">
      <c r="A183" s="166"/>
      <c r="B183" s="166"/>
      <c r="C183" s="166"/>
      <c r="D183" s="166"/>
      <c r="E183" s="169"/>
      <c r="F183" s="170"/>
      <c r="G183" s="170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8"/>
      <c r="AD183" s="168"/>
    </row>
    <row r="184" spans="1:30" s="167" customFormat="1" x14ac:dyDescent="0.25">
      <c r="A184" s="166"/>
      <c r="B184" s="166"/>
      <c r="C184" s="166"/>
      <c r="D184" s="166"/>
      <c r="E184" s="169"/>
      <c r="F184" s="170"/>
      <c r="G184" s="170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8"/>
      <c r="AD184" s="168"/>
    </row>
    <row r="185" spans="1:30" s="167" customFormat="1" x14ac:dyDescent="0.25">
      <c r="A185" s="166"/>
      <c r="B185" s="166"/>
      <c r="C185" s="166"/>
      <c r="D185" s="166"/>
      <c r="E185" s="169"/>
      <c r="F185" s="170"/>
      <c r="G185" s="170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8"/>
      <c r="AD185" s="168"/>
    </row>
    <row r="186" spans="1:30" s="167" customFormat="1" x14ac:dyDescent="0.25">
      <c r="A186" s="166"/>
      <c r="B186" s="166"/>
      <c r="C186" s="166"/>
      <c r="D186" s="166"/>
      <c r="E186" s="169"/>
      <c r="F186" s="170"/>
      <c r="G186" s="170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8"/>
      <c r="AD186" s="168"/>
    </row>
    <row r="187" spans="1:30" s="167" customFormat="1" x14ac:dyDescent="0.25">
      <c r="A187" s="166"/>
      <c r="B187" s="166"/>
      <c r="C187" s="166"/>
      <c r="D187" s="166"/>
      <c r="E187" s="169"/>
      <c r="F187" s="170"/>
      <c r="G187" s="170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8"/>
      <c r="AD187" s="168"/>
    </row>
    <row r="188" spans="1:30" s="167" customFormat="1" x14ac:dyDescent="0.25">
      <c r="A188" s="166"/>
      <c r="B188" s="166"/>
      <c r="C188" s="166"/>
      <c r="D188" s="166"/>
      <c r="E188" s="169"/>
      <c r="F188" s="170"/>
      <c r="G188" s="170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8"/>
      <c r="AD188" s="168"/>
    </row>
    <row r="189" spans="1:30" s="167" customFormat="1" x14ac:dyDescent="0.25">
      <c r="A189" s="166"/>
      <c r="B189" s="166"/>
      <c r="C189" s="166"/>
      <c r="D189" s="166"/>
      <c r="E189" s="169"/>
      <c r="F189" s="170"/>
      <c r="G189" s="170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8"/>
      <c r="AD189" s="168"/>
    </row>
    <row r="190" spans="1:30" s="167" customFormat="1" x14ac:dyDescent="0.25">
      <c r="A190" s="166"/>
      <c r="B190" s="166"/>
      <c r="C190" s="166"/>
      <c r="D190" s="166"/>
      <c r="E190" s="169"/>
      <c r="F190" s="170"/>
      <c r="G190" s="170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8"/>
      <c r="AD190" s="168"/>
    </row>
    <row r="191" spans="1:30" s="167" customFormat="1" x14ac:dyDescent="0.25">
      <c r="A191" s="166"/>
      <c r="B191" s="166"/>
      <c r="C191" s="166"/>
      <c r="D191" s="166"/>
      <c r="E191" s="169"/>
      <c r="F191" s="170"/>
      <c r="G191" s="170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8"/>
      <c r="AD191" s="168"/>
    </row>
    <row r="192" spans="1:30" s="167" customFormat="1" x14ac:dyDescent="0.25">
      <c r="A192" s="166"/>
      <c r="B192" s="166"/>
      <c r="C192" s="166"/>
      <c r="D192" s="166"/>
      <c r="E192" s="169"/>
      <c r="F192" s="170"/>
      <c r="G192" s="170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8"/>
      <c r="AD192" s="168"/>
    </row>
    <row r="193" spans="1:30" s="167" customFormat="1" x14ac:dyDescent="0.25">
      <c r="A193" s="166"/>
      <c r="B193" s="166"/>
      <c r="C193" s="166"/>
      <c r="D193" s="166"/>
      <c r="E193" s="169"/>
      <c r="F193" s="170"/>
      <c r="G193" s="170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8"/>
      <c r="AD193" s="168"/>
    </row>
    <row r="194" spans="1:30" s="167" customFormat="1" x14ac:dyDescent="0.25">
      <c r="A194" s="166"/>
      <c r="B194" s="166"/>
      <c r="C194" s="166"/>
      <c r="D194" s="166"/>
      <c r="E194" s="169"/>
      <c r="F194" s="170"/>
      <c r="G194" s="170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  <c r="AC194" s="168"/>
      <c r="AD194" s="168"/>
    </row>
    <row r="195" spans="1:30" s="167" customFormat="1" x14ac:dyDescent="0.25">
      <c r="A195" s="166"/>
      <c r="B195" s="166"/>
      <c r="C195" s="166"/>
      <c r="D195" s="166"/>
      <c r="E195" s="169"/>
      <c r="F195" s="170"/>
      <c r="G195" s="170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  <c r="AC195" s="168"/>
      <c r="AD195" s="168"/>
    </row>
    <row r="196" spans="1:30" s="167" customFormat="1" x14ac:dyDescent="0.25">
      <c r="A196" s="166"/>
      <c r="B196" s="166"/>
      <c r="C196" s="166"/>
      <c r="D196" s="166"/>
      <c r="E196" s="169"/>
      <c r="F196" s="170"/>
      <c r="G196" s="170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  <c r="AC196" s="168"/>
      <c r="AD196" s="168"/>
    </row>
    <row r="197" spans="1:30" s="167" customFormat="1" x14ac:dyDescent="0.25">
      <c r="A197" s="166"/>
      <c r="B197" s="166"/>
      <c r="C197" s="166"/>
      <c r="D197" s="166"/>
      <c r="E197" s="169"/>
      <c r="F197" s="170"/>
      <c r="G197" s="170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  <c r="AC197" s="168"/>
      <c r="AD197" s="168"/>
    </row>
    <row r="198" spans="1:30" s="167" customFormat="1" x14ac:dyDescent="0.25">
      <c r="A198" s="166"/>
      <c r="B198" s="166"/>
      <c r="C198" s="166"/>
      <c r="D198" s="166"/>
      <c r="E198" s="169"/>
      <c r="F198" s="170"/>
      <c r="G198" s="170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8"/>
      <c r="AD198" s="168"/>
    </row>
    <row r="199" spans="1:30" s="167" customFormat="1" x14ac:dyDescent="0.25">
      <c r="A199" s="166"/>
      <c r="B199" s="166"/>
      <c r="C199" s="166"/>
      <c r="D199" s="166"/>
      <c r="E199" s="169"/>
      <c r="F199" s="170"/>
      <c r="G199" s="170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  <c r="AC199" s="168"/>
      <c r="AD199" s="168"/>
    </row>
    <row r="200" spans="1:30" s="167" customFormat="1" x14ac:dyDescent="0.25">
      <c r="A200" s="166"/>
      <c r="B200" s="166"/>
      <c r="C200" s="166"/>
      <c r="D200" s="166"/>
      <c r="E200" s="169"/>
      <c r="F200" s="170"/>
      <c r="G200" s="170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8"/>
      <c r="AD200" s="168"/>
    </row>
    <row r="201" spans="1:30" s="167" customFormat="1" x14ac:dyDescent="0.25">
      <c r="A201" s="166"/>
      <c r="B201" s="166"/>
      <c r="C201" s="166"/>
      <c r="D201" s="166"/>
      <c r="E201" s="169"/>
      <c r="F201" s="170"/>
      <c r="G201" s="170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8"/>
      <c r="AD201" s="168"/>
    </row>
    <row r="202" spans="1:30" s="167" customFormat="1" x14ac:dyDescent="0.25">
      <c r="A202" s="166"/>
      <c r="B202" s="166"/>
      <c r="C202" s="166"/>
      <c r="D202" s="166"/>
      <c r="E202" s="169"/>
      <c r="F202" s="170"/>
      <c r="G202" s="170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8"/>
      <c r="AD202" s="168"/>
    </row>
    <row r="203" spans="1:30" s="167" customFormat="1" x14ac:dyDescent="0.25">
      <c r="A203" s="166"/>
      <c r="B203" s="166"/>
      <c r="C203" s="166"/>
      <c r="D203" s="166"/>
      <c r="E203" s="169"/>
      <c r="F203" s="170"/>
      <c r="G203" s="170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8"/>
      <c r="AD203" s="168"/>
    </row>
    <row r="204" spans="1:30" s="167" customFormat="1" x14ac:dyDescent="0.25">
      <c r="A204" s="166"/>
      <c r="B204" s="166"/>
      <c r="C204" s="166"/>
      <c r="D204" s="166"/>
      <c r="E204" s="169"/>
      <c r="F204" s="170"/>
      <c r="G204" s="170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8"/>
      <c r="AD204" s="168"/>
    </row>
    <row r="205" spans="1:30" s="167" customFormat="1" x14ac:dyDescent="0.25">
      <c r="A205" s="166"/>
      <c r="B205" s="166"/>
      <c r="C205" s="166"/>
      <c r="D205" s="166"/>
      <c r="E205" s="169"/>
      <c r="F205" s="170"/>
      <c r="G205" s="170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8"/>
      <c r="AD205" s="168"/>
    </row>
    <row r="206" spans="1:30" s="167" customFormat="1" x14ac:dyDescent="0.25">
      <c r="A206" s="166"/>
      <c r="B206" s="166"/>
      <c r="C206" s="166"/>
      <c r="D206" s="166"/>
      <c r="E206" s="169"/>
      <c r="F206" s="170"/>
      <c r="G206" s="170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8"/>
      <c r="AD206" s="168"/>
    </row>
    <row r="207" spans="1:30" s="167" customFormat="1" x14ac:dyDescent="0.25">
      <c r="A207" s="166"/>
      <c r="B207" s="166"/>
      <c r="C207" s="166"/>
      <c r="D207" s="166"/>
      <c r="E207" s="169"/>
      <c r="F207" s="170"/>
      <c r="G207" s="170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8"/>
      <c r="AD207" s="168"/>
    </row>
    <row r="208" spans="1:30" s="167" customFormat="1" x14ac:dyDescent="0.25">
      <c r="A208" s="166"/>
      <c r="B208" s="166"/>
      <c r="C208" s="166"/>
      <c r="D208" s="166"/>
      <c r="E208" s="169"/>
      <c r="F208" s="170"/>
      <c r="G208" s="170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8"/>
      <c r="AD208" s="168"/>
    </row>
    <row r="209" spans="1:30" s="167" customFormat="1" x14ac:dyDescent="0.25">
      <c r="A209" s="166"/>
      <c r="B209" s="166"/>
      <c r="C209" s="166"/>
      <c r="D209" s="166"/>
      <c r="E209" s="169"/>
      <c r="F209" s="170"/>
      <c r="G209" s="170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8"/>
      <c r="AD209" s="168"/>
    </row>
    <row r="210" spans="1:30" s="167" customFormat="1" x14ac:dyDescent="0.25">
      <c r="A210" s="166"/>
      <c r="B210" s="166"/>
      <c r="C210" s="166"/>
      <c r="D210" s="166"/>
      <c r="E210" s="169"/>
      <c r="F210" s="170"/>
      <c r="G210" s="170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8"/>
      <c r="AD210" s="168"/>
    </row>
    <row r="211" spans="1:30" s="167" customFormat="1" x14ac:dyDescent="0.25">
      <c r="A211" s="166"/>
      <c r="B211" s="166"/>
      <c r="C211" s="166"/>
      <c r="D211" s="166"/>
      <c r="E211" s="169"/>
      <c r="F211" s="170"/>
      <c r="G211" s="170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8"/>
      <c r="AD211" s="168"/>
    </row>
    <row r="212" spans="1:30" s="167" customFormat="1" x14ac:dyDescent="0.25">
      <c r="A212" s="166"/>
      <c r="B212" s="166"/>
      <c r="C212" s="166"/>
      <c r="D212" s="166"/>
      <c r="E212" s="169"/>
      <c r="F212" s="170"/>
      <c r="G212" s="170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8"/>
      <c r="AD212" s="168"/>
    </row>
    <row r="213" spans="1:30" s="167" customFormat="1" x14ac:dyDescent="0.25">
      <c r="A213" s="166"/>
      <c r="B213" s="166"/>
      <c r="C213" s="166"/>
      <c r="D213" s="166"/>
      <c r="E213" s="169"/>
      <c r="F213" s="170"/>
      <c r="G213" s="170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8"/>
      <c r="AD213" s="168"/>
    </row>
    <row r="214" spans="1:30" s="167" customFormat="1" x14ac:dyDescent="0.25">
      <c r="A214" s="166"/>
      <c r="B214" s="166"/>
      <c r="C214" s="166"/>
      <c r="D214" s="166"/>
      <c r="E214" s="169"/>
      <c r="F214" s="170"/>
      <c r="G214" s="170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  <c r="AC214" s="168"/>
      <c r="AD214" s="168"/>
    </row>
    <row r="215" spans="1:30" s="167" customFormat="1" x14ac:dyDescent="0.25">
      <c r="A215" s="166"/>
      <c r="B215" s="166"/>
      <c r="C215" s="166"/>
      <c r="D215" s="166"/>
      <c r="E215" s="169"/>
      <c r="F215" s="170"/>
      <c r="G215" s="170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8"/>
      <c r="AD215" s="168"/>
    </row>
    <row r="216" spans="1:30" s="167" customFormat="1" x14ac:dyDescent="0.25">
      <c r="A216" s="166"/>
      <c r="B216" s="166"/>
      <c r="C216" s="166"/>
      <c r="D216" s="166"/>
      <c r="E216" s="169"/>
      <c r="F216" s="170"/>
      <c r="G216" s="170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8"/>
      <c r="AD216" s="168"/>
    </row>
    <row r="217" spans="1:30" s="167" customFormat="1" x14ac:dyDescent="0.25">
      <c r="A217" s="166"/>
      <c r="B217" s="166"/>
      <c r="C217" s="166"/>
      <c r="D217" s="166"/>
      <c r="E217" s="169"/>
      <c r="F217" s="170"/>
      <c r="G217" s="170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  <c r="AC217" s="168"/>
      <c r="AD217" s="168"/>
    </row>
    <row r="218" spans="1:30" s="167" customFormat="1" x14ac:dyDescent="0.25">
      <c r="A218" s="166"/>
      <c r="B218" s="166"/>
      <c r="C218" s="166"/>
      <c r="D218" s="166"/>
      <c r="E218" s="169"/>
      <c r="F218" s="170"/>
      <c r="G218" s="170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  <c r="AC218" s="168"/>
      <c r="AD218" s="168"/>
    </row>
    <row r="219" spans="1:30" s="167" customFormat="1" x14ac:dyDescent="0.25">
      <c r="A219" s="166"/>
      <c r="B219" s="166"/>
      <c r="C219" s="166"/>
      <c r="D219" s="166"/>
      <c r="E219" s="169"/>
      <c r="F219" s="170"/>
      <c r="G219" s="170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  <c r="AC219" s="168"/>
      <c r="AD219" s="168"/>
    </row>
    <row r="220" spans="1:30" s="167" customFormat="1" x14ac:dyDescent="0.25">
      <c r="A220" s="166"/>
      <c r="B220" s="166"/>
      <c r="C220" s="166"/>
      <c r="D220" s="166"/>
      <c r="E220" s="169"/>
      <c r="F220" s="170"/>
      <c r="G220" s="170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8"/>
      <c r="AD220" s="168"/>
    </row>
    <row r="221" spans="1:30" s="167" customFormat="1" x14ac:dyDescent="0.25">
      <c r="A221" s="166"/>
      <c r="B221" s="166"/>
      <c r="C221" s="166"/>
      <c r="D221" s="166"/>
      <c r="E221" s="169"/>
      <c r="F221" s="170"/>
      <c r="G221" s="170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  <c r="AC221" s="168"/>
      <c r="AD221" s="168"/>
    </row>
    <row r="222" spans="1:30" s="167" customFormat="1" x14ac:dyDescent="0.25">
      <c r="A222" s="166"/>
      <c r="B222" s="166"/>
      <c r="C222" s="166"/>
      <c r="D222" s="166"/>
      <c r="E222" s="169"/>
      <c r="F222" s="170"/>
      <c r="G222" s="170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8"/>
      <c r="AD222" s="168"/>
    </row>
    <row r="223" spans="1:30" s="167" customFormat="1" x14ac:dyDescent="0.25">
      <c r="A223" s="166"/>
      <c r="B223" s="166"/>
      <c r="C223" s="166"/>
      <c r="D223" s="166"/>
      <c r="E223" s="169"/>
      <c r="F223" s="170"/>
      <c r="G223" s="170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8"/>
      <c r="AD223" s="168"/>
    </row>
    <row r="224" spans="1:30" s="167" customFormat="1" x14ac:dyDescent="0.25">
      <c r="A224" s="166"/>
      <c r="B224" s="166"/>
      <c r="C224" s="166"/>
      <c r="D224" s="166"/>
      <c r="E224" s="171"/>
      <c r="F224" s="172"/>
      <c r="G224" s="172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68"/>
      <c r="AD224" s="168"/>
    </row>
  </sheetData>
  <mergeCells count="100">
    <mergeCell ref="A67:A69"/>
    <mergeCell ref="B67:B69"/>
    <mergeCell ref="C67:C69"/>
    <mergeCell ref="A64:A66"/>
    <mergeCell ref="B64:B66"/>
    <mergeCell ref="C64:C66"/>
    <mergeCell ref="A70:A72"/>
    <mergeCell ref="B70:B72"/>
    <mergeCell ref="C70:C72"/>
    <mergeCell ref="B82:B84"/>
    <mergeCell ref="A82:A84"/>
    <mergeCell ref="C82:C84"/>
    <mergeCell ref="A73:A75"/>
    <mergeCell ref="B73:B75"/>
    <mergeCell ref="C73:C75"/>
    <mergeCell ref="A76:A78"/>
    <mergeCell ref="B76:B78"/>
    <mergeCell ref="C76:C78"/>
    <mergeCell ref="B79:B81"/>
    <mergeCell ref="C79:C81"/>
    <mergeCell ref="A79:A81"/>
    <mergeCell ref="B94:AC94"/>
    <mergeCell ref="C95:J95"/>
    <mergeCell ref="A85:A87"/>
    <mergeCell ref="B85:B87"/>
    <mergeCell ref="C85:C87"/>
    <mergeCell ref="A88:A90"/>
    <mergeCell ref="B88:B90"/>
    <mergeCell ref="C88:C90"/>
    <mergeCell ref="A91:A93"/>
    <mergeCell ref="B91:B93"/>
    <mergeCell ref="C91:C93"/>
    <mergeCell ref="A52:A54"/>
    <mergeCell ref="B52:B54"/>
    <mergeCell ref="A55:A57"/>
    <mergeCell ref="B55:B57"/>
    <mergeCell ref="C55:C57"/>
    <mergeCell ref="C52:C54"/>
    <mergeCell ref="B49:B51"/>
    <mergeCell ref="C49:C51"/>
    <mergeCell ref="A49:A51"/>
    <mergeCell ref="A34:A36"/>
    <mergeCell ref="B34:B36"/>
    <mergeCell ref="C34:C36"/>
    <mergeCell ref="A28:A30"/>
    <mergeCell ref="B28:B30"/>
    <mergeCell ref="C28:C30"/>
    <mergeCell ref="A61:A63"/>
    <mergeCell ref="B61:B63"/>
    <mergeCell ref="C61:C63"/>
    <mergeCell ref="A37:A39"/>
    <mergeCell ref="B37:B39"/>
    <mergeCell ref="C37:C39"/>
    <mergeCell ref="A43:A45"/>
    <mergeCell ref="B43:B45"/>
    <mergeCell ref="C43:C45"/>
    <mergeCell ref="A46:A48"/>
    <mergeCell ref="B46:B48"/>
    <mergeCell ref="C46:C48"/>
    <mergeCell ref="A40:A42"/>
    <mergeCell ref="B40:B42"/>
    <mergeCell ref="C40:C42"/>
    <mergeCell ref="A58:A60"/>
    <mergeCell ref="B58:B60"/>
    <mergeCell ref="C58:C60"/>
    <mergeCell ref="A16:A18"/>
    <mergeCell ref="C16:C18"/>
    <mergeCell ref="B10:B12"/>
    <mergeCell ref="C10:C12"/>
    <mergeCell ref="A13:A15"/>
    <mergeCell ref="A25:A27"/>
    <mergeCell ref="B25:B27"/>
    <mergeCell ref="C25:C27"/>
    <mergeCell ref="A31:A33"/>
    <mergeCell ref="B31:B33"/>
    <mergeCell ref="C31:C33"/>
    <mergeCell ref="B13:B15"/>
    <mergeCell ref="C13:C15"/>
    <mergeCell ref="A19:A21"/>
    <mergeCell ref="B19:B21"/>
    <mergeCell ref="C19:C21"/>
    <mergeCell ref="A22:A24"/>
    <mergeCell ref="B22:B24"/>
    <mergeCell ref="C22:C24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A10:A12"/>
    <mergeCell ref="B16:B18"/>
  </mergeCells>
  <pageMargins left="0.51181102362204722" right="0.51181102362204722" top="0.70866141732283472" bottom="0.70866141732283472" header="0.19685039370078741" footer="0.19685039370078741"/>
  <pageSetup paperSize="9" scale="74" fitToHeight="0" orientation="landscape" useFirstPageNumber="1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 НПП </vt:lpstr>
      <vt:lpstr>Загальна</vt:lpstr>
      <vt:lpstr>'За НПП '!Заголовки_для_печати</vt:lpstr>
      <vt:lpstr>'За НПП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cp:lastPrinted>2024-09-20T14:02:38Z</cp:lastPrinted>
  <dcterms:created xsi:type="dcterms:W3CDTF">2024-08-16T15:06:07Z</dcterms:created>
  <dcterms:modified xsi:type="dcterms:W3CDTF">2025-05-21T12:28:55Z</dcterms:modified>
</cp:coreProperties>
</file>