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Z Research\"/>
    </mc:Choice>
  </mc:AlternateContent>
  <xr:revisionPtr revIDLastSave="0" documentId="13_ncr:1_{2082FACD-8144-4245-941B-FB3EC9C9368E}" xr6:coauthVersionLast="47" xr6:coauthVersionMax="47" xr10:uidLastSave="{00000000-0000-0000-0000-000000000000}"/>
  <bookViews>
    <workbookView xWindow="-110" yWindow="-110" windowWidth="19420" windowHeight="10420" firstSheet="3" activeTab="5" xr2:uid="{7C3F152A-C286-4F95-B37D-01E833121737}"/>
  </bookViews>
  <sheets>
    <sheet name="UHI" sheetId="1" r:id="rId1"/>
    <sheet name="LST" sheetId="2" r:id="rId2"/>
    <sheet name="Sheet1" sheetId="5" r:id="rId3"/>
    <sheet name="LST Python" sheetId="7" r:id="rId4"/>
    <sheet name="SETTLEMENT" sheetId="6" r:id="rId5"/>
    <sheet name="NDVI" sheetId="3" r:id="rId6"/>
    <sheet name="NDWI" sheetId="4" r:id="rId7"/>
    <sheet name="UHI Python" sheetId="8" r:id="rId8"/>
    <sheet name="NDVI Python" sheetId="10" r:id="rId9"/>
    <sheet name="NDWI Python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24" i="1"/>
  <c r="H25" i="1"/>
  <c r="I25" i="1"/>
  <c r="H26" i="1"/>
  <c r="I26" i="1"/>
  <c r="H27" i="1"/>
  <c r="I27" i="1"/>
  <c r="H28" i="1"/>
  <c r="I28" i="1"/>
  <c r="G25" i="1"/>
  <c r="G26" i="1"/>
  <c r="G27" i="1"/>
  <c r="G28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D14" i="1"/>
  <c r="E14" i="1"/>
  <c r="F14" i="1"/>
  <c r="G14" i="1"/>
  <c r="H14" i="1"/>
  <c r="I14" i="1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C25" i="4"/>
  <c r="C26" i="4"/>
  <c r="C27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C15" i="4"/>
  <c r="C16" i="4"/>
  <c r="C17" i="4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D28" i="3"/>
  <c r="D29" i="3"/>
  <c r="D30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D17" i="3"/>
  <c r="D18" i="3"/>
  <c r="D19" i="3"/>
  <c r="H24" i="2"/>
  <c r="I24" i="2"/>
  <c r="H25" i="2"/>
  <c r="I25" i="2"/>
  <c r="H26" i="2"/>
  <c r="I26" i="2"/>
  <c r="H27" i="2"/>
  <c r="I27" i="2"/>
  <c r="H28" i="2"/>
  <c r="I28" i="2"/>
  <c r="H18" i="2"/>
  <c r="I18" i="2"/>
  <c r="G15" i="2"/>
  <c r="H15" i="2"/>
  <c r="I15" i="2"/>
  <c r="G16" i="2"/>
  <c r="H16" i="2"/>
  <c r="I16" i="2"/>
  <c r="G17" i="2"/>
  <c r="H17" i="2"/>
  <c r="I17" i="2"/>
  <c r="H14" i="2"/>
  <c r="I14" i="2"/>
  <c r="D27" i="3"/>
  <c r="D16" i="3"/>
  <c r="C24" i="4"/>
  <c r="C14" i="4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C25" i="2"/>
  <c r="C26" i="2"/>
  <c r="C27" i="2"/>
  <c r="C28" i="2"/>
  <c r="C24" i="2"/>
  <c r="D14" i="2"/>
  <c r="E14" i="2"/>
  <c r="F14" i="2"/>
  <c r="G14" i="2"/>
  <c r="D15" i="2"/>
  <c r="E15" i="2"/>
  <c r="F15" i="2"/>
  <c r="D16" i="2"/>
  <c r="E16" i="2"/>
  <c r="F16" i="2"/>
  <c r="D17" i="2"/>
  <c r="E17" i="2"/>
  <c r="F17" i="2"/>
  <c r="D18" i="2"/>
  <c r="E18" i="2"/>
  <c r="F18" i="2"/>
  <c r="G18" i="2"/>
  <c r="C15" i="2"/>
  <c r="C16" i="2"/>
  <c r="C17" i="2"/>
  <c r="C18" i="2"/>
  <c r="C14" i="2"/>
  <c r="D24" i="1"/>
  <c r="E24" i="1"/>
  <c r="F24" i="1"/>
  <c r="G24" i="1"/>
  <c r="D25" i="1"/>
  <c r="E25" i="1"/>
  <c r="F25" i="1"/>
  <c r="D26" i="1"/>
  <c r="E26" i="1"/>
  <c r="F26" i="1"/>
  <c r="D27" i="1"/>
  <c r="E27" i="1"/>
  <c r="F27" i="1"/>
  <c r="D28" i="1"/>
  <c r="E28" i="1"/>
  <c r="F28" i="1"/>
  <c r="C25" i="1"/>
  <c r="C26" i="1"/>
  <c r="C27" i="1"/>
  <c r="C28" i="1"/>
  <c r="C24" i="1"/>
  <c r="B25" i="1"/>
  <c r="C14" i="1"/>
  <c r="B5" i="1"/>
</calcChain>
</file>

<file path=xl/sharedStrings.xml><?xml version="1.0" encoding="utf-8"?>
<sst xmlns="http://schemas.openxmlformats.org/spreadsheetml/2006/main" count="115" uniqueCount="37">
  <si>
    <t>Year</t>
  </si>
  <si>
    <t>UHI</t>
  </si>
  <si>
    <t>&lt;-1</t>
  </si>
  <si>
    <t>0-1</t>
  </si>
  <si>
    <t>1.0-2.0</t>
  </si>
  <si>
    <t>2&lt;</t>
  </si>
  <si>
    <t>percentage</t>
  </si>
  <si>
    <t>area</t>
  </si>
  <si>
    <t>minus 1 to 0</t>
  </si>
  <si>
    <t>LST</t>
  </si>
  <si>
    <t>&lt;18</t>
  </si>
  <si>
    <t>21-24</t>
  </si>
  <si>
    <t>18-21</t>
  </si>
  <si>
    <t>24-27</t>
  </si>
  <si>
    <t>&gt;27</t>
  </si>
  <si>
    <t>Percentage</t>
  </si>
  <si>
    <t>area (km^2)</t>
  </si>
  <si>
    <t>NDVI</t>
  </si>
  <si>
    <t>Sparse vegetation</t>
  </si>
  <si>
    <t>Area (km^2)</t>
  </si>
  <si>
    <t>NDWI</t>
  </si>
  <si>
    <t>Drought</t>
  </si>
  <si>
    <t>Moderatly Drought</t>
  </si>
  <si>
    <t>Flooding Humidity</t>
  </si>
  <si>
    <t>data</t>
  </si>
  <si>
    <t>year</t>
  </si>
  <si>
    <t>Industrial Settlement in EPZ Area</t>
  </si>
  <si>
    <t>Dense Vegetation</t>
  </si>
  <si>
    <t>Sparse Vegetation</t>
  </si>
  <si>
    <t>Moderately Drought Affected Area</t>
  </si>
  <si>
    <t>Mean LST</t>
  </si>
  <si>
    <t>Area above 2C of above mean Temperature</t>
  </si>
  <si>
    <t>Severe Drought Affected Area</t>
  </si>
  <si>
    <t>No Vegetation</t>
  </si>
  <si>
    <t>Moderate Vegetation</t>
  </si>
  <si>
    <t>Water Body</t>
  </si>
  <si>
    <t>No of Industrial Building in EPZ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</si>
</sst>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0" fillId="9" borderId="1" xfId="0" applyFill="1" applyBorder="1"/>
    <xf numFmtId="2" fontId="0" fillId="0" borderId="1" xfId="0" applyNumberFormat="1" applyBorder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7" borderId="2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Urban Heat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UHI!$C$12:$C$13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UHI!$B$14:$B$18</c:f>
              <c:strCache>
                <c:ptCount val="5"/>
                <c:pt idx="0">
                  <c:v>&lt;-1</c:v>
                </c:pt>
                <c:pt idx="1">
                  <c:v>minus 1 to 0</c:v>
                </c:pt>
                <c:pt idx="2">
                  <c:v>0-1</c:v>
                </c:pt>
                <c:pt idx="3">
                  <c:v>1.0-2.0</c:v>
                </c:pt>
                <c:pt idx="4">
                  <c:v>2&lt;</c:v>
                </c:pt>
              </c:strCache>
            </c:strRef>
          </c:cat>
          <c:val>
            <c:numRef>
              <c:f>UHI!$C$14:$C$18</c:f>
              <c:numCache>
                <c:formatCode>0.00</c:formatCode>
                <c:ptCount val="5"/>
                <c:pt idx="0">
                  <c:v>34.152947903813164</c:v>
                </c:pt>
                <c:pt idx="1">
                  <c:v>57.751226412255093</c:v>
                </c:pt>
                <c:pt idx="2">
                  <c:v>7.635356788154211</c:v>
                </c:pt>
                <c:pt idx="3">
                  <c:v>0.46046889577753036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D0F-9F61-697FF4315053}"/>
            </c:ext>
          </c:extLst>
        </c:ser>
        <c:ser>
          <c:idx val="1"/>
          <c:order val="1"/>
          <c:tx>
            <c:strRef>
              <c:f>UHI!$D$12:$D$13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UHI!$B$14:$B$18</c:f>
              <c:strCache>
                <c:ptCount val="5"/>
                <c:pt idx="0">
                  <c:v>&lt;-1</c:v>
                </c:pt>
                <c:pt idx="1">
                  <c:v>minus 1 to 0</c:v>
                </c:pt>
                <c:pt idx="2">
                  <c:v>0-1</c:v>
                </c:pt>
                <c:pt idx="3">
                  <c:v>1.0-2.0</c:v>
                </c:pt>
                <c:pt idx="4">
                  <c:v>2&lt;</c:v>
                </c:pt>
              </c:strCache>
            </c:strRef>
          </c:cat>
          <c:val>
            <c:numRef>
              <c:f>UHI!$D$14:$D$18</c:f>
              <c:numCache>
                <c:formatCode>0.00</c:formatCode>
                <c:ptCount val="5"/>
                <c:pt idx="0">
                  <c:v>31.447316941041926</c:v>
                </c:pt>
                <c:pt idx="1">
                  <c:v>56.881451831341977</c:v>
                </c:pt>
                <c:pt idx="2">
                  <c:v>10.35302615342944</c:v>
                </c:pt>
                <c:pt idx="3">
                  <c:v>1.3182050741866556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B-4D0F-9F61-697FF4315053}"/>
            </c:ext>
          </c:extLst>
        </c:ser>
        <c:ser>
          <c:idx val="2"/>
          <c:order val="2"/>
          <c:tx>
            <c:strRef>
              <c:f>UHI!$E$12:$E$13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UHI!$B$14:$B$18</c:f>
              <c:strCache>
                <c:ptCount val="5"/>
                <c:pt idx="0">
                  <c:v>&lt;-1</c:v>
                </c:pt>
                <c:pt idx="1">
                  <c:v>minus 1 to 0</c:v>
                </c:pt>
                <c:pt idx="2">
                  <c:v>0-1</c:v>
                </c:pt>
                <c:pt idx="3">
                  <c:v>1.0-2.0</c:v>
                </c:pt>
                <c:pt idx="4">
                  <c:v>2&lt;</c:v>
                </c:pt>
              </c:strCache>
            </c:strRef>
          </c:cat>
          <c:val>
            <c:numRef>
              <c:f>UHI!$E$14:$E$18</c:f>
              <c:numCache>
                <c:formatCode>0.00</c:formatCode>
                <c:ptCount val="5"/>
                <c:pt idx="0">
                  <c:v>23.833027357269689</c:v>
                </c:pt>
                <c:pt idx="1">
                  <c:v>46.323772835344748</c:v>
                </c:pt>
                <c:pt idx="2">
                  <c:v>23.926324976675595</c:v>
                </c:pt>
                <c:pt idx="3">
                  <c:v>5.6971739850121894</c:v>
                </c:pt>
                <c:pt idx="4">
                  <c:v>0.216691245071779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B-4D0F-9F61-697FF4315053}"/>
            </c:ext>
          </c:extLst>
        </c:ser>
        <c:ser>
          <c:idx val="3"/>
          <c:order val="3"/>
          <c:tx>
            <c:strRef>
              <c:f>UHI!$F$12:$F$13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UHI!$B$14:$B$18</c:f>
              <c:strCache>
                <c:ptCount val="5"/>
                <c:pt idx="0">
                  <c:v>&lt;-1</c:v>
                </c:pt>
                <c:pt idx="1">
                  <c:v>minus 1 to 0</c:v>
                </c:pt>
                <c:pt idx="2">
                  <c:v>0-1</c:v>
                </c:pt>
                <c:pt idx="3">
                  <c:v>1.0-2.0</c:v>
                </c:pt>
                <c:pt idx="4">
                  <c:v>2&lt;</c:v>
                </c:pt>
              </c:strCache>
            </c:strRef>
          </c:cat>
          <c:val>
            <c:numRef>
              <c:f>UHI!$F$14:$F$18</c:f>
              <c:numCache>
                <c:formatCode>0.00</c:formatCode>
                <c:ptCount val="5"/>
                <c:pt idx="0">
                  <c:v>21.732326120323833</c:v>
                </c:pt>
                <c:pt idx="1">
                  <c:v>39.218105757365997</c:v>
                </c:pt>
                <c:pt idx="2">
                  <c:v>29.319529298462093</c:v>
                </c:pt>
                <c:pt idx="3">
                  <c:v>8.4690161615553627</c:v>
                </c:pt>
                <c:pt idx="4">
                  <c:v>1.2610226622927136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B-4D0F-9F61-697FF4315053}"/>
            </c:ext>
          </c:extLst>
        </c:ser>
        <c:ser>
          <c:idx val="4"/>
          <c:order val="4"/>
          <c:tx>
            <c:strRef>
              <c:f>UHI!$G$12:$G$13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UHI!$B$14:$B$18</c:f>
              <c:strCache>
                <c:ptCount val="5"/>
                <c:pt idx="0">
                  <c:v>&lt;-1</c:v>
                </c:pt>
                <c:pt idx="1">
                  <c:v>minus 1 to 0</c:v>
                </c:pt>
                <c:pt idx="2">
                  <c:v>0-1</c:v>
                </c:pt>
                <c:pt idx="3">
                  <c:v>1.0-2.0</c:v>
                </c:pt>
                <c:pt idx="4">
                  <c:v>2&lt;</c:v>
                </c:pt>
              </c:strCache>
            </c:strRef>
          </c:cat>
          <c:val>
            <c:numRef>
              <c:f>UHI!$G$14:$G$18</c:f>
              <c:numCache>
                <c:formatCode>0.00</c:formatCode>
                <c:ptCount val="5"/>
                <c:pt idx="0">
                  <c:v>19.354741625786261</c:v>
                </c:pt>
                <c:pt idx="1">
                  <c:v>31.050049658410327</c:v>
                </c:pt>
                <c:pt idx="2">
                  <c:v>33.686459806783645</c:v>
                </c:pt>
                <c:pt idx="3">
                  <c:v>12.57712101604117</c:v>
                </c:pt>
                <c:pt idx="4">
                  <c:v>3.3316278929786018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B-4D0F-9F61-697FF4315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0951471"/>
        <c:axId val="1920958671"/>
      </c:barChart>
      <c:catAx>
        <c:axId val="19209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UHI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Class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006255468066493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8671"/>
        <c:crosses val="autoZero"/>
        <c:auto val="1"/>
        <c:lblAlgn val="ctr"/>
        <c:lblOffset val="100"/>
        <c:noMultiLvlLbl val="0"/>
      </c:catAx>
      <c:valAx>
        <c:axId val="19209586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209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bg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Moderately Drought Affected Area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Sheet1!$F$5:$F$6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(Sheet1!$E$7,Sheet1!$E$10:$E$11)</c:f>
              <c:strCache>
                <c:ptCount val="3"/>
                <c:pt idx="0">
                  <c:v>Industrial Settlement in EPZ Area</c:v>
                </c:pt>
                <c:pt idx="1">
                  <c:v>Severe Drought Affected Area</c:v>
                </c:pt>
                <c:pt idx="2">
                  <c:v>Moderately Drought Affected Area</c:v>
                </c:pt>
              </c:strCache>
            </c:strRef>
          </c:cat>
          <c:val>
            <c:numRef>
              <c:f>(Sheet1!$F$7,Sheet1!$F$10:$F$11)</c:f>
              <c:numCache>
                <c:formatCode>0.00</c:formatCode>
                <c:ptCount val="3"/>
                <c:pt idx="0" formatCode="General">
                  <c:v>0.62</c:v>
                </c:pt>
                <c:pt idx="1">
                  <c:v>0.71624183694965238</c:v>
                </c:pt>
                <c:pt idx="2">
                  <c:v>1.2067772126756748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7-41FA-BE60-60364B7461D3}"/>
            </c:ext>
          </c:extLst>
        </c:ser>
        <c:ser>
          <c:idx val="1"/>
          <c:order val="1"/>
          <c:tx>
            <c:strRef>
              <c:f>Sheet1!$G$5:$G$6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(Sheet1!$E$7,Sheet1!$E$10:$E$11)</c:f>
              <c:strCache>
                <c:ptCount val="3"/>
                <c:pt idx="0">
                  <c:v>Industrial Settlement in EPZ Area</c:v>
                </c:pt>
                <c:pt idx="1">
                  <c:v>Severe Drought Affected Area</c:v>
                </c:pt>
                <c:pt idx="2">
                  <c:v>Moderately Drought Affected Area</c:v>
                </c:pt>
              </c:strCache>
            </c:strRef>
          </c:cat>
          <c:val>
            <c:numRef>
              <c:f>(Sheet1!$G$7,Sheet1!$G$10:$G$11)</c:f>
              <c:numCache>
                <c:formatCode>0.00</c:formatCode>
                <c:ptCount val="3"/>
                <c:pt idx="0" formatCode="General">
                  <c:v>0.94</c:v>
                </c:pt>
                <c:pt idx="1">
                  <c:v>0.71624183694965238</c:v>
                </c:pt>
                <c:pt idx="2">
                  <c:v>1.8297270456528936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7-41FA-BE60-60364B7461D3}"/>
            </c:ext>
          </c:extLst>
        </c:ser>
        <c:ser>
          <c:idx val="2"/>
          <c:order val="2"/>
          <c:tx>
            <c:strRef>
              <c:f>Sheet1!$H$5:$H$6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(Sheet1!$E$7,Sheet1!$E$10:$E$11)</c:f>
              <c:strCache>
                <c:ptCount val="3"/>
                <c:pt idx="0">
                  <c:v>Industrial Settlement in EPZ Area</c:v>
                </c:pt>
                <c:pt idx="1">
                  <c:v>Severe Drought Affected Area</c:v>
                </c:pt>
                <c:pt idx="2">
                  <c:v>Moderately Drought Affected Area</c:v>
                </c:pt>
              </c:strCache>
            </c:strRef>
          </c:cat>
          <c:val>
            <c:numRef>
              <c:f>(Sheet1!$H$7,Sheet1!$H$10:$H$11)</c:f>
              <c:numCache>
                <c:formatCode>0.00</c:formatCode>
                <c:ptCount val="3"/>
                <c:pt idx="0" formatCode="General">
                  <c:v>8.27</c:v>
                </c:pt>
                <c:pt idx="1">
                  <c:v>2.0133016341147791</c:v>
                </c:pt>
                <c:pt idx="2">
                  <c:v>3.9393301032230883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7-41FA-BE60-60364B7461D3}"/>
            </c:ext>
          </c:extLst>
        </c:ser>
        <c:ser>
          <c:idx val="3"/>
          <c:order val="3"/>
          <c:tx>
            <c:strRef>
              <c:f>Sheet1!$I$5:$I$6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(Sheet1!$E$7,Sheet1!$E$10:$E$11)</c:f>
              <c:strCache>
                <c:ptCount val="3"/>
                <c:pt idx="0">
                  <c:v>Industrial Settlement in EPZ Area</c:v>
                </c:pt>
                <c:pt idx="1">
                  <c:v>Severe Drought Affected Area</c:v>
                </c:pt>
                <c:pt idx="2">
                  <c:v>Moderately Drought Affected Area</c:v>
                </c:pt>
              </c:strCache>
            </c:strRef>
          </c:cat>
          <c:val>
            <c:numRef>
              <c:f>(Sheet1!$I$7,Sheet1!$I$10:$I$11)</c:f>
              <c:numCache>
                <c:formatCode>0.00</c:formatCode>
                <c:ptCount val="3"/>
                <c:pt idx="0" formatCode="General">
                  <c:v>12.5</c:v>
                </c:pt>
                <c:pt idx="1">
                  <c:v>3.9874808149507959</c:v>
                </c:pt>
                <c:pt idx="2">
                  <c:v>10.060489331607933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7-41FA-BE60-60364B7461D3}"/>
            </c:ext>
          </c:extLst>
        </c:ser>
        <c:ser>
          <c:idx val="4"/>
          <c:order val="4"/>
          <c:tx>
            <c:strRef>
              <c:f>Sheet1!$J$5:$J$6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(Sheet1!$E$7,Sheet1!$E$10:$E$11)</c:f>
              <c:strCache>
                <c:ptCount val="3"/>
                <c:pt idx="0">
                  <c:v>Industrial Settlement in EPZ Area</c:v>
                </c:pt>
                <c:pt idx="1">
                  <c:v>Severe Drought Affected Area</c:v>
                </c:pt>
                <c:pt idx="2">
                  <c:v>Moderately Drought Affected Area</c:v>
                </c:pt>
              </c:strCache>
            </c:strRef>
          </c:cat>
          <c:val>
            <c:numRef>
              <c:f>(Sheet1!$J$7,Sheet1!$J$10:$J$11)</c:f>
              <c:numCache>
                <c:formatCode>0.00</c:formatCode>
                <c:ptCount val="3"/>
                <c:pt idx="0" formatCode="General">
                  <c:v>18.559999999999999</c:v>
                </c:pt>
                <c:pt idx="1">
                  <c:v>10.120677721267567</c:v>
                </c:pt>
                <c:pt idx="2">
                  <c:v>15.062144512323572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7-41FA-BE60-60364B7461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9712128"/>
        <c:axId val="529711168"/>
      </c:barChart>
      <c:catAx>
        <c:axId val="5297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11168"/>
        <c:crosses val="autoZero"/>
        <c:auto val="1"/>
        <c:lblAlgn val="ctr"/>
        <c:lblOffset val="100"/>
        <c:noMultiLvlLbl val="0"/>
      </c:catAx>
      <c:valAx>
        <c:axId val="529711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97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Vegetation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Sheet1!$F$5:$F$6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Sheet1!$E$7:$E$9</c:f>
              <c:strCache>
                <c:ptCount val="3"/>
                <c:pt idx="0">
                  <c:v>Industrial Settlement in EPZ Area</c:v>
                </c:pt>
                <c:pt idx="1">
                  <c:v>Sparse Vegetation</c:v>
                </c:pt>
                <c:pt idx="2">
                  <c:v>Dense Vegetation</c:v>
                </c:pt>
              </c:strCache>
            </c:strRef>
          </c:cat>
          <c:val>
            <c:numRef>
              <c:f>Sheet1!$F$7:$F$9</c:f>
              <c:numCache>
                <c:formatCode>0.00</c:formatCode>
                <c:ptCount val="3"/>
                <c:pt idx="0" formatCode="General">
                  <c:v>0.62</c:v>
                </c:pt>
                <c:pt idx="1">
                  <c:v>32.263986277047159</c:v>
                </c:pt>
                <c:pt idx="2">
                  <c:v>11.336483192392187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9-46C1-8553-D270E6AB86C1}"/>
            </c:ext>
          </c:extLst>
        </c:ser>
        <c:ser>
          <c:idx val="1"/>
          <c:order val="1"/>
          <c:tx>
            <c:strRef>
              <c:f>Sheet1!$G$5:$G$6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Sheet1!$E$7:$E$9</c:f>
              <c:strCache>
                <c:ptCount val="3"/>
                <c:pt idx="0">
                  <c:v>Industrial Settlement in EPZ Area</c:v>
                </c:pt>
                <c:pt idx="1">
                  <c:v>Sparse Vegetation</c:v>
                </c:pt>
                <c:pt idx="2">
                  <c:v>Dense Vegetation</c:v>
                </c:pt>
              </c:strCache>
            </c:strRef>
          </c:cat>
          <c:val>
            <c:numRef>
              <c:f>Sheet1!$G$7:$G$9</c:f>
              <c:numCache>
                <c:formatCode>0.00</c:formatCode>
                <c:ptCount val="3"/>
                <c:pt idx="0" formatCode="General">
                  <c:v>0.94</c:v>
                </c:pt>
                <c:pt idx="1">
                  <c:v>32.300099310842938</c:v>
                </c:pt>
                <c:pt idx="2">
                  <c:v>10.036413975744079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9-46C1-8553-D270E6AB86C1}"/>
            </c:ext>
          </c:extLst>
        </c:ser>
        <c:ser>
          <c:idx val="2"/>
          <c:order val="2"/>
          <c:tx>
            <c:strRef>
              <c:f>Sheet1!$H$5:$H$6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Sheet1!$E$7:$E$9</c:f>
              <c:strCache>
                <c:ptCount val="3"/>
                <c:pt idx="0">
                  <c:v>Industrial Settlement in EPZ Area</c:v>
                </c:pt>
                <c:pt idx="1">
                  <c:v>Sparse Vegetation</c:v>
                </c:pt>
                <c:pt idx="2">
                  <c:v>Dense Vegetation</c:v>
                </c:pt>
              </c:strCache>
            </c:strRef>
          </c:cat>
          <c:val>
            <c:numRef>
              <c:f>Sheet1!$H$7:$H$9</c:f>
              <c:numCache>
                <c:formatCode>0.00</c:formatCode>
                <c:ptCount val="3"/>
                <c:pt idx="0" formatCode="General">
                  <c:v>8.27</c:v>
                </c:pt>
                <c:pt idx="1">
                  <c:v>31.027114869541666</c:v>
                </c:pt>
                <c:pt idx="2">
                  <c:v>1.1345511450841133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9-46C1-8553-D270E6AB86C1}"/>
            </c:ext>
          </c:extLst>
        </c:ser>
        <c:ser>
          <c:idx val="3"/>
          <c:order val="3"/>
          <c:tx>
            <c:strRef>
              <c:f>Sheet1!$I$5:$I$6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Sheet1!$E$7:$E$9</c:f>
              <c:strCache>
                <c:ptCount val="3"/>
                <c:pt idx="0">
                  <c:v>Industrial Settlement in EPZ Area</c:v>
                </c:pt>
                <c:pt idx="1">
                  <c:v>Sparse Vegetation</c:v>
                </c:pt>
                <c:pt idx="2">
                  <c:v>Dense Vegetation</c:v>
                </c:pt>
              </c:strCache>
            </c:strRef>
          </c:cat>
          <c:val>
            <c:numRef>
              <c:f>Sheet1!$I$7:$I$9</c:f>
              <c:numCache>
                <c:formatCode>0.00</c:formatCode>
                <c:ptCount val="3"/>
                <c:pt idx="0" formatCode="General">
                  <c:v>12.5</c:v>
                </c:pt>
                <c:pt idx="1">
                  <c:v>24.797616539769479</c:v>
                </c:pt>
                <c:pt idx="2">
                  <c:v>5.1160131210689457E-2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9-46C1-8553-D270E6AB86C1}"/>
            </c:ext>
          </c:extLst>
        </c:ser>
        <c:ser>
          <c:idx val="4"/>
          <c:order val="4"/>
          <c:tx>
            <c:strRef>
              <c:f>Sheet1!$J$5:$J$6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Sheet1!$E$7:$E$9</c:f>
              <c:strCache>
                <c:ptCount val="3"/>
                <c:pt idx="0">
                  <c:v>Industrial Settlement in EPZ Area</c:v>
                </c:pt>
                <c:pt idx="1">
                  <c:v>Sparse Vegetation</c:v>
                </c:pt>
                <c:pt idx="2">
                  <c:v>Dense Vegetation</c:v>
                </c:pt>
              </c:strCache>
            </c:strRef>
          </c:cat>
          <c:val>
            <c:numRef>
              <c:f>Sheet1!$J$7:$J$9</c:f>
              <c:numCache>
                <c:formatCode>0.00</c:formatCode>
                <c:ptCount val="3"/>
                <c:pt idx="0" formatCode="General">
                  <c:v>18.559999999999999</c:v>
                </c:pt>
                <c:pt idx="1">
                  <c:v>14.096120858286437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9-46C1-8553-D270E6AB8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20941968"/>
        <c:axId val="720942448"/>
      </c:barChart>
      <c:catAx>
        <c:axId val="7209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2448"/>
        <c:crosses val="autoZero"/>
        <c:auto val="1"/>
        <c:lblAlgn val="ctr"/>
        <c:lblOffset val="100"/>
        <c:noMultiLvlLbl val="0"/>
      </c:catAx>
      <c:valAx>
        <c:axId val="7209424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09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Sheet1!$F$5:$F$6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(Sheet1!$E$7,Sheet1!$E$12)</c:f>
              <c:strCache>
                <c:ptCount val="2"/>
                <c:pt idx="0">
                  <c:v>Industrial Settlement in EPZ Area</c:v>
                </c:pt>
                <c:pt idx="1">
                  <c:v>Mean LST</c:v>
                </c:pt>
              </c:strCache>
            </c:strRef>
          </c:cat>
          <c:val>
            <c:numRef>
              <c:f>(Sheet1!$F$7,Sheet1!$F$12)</c:f>
              <c:numCache>
                <c:formatCode>0.00</c:formatCode>
                <c:ptCount val="2"/>
                <c:pt idx="0" formatCode="General">
                  <c:v>0.62</c:v>
                </c:pt>
                <c:pt idx="1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C-4DFD-9CD5-EB6772851268}"/>
            </c:ext>
          </c:extLst>
        </c:ser>
        <c:ser>
          <c:idx val="1"/>
          <c:order val="1"/>
          <c:tx>
            <c:strRef>
              <c:f>Sheet1!$G$5:$G$6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(Sheet1!$E$7,Sheet1!$E$12)</c:f>
              <c:strCache>
                <c:ptCount val="2"/>
                <c:pt idx="0">
                  <c:v>Industrial Settlement in EPZ Area</c:v>
                </c:pt>
                <c:pt idx="1">
                  <c:v>Mean LST</c:v>
                </c:pt>
              </c:strCache>
            </c:strRef>
          </c:cat>
          <c:val>
            <c:numRef>
              <c:f>(Sheet1!$G$7,Sheet1!$G$12)</c:f>
              <c:numCache>
                <c:formatCode>0.00</c:formatCode>
                <c:ptCount val="2"/>
                <c:pt idx="0" formatCode="General">
                  <c:v>0.94</c:v>
                </c:pt>
                <c:pt idx="1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C-4DFD-9CD5-EB6772851268}"/>
            </c:ext>
          </c:extLst>
        </c:ser>
        <c:ser>
          <c:idx val="2"/>
          <c:order val="2"/>
          <c:tx>
            <c:strRef>
              <c:f>Sheet1!$H$5:$H$6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(Sheet1!$E$7,Sheet1!$E$12)</c:f>
              <c:strCache>
                <c:ptCount val="2"/>
                <c:pt idx="0">
                  <c:v>Industrial Settlement in EPZ Area</c:v>
                </c:pt>
                <c:pt idx="1">
                  <c:v>Mean LST</c:v>
                </c:pt>
              </c:strCache>
            </c:strRef>
          </c:cat>
          <c:val>
            <c:numRef>
              <c:f>(Sheet1!$H$7,Sheet1!$H$12)</c:f>
              <c:numCache>
                <c:formatCode>0.00</c:formatCode>
                <c:ptCount val="2"/>
                <c:pt idx="0" formatCode="General">
                  <c:v>8.27</c:v>
                </c:pt>
                <c:pt idx="1">
                  <c:v>20.28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C-4DFD-9CD5-EB6772851268}"/>
            </c:ext>
          </c:extLst>
        </c:ser>
        <c:ser>
          <c:idx val="3"/>
          <c:order val="3"/>
          <c:tx>
            <c:strRef>
              <c:f>Sheet1!$I$5:$I$6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(Sheet1!$E$7,Sheet1!$E$12)</c:f>
              <c:strCache>
                <c:ptCount val="2"/>
                <c:pt idx="0">
                  <c:v>Industrial Settlement in EPZ Area</c:v>
                </c:pt>
                <c:pt idx="1">
                  <c:v>Mean LST</c:v>
                </c:pt>
              </c:strCache>
            </c:strRef>
          </c:cat>
          <c:val>
            <c:numRef>
              <c:f>(Sheet1!$I$7,Sheet1!$I$12)</c:f>
              <c:numCache>
                <c:formatCode>0.00</c:formatCode>
                <c:ptCount val="2"/>
                <c:pt idx="0" formatCode="General">
                  <c:v>12.5</c:v>
                </c:pt>
                <c:pt idx="1">
                  <c:v>20.67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C-4DFD-9CD5-EB6772851268}"/>
            </c:ext>
          </c:extLst>
        </c:ser>
        <c:ser>
          <c:idx val="4"/>
          <c:order val="4"/>
          <c:tx>
            <c:strRef>
              <c:f>Sheet1!$J$5:$J$6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(Sheet1!$E$7,Sheet1!$E$12)</c:f>
              <c:strCache>
                <c:ptCount val="2"/>
                <c:pt idx="0">
                  <c:v>Industrial Settlement in EPZ Area</c:v>
                </c:pt>
                <c:pt idx="1">
                  <c:v>Mean LST</c:v>
                </c:pt>
              </c:strCache>
            </c:strRef>
          </c:cat>
          <c:val>
            <c:numRef>
              <c:f>(Sheet1!$J$7,Sheet1!$J$12)</c:f>
              <c:numCache>
                <c:formatCode>0.00</c:formatCode>
                <c:ptCount val="2"/>
                <c:pt idx="0" formatCode="General">
                  <c:v>18.559999999999999</c:v>
                </c:pt>
                <c:pt idx="1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C-4DFD-9CD5-EB677285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943408"/>
        <c:axId val="720943888"/>
      </c:barChart>
      <c:catAx>
        <c:axId val="7209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3888"/>
        <c:crosses val="autoZero"/>
        <c:auto val="1"/>
        <c:lblAlgn val="ctr"/>
        <c:lblOffset val="100"/>
        <c:noMultiLvlLbl val="0"/>
      </c:catAx>
      <c:valAx>
        <c:axId val="7209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Sheet1!$F$5:$F$6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(Sheet1!$E$7,Sheet1!$E$13)</c:f>
              <c:strCache>
                <c:ptCount val="2"/>
                <c:pt idx="0">
                  <c:v>Industrial Settlement in EPZ Area</c:v>
                </c:pt>
                <c:pt idx="1">
                  <c:v>Area above 2C of above mean Temperature</c:v>
                </c:pt>
              </c:strCache>
            </c:strRef>
          </c:cat>
          <c:val>
            <c:numRef>
              <c:f>(Sheet1!$F$7,Sheet1!$F$13)</c:f>
              <c:numCache>
                <c:formatCode>0.00</c:formatCode>
                <c:ptCount val="2"/>
                <c:pt idx="0" formatCode="General">
                  <c:v>0.62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0-4B1C-B7BE-6F4CA16762BF}"/>
            </c:ext>
          </c:extLst>
        </c:ser>
        <c:ser>
          <c:idx val="1"/>
          <c:order val="1"/>
          <c:tx>
            <c:strRef>
              <c:f>Sheet1!$G$5:$G$6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(Sheet1!$E$7,Sheet1!$E$13)</c:f>
              <c:strCache>
                <c:ptCount val="2"/>
                <c:pt idx="0">
                  <c:v>Industrial Settlement in EPZ Area</c:v>
                </c:pt>
                <c:pt idx="1">
                  <c:v>Area above 2C of above mean Temperature</c:v>
                </c:pt>
              </c:strCache>
            </c:strRef>
          </c:cat>
          <c:val>
            <c:numRef>
              <c:f>(Sheet1!$G$7,Sheet1!$G$13)</c:f>
              <c:numCache>
                <c:formatCode>0.00</c:formatCode>
                <c:ptCount val="2"/>
                <c:pt idx="0" formatCode="General">
                  <c:v>0.94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0-4B1C-B7BE-6F4CA16762BF}"/>
            </c:ext>
          </c:extLst>
        </c:ser>
        <c:ser>
          <c:idx val="2"/>
          <c:order val="2"/>
          <c:tx>
            <c:strRef>
              <c:f>Sheet1!$H$5:$H$6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(Sheet1!$E$7,Sheet1!$E$13)</c:f>
              <c:strCache>
                <c:ptCount val="2"/>
                <c:pt idx="0">
                  <c:v>Industrial Settlement in EPZ Area</c:v>
                </c:pt>
                <c:pt idx="1">
                  <c:v>Area above 2C of above mean Temperature</c:v>
                </c:pt>
              </c:strCache>
            </c:strRef>
          </c:cat>
          <c:val>
            <c:numRef>
              <c:f>(Sheet1!$H$7,Sheet1!$H$13)</c:f>
              <c:numCache>
                <c:formatCode>0.00</c:formatCode>
                <c:ptCount val="2"/>
                <c:pt idx="0" formatCode="General">
                  <c:v>8.27</c:v>
                </c:pt>
                <c:pt idx="1">
                  <c:v>0.216691245071779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0-4B1C-B7BE-6F4CA16762BF}"/>
            </c:ext>
          </c:extLst>
        </c:ser>
        <c:ser>
          <c:idx val="3"/>
          <c:order val="3"/>
          <c:tx>
            <c:strRef>
              <c:f>Sheet1!$I$5:$I$6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(Sheet1!$E$7,Sheet1!$E$13)</c:f>
              <c:strCache>
                <c:ptCount val="2"/>
                <c:pt idx="0">
                  <c:v>Industrial Settlement in EPZ Area</c:v>
                </c:pt>
                <c:pt idx="1">
                  <c:v>Area above 2C of above mean Temperature</c:v>
                </c:pt>
              </c:strCache>
            </c:strRef>
          </c:cat>
          <c:val>
            <c:numRef>
              <c:f>(Sheet1!$I$7,Sheet1!$I$13)</c:f>
              <c:numCache>
                <c:formatCode>0.00</c:formatCode>
                <c:ptCount val="2"/>
                <c:pt idx="0" formatCode="General">
                  <c:v>12.5</c:v>
                </c:pt>
                <c:pt idx="1">
                  <c:v>1.2610226622927136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0-4B1C-B7BE-6F4CA16762BF}"/>
            </c:ext>
          </c:extLst>
        </c:ser>
        <c:ser>
          <c:idx val="4"/>
          <c:order val="4"/>
          <c:tx>
            <c:strRef>
              <c:f>Sheet1!$J$5:$J$6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(Sheet1!$E$7,Sheet1!$E$13)</c:f>
              <c:strCache>
                <c:ptCount val="2"/>
                <c:pt idx="0">
                  <c:v>Industrial Settlement in EPZ Area</c:v>
                </c:pt>
                <c:pt idx="1">
                  <c:v>Area above 2C of above mean Temperature</c:v>
                </c:pt>
              </c:strCache>
            </c:strRef>
          </c:cat>
          <c:val>
            <c:numRef>
              <c:f>(Sheet1!$J$7,Sheet1!$J$13)</c:f>
              <c:numCache>
                <c:formatCode>0.00</c:formatCode>
                <c:ptCount val="2"/>
                <c:pt idx="0" formatCode="General">
                  <c:v>18.559999999999999</c:v>
                </c:pt>
                <c:pt idx="1">
                  <c:v>3.3316278929786018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70-4B1C-B7BE-6F4CA167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701520"/>
        <c:axId val="529702000"/>
      </c:barChart>
      <c:catAx>
        <c:axId val="529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02000"/>
        <c:crosses val="autoZero"/>
        <c:auto val="1"/>
        <c:lblAlgn val="ctr"/>
        <c:lblOffset val="100"/>
        <c:noMultiLvlLbl val="0"/>
      </c:catAx>
      <c:valAx>
        <c:axId val="5297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SETTLEMENT!$A$3</c:f>
              <c:strCache>
                <c:ptCount val="1"/>
                <c:pt idx="0">
                  <c:v>No of Industrial Building in EPZ 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SETTLEMENT!$B$2:$F$2</c:f>
              <c:numCache>
                <c:formatCode>General</c:formatCode>
                <c:ptCount val="5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</c:numCache>
            </c:numRef>
          </c:cat>
          <c:val>
            <c:numRef>
              <c:f>SETTLEMENT!$B$3:$F$3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62</c:v>
                </c:pt>
                <c:pt idx="3">
                  <c:v>89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2-46AC-ACBC-FA5D8E420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41335600"/>
        <c:axId val="1856450448"/>
      </c:barChart>
      <c:catAx>
        <c:axId val="1941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450448"/>
        <c:crosses val="autoZero"/>
        <c:auto val="1"/>
        <c:lblAlgn val="ctr"/>
        <c:lblOffset val="100"/>
        <c:noMultiLvlLbl val="0"/>
      </c:catAx>
      <c:valAx>
        <c:axId val="185645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13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NDVI!$D$14:$D$15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NDVI!$C$16:$C$18</c:f>
              <c:strCache>
                <c:ptCount val="3"/>
                <c:pt idx="0">
                  <c:v>No Vegetation</c:v>
                </c:pt>
                <c:pt idx="1">
                  <c:v>Sparse vegetation</c:v>
                </c:pt>
                <c:pt idx="2">
                  <c:v>Moderate Vegetation</c:v>
                </c:pt>
              </c:strCache>
            </c:strRef>
          </c:cat>
          <c:val>
            <c:numRef>
              <c:f>NDVI!$D$16:$D$18</c:f>
              <c:numCache>
                <c:formatCode>0.00</c:formatCode>
                <c:ptCount val="3"/>
                <c:pt idx="0">
                  <c:v>15.531613951668723</c:v>
                </c:pt>
                <c:pt idx="1">
                  <c:v>40.864907159408951</c:v>
                </c:pt>
                <c:pt idx="2">
                  <c:v>32.263986277047159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F39-BD74-89613CF57E0E}"/>
            </c:ext>
          </c:extLst>
        </c:ser>
        <c:ser>
          <c:idx val="1"/>
          <c:order val="1"/>
          <c:tx>
            <c:strRef>
              <c:f>NDVI!$E$14:$E$15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NDVI!$C$16:$C$18</c:f>
              <c:strCache>
                <c:ptCount val="3"/>
                <c:pt idx="0">
                  <c:v>No Vegetation</c:v>
                </c:pt>
                <c:pt idx="1">
                  <c:v>Sparse vegetation</c:v>
                </c:pt>
                <c:pt idx="2">
                  <c:v>Moderate Vegetation</c:v>
                </c:pt>
              </c:strCache>
            </c:strRef>
          </c:cat>
          <c:val>
            <c:numRef>
              <c:f>NDVI!$E$16:$E$18</c:f>
              <c:numCache>
                <c:formatCode>0.00</c:formatCode>
                <c:ptCount val="3"/>
                <c:pt idx="0">
                  <c:v>15.940895001354239</c:v>
                </c:pt>
                <c:pt idx="1">
                  <c:v>41.719582292575765</c:v>
                </c:pt>
                <c:pt idx="2">
                  <c:v>32.300099310842938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6-4F39-BD74-89613CF57E0E}"/>
            </c:ext>
          </c:extLst>
        </c:ser>
        <c:ser>
          <c:idx val="2"/>
          <c:order val="2"/>
          <c:tx>
            <c:strRef>
              <c:f>NDVI!$F$14:$F$15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NDVI!$C$16:$C$18</c:f>
              <c:strCache>
                <c:ptCount val="3"/>
                <c:pt idx="0">
                  <c:v>No Vegetation</c:v>
                </c:pt>
                <c:pt idx="1">
                  <c:v>Sparse vegetation</c:v>
                </c:pt>
                <c:pt idx="2">
                  <c:v>Moderate Vegetation</c:v>
                </c:pt>
              </c:strCache>
            </c:strRef>
          </c:cat>
          <c:val>
            <c:numRef>
              <c:f>NDVI!$F$16:$F$18</c:f>
              <c:numCache>
                <c:formatCode>0.00</c:formatCode>
                <c:ptCount val="3"/>
                <c:pt idx="0">
                  <c:v>17.665292365102772</c:v>
                </c:pt>
                <c:pt idx="1">
                  <c:v>50.170032200788469</c:v>
                </c:pt>
                <c:pt idx="2">
                  <c:v>31.027114869541666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6-4F39-BD74-89613CF57E0E}"/>
            </c:ext>
          </c:extLst>
        </c:ser>
        <c:ser>
          <c:idx val="3"/>
          <c:order val="3"/>
          <c:tx>
            <c:strRef>
              <c:f>NDVI!$G$14:$G$15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NDVI!$C$16:$C$18</c:f>
              <c:strCache>
                <c:ptCount val="3"/>
                <c:pt idx="0">
                  <c:v>No Vegetation</c:v>
                </c:pt>
                <c:pt idx="1">
                  <c:v>Sparse vegetation</c:v>
                </c:pt>
                <c:pt idx="2">
                  <c:v>Moderate Vegetation</c:v>
                </c:pt>
              </c:strCache>
            </c:strRef>
          </c:cat>
          <c:val>
            <c:numRef>
              <c:f>NDVI!$G$16:$G$18</c:f>
              <c:numCache>
                <c:formatCode>0.00</c:formatCode>
                <c:ptCount val="3"/>
                <c:pt idx="0">
                  <c:v>18.535014595684494</c:v>
                </c:pt>
                <c:pt idx="1">
                  <c:v>56.616208733335341</c:v>
                </c:pt>
                <c:pt idx="2">
                  <c:v>24.797616539769479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56-4F39-BD74-89613CF57E0E}"/>
            </c:ext>
          </c:extLst>
        </c:ser>
        <c:ser>
          <c:idx val="4"/>
          <c:order val="4"/>
          <c:tx>
            <c:strRef>
              <c:f>NDVI!$H$14:$H$15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NDVI!$C$16:$C$18</c:f>
              <c:strCache>
                <c:ptCount val="3"/>
                <c:pt idx="0">
                  <c:v>No Vegetation</c:v>
                </c:pt>
                <c:pt idx="1">
                  <c:v>Sparse vegetation</c:v>
                </c:pt>
                <c:pt idx="2">
                  <c:v>Moderate Vegetation</c:v>
                </c:pt>
              </c:strCache>
            </c:strRef>
          </c:cat>
          <c:val>
            <c:numRef>
              <c:f>NDVI!$H$16:$H$18</c:f>
              <c:numCache>
                <c:formatCode>0.00</c:formatCode>
                <c:ptCount val="3"/>
                <c:pt idx="0">
                  <c:v>19.964488850100814</c:v>
                </c:pt>
                <c:pt idx="1">
                  <c:v>65.93638087212976</c:v>
                </c:pt>
                <c:pt idx="2">
                  <c:v>14.096120858286437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6-4F39-BD74-89613CF5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82015"/>
        <c:axId val="402375295"/>
      </c:barChart>
      <c:catAx>
        <c:axId val="4023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5295"/>
        <c:crosses val="autoZero"/>
        <c:auto val="1"/>
        <c:lblAlgn val="ctr"/>
        <c:lblOffset val="100"/>
        <c:noMultiLvlLbl val="0"/>
      </c:catAx>
      <c:valAx>
        <c:axId val="402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NDVI!$C$27</c:f>
              <c:strCache>
                <c:ptCount val="1"/>
                <c:pt idx="0">
                  <c:v>No Vegetation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NDVI!$D$25:$H$26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NDVI!$D$27:$H$27</c:f>
              <c:numCache>
                <c:formatCode>0.00</c:formatCode>
                <c:ptCount val="5"/>
                <c:pt idx="0">
                  <c:v>4.6448999999999998</c:v>
                </c:pt>
                <c:pt idx="1">
                  <c:v>4.7672999999999996</c:v>
                </c:pt>
                <c:pt idx="2">
                  <c:v>5.2829999999999995</c:v>
                </c:pt>
                <c:pt idx="3">
                  <c:v>5.5430999999999999</c:v>
                </c:pt>
                <c:pt idx="4">
                  <c:v>5.9706000000000001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248-A6DB-5C8D39781CFF}"/>
            </c:ext>
          </c:extLst>
        </c:ser>
        <c:ser>
          <c:idx val="1"/>
          <c:order val="1"/>
          <c:tx>
            <c:strRef>
              <c:f>NDVI!$C$28</c:f>
              <c:strCache>
                <c:ptCount val="1"/>
                <c:pt idx="0">
                  <c:v>Sparse vegetation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NDVI!$D$25:$H$26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NDVI!$D$28:$H$28</c:f>
              <c:numCache>
                <c:formatCode>0.00</c:formatCode>
                <c:ptCount val="5"/>
                <c:pt idx="0">
                  <c:v>12.2211</c:v>
                </c:pt>
                <c:pt idx="1">
                  <c:v>12.476699999999999</c:v>
                </c:pt>
                <c:pt idx="2">
                  <c:v>15.0039</c:v>
                </c:pt>
                <c:pt idx="3">
                  <c:v>16.931699999999999</c:v>
                </c:pt>
                <c:pt idx="4">
                  <c:v>19.719000000000001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6-4248-A6DB-5C8D39781CFF}"/>
            </c:ext>
          </c:extLst>
        </c:ser>
        <c:ser>
          <c:idx val="2"/>
          <c:order val="2"/>
          <c:tx>
            <c:strRef>
              <c:f>NDVI!$C$29</c:f>
              <c:strCache>
                <c:ptCount val="1"/>
                <c:pt idx="0">
                  <c:v>Moderate Vegetation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NDVI!$D$25:$H$26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NDVI!$D$29:$H$29</c:f>
              <c:numCache>
                <c:formatCode>0.00</c:formatCode>
                <c:ptCount val="5"/>
                <c:pt idx="0">
                  <c:v>9.6488999999999994</c:v>
                </c:pt>
                <c:pt idx="1">
                  <c:v>9.6596999999999991</c:v>
                </c:pt>
                <c:pt idx="2">
                  <c:v>9.2789999999999999</c:v>
                </c:pt>
                <c:pt idx="3">
                  <c:v>7.4159999999999995</c:v>
                </c:pt>
                <c:pt idx="4">
                  <c:v>4.2156000000000002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6-4248-A6DB-5C8D3978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73855"/>
        <c:axId val="402377215"/>
      </c:barChart>
      <c:catAx>
        <c:axId val="4023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7215"/>
        <c:crosses val="autoZero"/>
        <c:auto val="1"/>
        <c:lblAlgn val="ctr"/>
        <c:lblOffset val="100"/>
        <c:noMultiLvlLbl val="0"/>
      </c:catAx>
      <c:valAx>
        <c:axId val="4023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NDVI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NDVI!$C$16</c:f>
              <c:strCache>
                <c:ptCount val="1"/>
                <c:pt idx="0">
                  <c:v>No Vegetation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NDVI!$D$14:$J$15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NDVI!$D$16:$J$16</c:f>
              <c:numCache>
                <c:formatCode>0.00</c:formatCode>
                <c:ptCount val="7"/>
                <c:pt idx="0">
                  <c:v>15.531613951668723</c:v>
                </c:pt>
                <c:pt idx="1">
                  <c:v>15.940895001354239</c:v>
                </c:pt>
                <c:pt idx="2">
                  <c:v>17.665292365102772</c:v>
                </c:pt>
                <c:pt idx="3">
                  <c:v>18.535014595684494</c:v>
                </c:pt>
                <c:pt idx="4">
                  <c:v>19.964488850100814</c:v>
                </c:pt>
                <c:pt idx="5">
                  <c:v>21.953715128351742</c:v>
                </c:pt>
                <c:pt idx="6">
                  <c:v>25.188841072557103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D-43E7-AE24-E5C9C4322B8A}"/>
            </c:ext>
          </c:extLst>
        </c:ser>
        <c:ser>
          <c:idx val="1"/>
          <c:order val="1"/>
          <c:tx>
            <c:strRef>
              <c:f>NDVI!$C$17</c:f>
              <c:strCache>
                <c:ptCount val="1"/>
                <c:pt idx="0">
                  <c:v>Sparse vegetation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NDVI!$D$14:$J$15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NDVI!$D$17:$J$17</c:f>
              <c:numCache>
                <c:formatCode>0.00</c:formatCode>
                <c:ptCount val="7"/>
                <c:pt idx="0">
                  <c:v>40.864907159408951</c:v>
                </c:pt>
                <c:pt idx="1">
                  <c:v>41.719582292575765</c:v>
                </c:pt>
                <c:pt idx="2">
                  <c:v>50.170032200788469</c:v>
                </c:pt>
                <c:pt idx="3">
                  <c:v>56.616208733335341</c:v>
                </c:pt>
                <c:pt idx="4">
                  <c:v>65.93638087212976</c:v>
                </c:pt>
                <c:pt idx="5">
                  <c:v>73.821059917541902</c:v>
                </c:pt>
                <c:pt idx="6">
                  <c:v>74.338680068614764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D-43E7-AE24-E5C9C4322B8A}"/>
            </c:ext>
          </c:extLst>
        </c:ser>
        <c:ser>
          <c:idx val="2"/>
          <c:order val="2"/>
          <c:tx>
            <c:strRef>
              <c:f>NDVI!$C$18</c:f>
              <c:strCache>
                <c:ptCount val="1"/>
                <c:pt idx="0">
                  <c:v>Moderate Vegetation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NDVI!$D$14:$J$15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NDVI!$D$18:$J$18</c:f>
              <c:numCache>
                <c:formatCode>0.00</c:formatCode>
                <c:ptCount val="7"/>
                <c:pt idx="0">
                  <c:v>32.263986277047159</c:v>
                </c:pt>
                <c:pt idx="1">
                  <c:v>32.300099310842938</c:v>
                </c:pt>
                <c:pt idx="2">
                  <c:v>31.027114869541666</c:v>
                </c:pt>
                <c:pt idx="3">
                  <c:v>24.797616539769479</c:v>
                </c:pt>
                <c:pt idx="4">
                  <c:v>14.096120858286437</c:v>
                </c:pt>
                <c:pt idx="5">
                  <c:v>4.2252249541063529</c:v>
                </c:pt>
                <c:pt idx="6">
                  <c:v>0.46946943934515034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D-43E7-AE24-E5C9C4322B8A}"/>
            </c:ext>
          </c:extLst>
        </c:ser>
        <c:ser>
          <c:idx val="3"/>
          <c:order val="3"/>
          <c:tx>
            <c:strRef>
              <c:f>NDVI!$C$19</c:f>
              <c:strCache>
                <c:ptCount val="1"/>
                <c:pt idx="0">
                  <c:v>Dense Vegetation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NDVI!$D$14:$J$15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NDVI!$D$19:$J$19</c:f>
              <c:numCache>
                <c:formatCode>0.00</c:formatCode>
                <c:ptCount val="7"/>
                <c:pt idx="0">
                  <c:v>11.336483192392187</c:v>
                </c:pt>
                <c:pt idx="1">
                  <c:v>10.036413975744079</c:v>
                </c:pt>
                <c:pt idx="2">
                  <c:v>1.1345511450841133</c:v>
                </c:pt>
                <c:pt idx="3">
                  <c:v>5.1160131210689457E-2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D-43E7-AE24-E5C9C4322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6000"/>
        <c:axId val="1856453808"/>
      </c:barChart>
      <c:catAx>
        <c:axId val="602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453808"/>
        <c:crosses val="autoZero"/>
        <c:auto val="1"/>
        <c:lblAlgn val="ctr"/>
        <c:lblOffset val="100"/>
        <c:noMultiLvlLbl val="0"/>
      </c:catAx>
      <c:valAx>
        <c:axId val="18564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NDWI!$C$12:$C$13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NDWI!$B$14:$B$16</c:f>
              <c:strCache>
                <c:ptCount val="3"/>
                <c:pt idx="0">
                  <c:v>Drought</c:v>
                </c:pt>
                <c:pt idx="1">
                  <c:v>Moderatly Drought</c:v>
                </c:pt>
                <c:pt idx="2">
                  <c:v>Flooding Humidity</c:v>
                </c:pt>
              </c:strCache>
            </c:strRef>
          </c:cat>
          <c:val>
            <c:numRef>
              <c:f>NDWI!$C$14:$C$16</c:f>
              <c:numCache>
                <c:formatCode>0.00</c:formatCode>
                <c:ptCount val="3"/>
                <c:pt idx="0">
                  <c:v>0.18658400794486743</c:v>
                </c:pt>
                <c:pt idx="1">
                  <c:v>45.442234193024163</c:v>
                </c:pt>
                <c:pt idx="2">
                  <c:v>51.879382467122092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8-4663-A1FC-3E3FD6F76328}"/>
            </c:ext>
          </c:extLst>
        </c:ser>
        <c:ser>
          <c:idx val="1"/>
          <c:order val="1"/>
          <c:tx>
            <c:strRef>
              <c:f>NDWI!$D$12:$D$13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NDWI!$B$14:$B$16</c:f>
              <c:strCache>
                <c:ptCount val="3"/>
                <c:pt idx="0">
                  <c:v>Drought</c:v>
                </c:pt>
                <c:pt idx="1">
                  <c:v>Moderatly Drought</c:v>
                </c:pt>
                <c:pt idx="2">
                  <c:v>Flooding Humidity</c:v>
                </c:pt>
              </c:strCache>
            </c:strRef>
          </c:cat>
          <c:val>
            <c:numRef>
              <c:f>NDWI!$D$14:$D$16</c:f>
              <c:numCache>
                <c:formatCode>0.00</c:formatCode>
                <c:ptCount val="3"/>
                <c:pt idx="0">
                  <c:v>0.58081796021547438</c:v>
                </c:pt>
                <c:pt idx="1">
                  <c:v>45.382045803364534</c:v>
                </c:pt>
                <c:pt idx="2">
                  <c:v>51.066839206717027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8-4663-A1FC-3E3FD6F76328}"/>
            </c:ext>
          </c:extLst>
        </c:ser>
        <c:ser>
          <c:idx val="2"/>
          <c:order val="2"/>
          <c:tx>
            <c:strRef>
              <c:f>NDWI!$E$12:$E$13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NDWI!$B$14:$B$16</c:f>
              <c:strCache>
                <c:ptCount val="3"/>
                <c:pt idx="0">
                  <c:v>Drought</c:v>
                </c:pt>
                <c:pt idx="1">
                  <c:v>Moderatly Drought</c:v>
                </c:pt>
                <c:pt idx="2">
                  <c:v>Flooding Humidity</c:v>
                </c:pt>
              </c:strCache>
            </c:strRef>
          </c:cat>
          <c:val>
            <c:numRef>
              <c:f>NDWI!$E$14:$E$16</c:f>
              <c:numCache>
                <c:formatCode>0.00</c:formatCode>
                <c:ptCount val="3"/>
                <c:pt idx="0">
                  <c:v>2.3864696500045142</c:v>
                </c:pt>
                <c:pt idx="1">
                  <c:v>45.833458725811788</c:v>
                </c:pt>
                <c:pt idx="2">
                  <c:v>48.418550061693097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8-4663-A1FC-3E3FD6F76328}"/>
            </c:ext>
          </c:extLst>
        </c:ser>
        <c:ser>
          <c:idx val="3"/>
          <c:order val="3"/>
          <c:tx>
            <c:strRef>
              <c:f>NDWI!$F$12:$F$13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NDWI!$B$14:$B$16</c:f>
              <c:strCache>
                <c:ptCount val="3"/>
                <c:pt idx="0">
                  <c:v>Drought</c:v>
                </c:pt>
                <c:pt idx="1">
                  <c:v>Moderatly Drought</c:v>
                </c:pt>
                <c:pt idx="2">
                  <c:v>Flooding Humidity</c:v>
                </c:pt>
              </c:strCache>
            </c:strRef>
          </c:cat>
          <c:val>
            <c:numRef>
              <c:f>NDWI!$F$14:$F$16</c:f>
              <c:numCache>
                <c:formatCode>0.00</c:formatCode>
                <c:ptCount val="3"/>
                <c:pt idx="0">
                  <c:v>8.5106382978723403</c:v>
                </c:pt>
                <c:pt idx="1">
                  <c:v>43.302536940624151</c:v>
                </c:pt>
                <c:pt idx="2">
                  <c:v>44.825303199012907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8-4663-A1FC-3E3FD6F76328}"/>
            </c:ext>
          </c:extLst>
        </c:ser>
        <c:ser>
          <c:idx val="4"/>
          <c:order val="4"/>
          <c:tx>
            <c:strRef>
              <c:f>NDWI!$G$12:$G$13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NDWI!$B$14:$B$16</c:f>
              <c:strCache>
                <c:ptCount val="3"/>
                <c:pt idx="0">
                  <c:v>Drought</c:v>
                </c:pt>
                <c:pt idx="1">
                  <c:v>Moderatly Drought</c:v>
                </c:pt>
                <c:pt idx="2">
                  <c:v>Flooding Humidity</c:v>
                </c:pt>
              </c:strCache>
            </c:strRef>
          </c:cat>
          <c:val>
            <c:numRef>
              <c:f>NDWI!$G$14:$G$16</c:f>
              <c:numCache>
                <c:formatCode>0.00</c:formatCode>
                <c:ptCount val="3"/>
                <c:pt idx="0">
                  <c:v>32.399410153781332</c:v>
                </c:pt>
                <c:pt idx="1">
                  <c:v>26.841012368714075</c:v>
                </c:pt>
                <c:pt idx="2">
                  <c:v>37.398055915013991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8-4663-A1FC-3E3FD6F76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75775"/>
        <c:axId val="402369055"/>
      </c:barChart>
      <c:catAx>
        <c:axId val="4023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9055"/>
        <c:crosses val="autoZero"/>
        <c:auto val="1"/>
        <c:lblAlgn val="ctr"/>
        <c:lblOffset val="100"/>
        <c:noMultiLvlLbl val="0"/>
      </c:catAx>
      <c:valAx>
        <c:axId val="4023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NDWI!$B$24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NDWI!$C$22:$G$23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NDWI!$C$24:$G$24</c:f>
              <c:numCache>
                <c:formatCode>General</c:formatCode>
                <c:ptCount val="5"/>
                <c:pt idx="0">
                  <c:v>5.5799999999999995E-2</c:v>
                </c:pt>
                <c:pt idx="1">
                  <c:v>0.17369999999999999</c:v>
                </c:pt>
                <c:pt idx="2">
                  <c:v>0.7137</c:v>
                </c:pt>
                <c:pt idx="3">
                  <c:v>2.5451999999999999</c:v>
                </c:pt>
                <c:pt idx="4">
                  <c:v>9.6893999999999991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C-4937-9218-6036189F125E}"/>
            </c:ext>
          </c:extLst>
        </c:ser>
        <c:ser>
          <c:idx val="1"/>
          <c:order val="1"/>
          <c:tx>
            <c:strRef>
              <c:f>NDWI!$B$25</c:f>
              <c:strCache>
                <c:ptCount val="1"/>
                <c:pt idx="0">
                  <c:v>Moderatly Drought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NDWI!$C$22:$G$23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NDWI!$C$25:$G$25</c:f>
              <c:numCache>
                <c:formatCode>General</c:formatCode>
                <c:ptCount val="5"/>
                <c:pt idx="0">
                  <c:v>13.59</c:v>
                </c:pt>
                <c:pt idx="1">
                  <c:v>13.571999999999999</c:v>
                </c:pt>
                <c:pt idx="2">
                  <c:v>13.706999999999999</c:v>
                </c:pt>
                <c:pt idx="3">
                  <c:v>12.950099999999999</c:v>
                </c:pt>
                <c:pt idx="4">
                  <c:v>8.027099999999999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C-4937-9218-6036189F125E}"/>
            </c:ext>
          </c:extLst>
        </c:ser>
        <c:ser>
          <c:idx val="2"/>
          <c:order val="2"/>
          <c:tx>
            <c:strRef>
              <c:f>NDWI!$B$26</c:f>
              <c:strCache>
                <c:ptCount val="1"/>
                <c:pt idx="0">
                  <c:v>Flooding Humidity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NDWI!$C$22:$G$23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NDWI!$C$26:$G$26</c:f>
              <c:numCache>
                <c:formatCode>General</c:formatCode>
                <c:ptCount val="5"/>
                <c:pt idx="0">
                  <c:v>15.5151</c:v>
                </c:pt>
                <c:pt idx="1">
                  <c:v>15.2721</c:v>
                </c:pt>
                <c:pt idx="2">
                  <c:v>14.4801</c:v>
                </c:pt>
                <c:pt idx="3">
                  <c:v>13.4055</c:v>
                </c:pt>
                <c:pt idx="4">
                  <c:v>11.1843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C-4937-9218-6036189F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331199"/>
        <c:axId val="1796328799"/>
      </c:barChart>
      <c:catAx>
        <c:axId val="17963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28799"/>
        <c:crosses val="autoZero"/>
        <c:auto val="1"/>
        <c:lblAlgn val="ctr"/>
        <c:lblOffset val="100"/>
        <c:noMultiLvlLbl val="0"/>
      </c:catAx>
      <c:valAx>
        <c:axId val="1796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Urban Heat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UHI!$B$24</c:f>
              <c:strCache>
                <c:ptCount val="1"/>
                <c:pt idx="0">
                  <c:v>&lt;-1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UHI!$C$22:$G$23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UHI!$C$24:$G$24</c:f>
              <c:numCache>
                <c:formatCode>0.00</c:formatCode>
                <c:ptCount val="5"/>
                <c:pt idx="0">
                  <c:v>10.213200000000001</c:v>
                </c:pt>
                <c:pt idx="1">
                  <c:v>9.4040999999999997</c:v>
                </c:pt>
                <c:pt idx="2">
                  <c:v>7.1270999999999995</c:v>
                </c:pt>
                <c:pt idx="3">
                  <c:v>6.4988999999999999</c:v>
                </c:pt>
                <c:pt idx="4">
                  <c:v>5.7878999999999996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6-4BE6-8CC6-8BE919094BB9}"/>
            </c:ext>
          </c:extLst>
        </c:ser>
        <c:ser>
          <c:idx val="1"/>
          <c:order val="1"/>
          <c:tx>
            <c:strRef>
              <c:f>UHI!$B$25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UHI!$C$22:$G$23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UHI!$C$25:$G$25</c:f>
              <c:numCache>
                <c:formatCode>0.00</c:formatCode>
                <c:ptCount val="5"/>
                <c:pt idx="0">
                  <c:v>17.270099999999999</c:v>
                </c:pt>
                <c:pt idx="1">
                  <c:v>17.009999999999998</c:v>
                </c:pt>
                <c:pt idx="2">
                  <c:v>13.8528</c:v>
                </c:pt>
                <c:pt idx="3">
                  <c:v>11.7279</c:v>
                </c:pt>
                <c:pt idx="4">
                  <c:v>9.2852999999999994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6-4BE6-8CC6-8BE919094BB9}"/>
            </c:ext>
          </c:extLst>
        </c:ser>
        <c:ser>
          <c:idx val="2"/>
          <c:order val="2"/>
          <c:tx>
            <c:strRef>
              <c:f>UHI!$B$26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UHI!$C$22:$G$23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UHI!$C$26:$G$26</c:f>
              <c:numCache>
                <c:formatCode>0.00</c:formatCode>
                <c:ptCount val="5"/>
                <c:pt idx="0">
                  <c:v>2.2833000000000001</c:v>
                </c:pt>
                <c:pt idx="1">
                  <c:v>3.0960000000000001</c:v>
                </c:pt>
                <c:pt idx="2">
                  <c:v>7.1549999999999994</c:v>
                </c:pt>
                <c:pt idx="3">
                  <c:v>8.7677999999999994</c:v>
                </c:pt>
                <c:pt idx="4">
                  <c:v>10.073700000000001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6-4BE6-8CC6-8BE919094BB9}"/>
            </c:ext>
          </c:extLst>
        </c:ser>
        <c:ser>
          <c:idx val="3"/>
          <c:order val="3"/>
          <c:tx>
            <c:strRef>
              <c:f>UHI!$B$27</c:f>
              <c:strCache>
                <c:ptCount val="1"/>
                <c:pt idx="0">
                  <c:v>1.0-2.0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UHI!$C$22:$G$23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UHI!$C$27:$G$27</c:f>
              <c:numCache>
                <c:formatCode>0.00</c:formatCode>
                <c:ptCount val="5"/>
                <c:pt idx="0">
                  <c:v>0.13769999999999999</c:v>
                </c:pt>
                <c:pt idx="1">
                  <c:v>0.39419999999999999</c:v>
                </c:pt>
                <c:pt idx="2">
                  <c:v>1.7037</c:v>
                </c:pt>
                <c:pt idx="3">
                  <c:v>2.5326</c:v>
                </c:pt>
                <c:pt idx="4">
                  <c:v>3.7610999999999999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6-4BE6-8CC6-8BE919094BB9}"/>
            </c:ext>
          </c:extLst>
        </c:ser>
        <c:ser>
          <c:idx val="4"/>
          <c:order val="4"/>
          <c:tx>
            <c:strRef>
              <c:f>UHI!$B$28</c:f>
              <c:strCache>
                <c:ptCount val="1"/>
                <c:pt idx="0">
                  <c:v>2&lt;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UHI!$C$22:$G$23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UHI!$C$28:$G$28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6.4799999999999996E-2</c:v>
                </c:pt>
                <c:pt idx="3">
                  <c:v>0.37709999999999999</c:v>
                </c:pt>
                <c:pt idx="4">
                  <c:v>0.99629999999999996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6-4BE6-8CC6-8BE919094B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0953391"/>
        <c:axId val="1920945711"/>
      </c:barChart>
      <c:catAx>
        <c:axId val="192095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45711"/>
        <c:crosses val="autoZero"/>
        <c:auto val="1"/>
        <c:lblAlgn val="ctr"/>
        <c:lblOffset val="100"/>
        <c:noMultiLvlLbl val="0"/>
      </c:catAx>
      <c:valAx>
        <c:axId val="19209457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  <a:r>
                  <a:rPr lang="en-US" baseline="0"/>
                  <a:t> (km^2)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9209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Drought</a:t>
            </a:r>
            <a:r>
              <a:rPr lang="en-US" baseline="0"/>
              <a:t> Affected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NDWI!$B$14</c:f>
              <c:strCache>
                <c:ptCount val="1"/>
                <c:pt idx="0">
                  <c:v>Drought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NDWI!$C$12:$I$13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NDWI!$C$14:$I$14</c:f>
              <c:numCache>
                <c:formatCode>0.00</c:formatCode>
                <c:ptCount val="7"/>
                <c:pt idx="0">
                  <c:v>0.18658400794486743</c:v>
                </c:pt>
                <c:pt idx="1">
                  <c:v>0.58081796021547438</c:v>
                </c:pt>
                <c:pt idx="2">
                  <c:v>2.3864696500045142</c:v>
                </c:pt>
                <c:pt idx="3">
                  <c:v>8.5106382978723403</c:v>
                </c:pt>
                <c:pt idx="4">
                  <c:v>32.399410153781332</c:v>
                </c:pt>
                <c:pt idx="5">
                  <c:v>48.099551596497037</c:v>
                </c:pt>
                <c:pt idx="6">
                  <c:v>59.742995576153362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6-4C1A-AB99-42183B49FE84}"/>
            </c:ext>
          </c:extLst>
        </c:ser>
        <c:ser>
          <c:idx val="1"/>
          <c:order val="1"/>
          <c:tx>
            <c:strRef>
              <c:f>NDWI!$B$15</c:f>
              <c:strCache>
                <c:ptCount val="1"/>
                <c:pt idx="0">
                  <c:v>Moderatly Drought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NDWI!$C$12:$I$13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NDWI!$C$15:$I$15</c:f>
              <c:numCache>
                <c:formatCode>0.00</c:formatCode>
                <c:ptCount val="7"/>
                <c:pt idx="0">
                  <c:v>45.442234193024163</c:v>
                </c:pt>
                <c:pt idx="1">
                  <c:v>45.382045803364534</c:v>
                </c:pt>
                <c:pt idx="2">
                  <c:v>45.833458725811788</c:v>
                </c:pt>
                <c:pt idx="3">
                  <c:v>43.302536940624151</c:v>
                </c:pt>
                <c:pt idx="4">
                  <c:v>26.841012368714075</c:v>
                </c:pt>
                <c:pt idx="5">
                  <c:v>36.62764452737067</c:v>
                </c:pt>
                <c:pt idx="6">
                  <c:v>25.19786933100605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6-4C1A-AB99-42183B49FE84}"/>
            </c:ext>
          </c:extLst>
        </c:ser>
        <c:ser>
          <c:idx val="2"/>
          <c:order val="2"/>
          <c:tx>
            <c:strRef>
              <c:f>NDWI!$B$16</c:f>
              <c:strCache>
                <c:ptCount val="1"/>
                <c:pt idx="0">
                  <c:v>Flooding Humidity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NDWI!$C$12:$I$13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NDWI!$C$16:$I$16</c:f>
              <c:numCache>
                <c:formatCode>0.00</c:formatCode>
                <c:ptCount val="7"/>
                <c:pt idx="0">
                  <c:v>51.879382467122092</c:v>
                </c:pt>
                <c:pt idx="1">
                  <c:v>51.066839206717027</c:v>
                </c:pt>
                <c:pt idx="2">
                  <c:v>48.418550061693097</c:v>
                </c:pt>
                <c:pt idx="3">
                  <c:v>44.825303199012907</c:v>
                </c:pt>
                <c:pt idx="4">
                  <c:v>37.398055915013991</c:v>
                </c:pt>
                <c:pt idx="5">
                  <c:v>11.911282313641699</c:v>
                </c:pt>
                <c:pt idx="6">
                  <c:v>11.697613530349996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6-4C1A-AB99-42183B49FE84}"/>
            </c:ext>
          </c:extLst>
        </c:ser>
        <c:ser>
          <c:idx val="3"/>
          <c:order val="3"/>
          <c:tx>
            <c:strRef>
              <c:f>NDWI!$B$17</c:f>
              <c:strCache>
                <c:ptCount val="1"/>
                <c:pt idx="0">
                  <c:v>Water 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NDWI!$C$12:$I$13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NDWI!$C$17:$I$17</c:f>
              <c:numCache>
                <c:formatCode>0.00</c:formatCode>
                <c:ptCount val="7"/>
                <c:pt idx="0">
                  <c:v>2.4917993319088749</c:v>
                </c:pt>
                <c:pt idx="1">
                  <c:v>3.3615215624905956</c:v>
                </c:pt>
                <c:pt idx="2">
                  <c:v>3.3615215624905956</c:v>
                </c:pt>
                <c:pt idx="3">
                  <c:v>3.3615215624905956</c:v>
                </c:pt>
                <c:pt idx="4">
                  <c:v>3.3615215624905956</c:v>
                </c:pt>
                <c:pt idx="5">
                  <c:v>3.3615215624905956</c:v>
                </c:pt>
                <c:pt idx="6">
                  <c:v>3.3615215624905956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6-4C1A-AB99-42183B49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681248"/>
        <c:axId val="1858103184"/>
      </c:barChart>
      <c:catAx>
        <c:axId val="20946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8103184"/>
        <c:crosses val="autoZero"/>
        <c:auto val="1"/>
        <c:lblAlgn val="ctr"/>
        <c:lblOffset val="100"/>
        <c:noMultiLvlLbl val="0"/>
      </c:catAx>
      <c:valAx>
        <c:axId val="1858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46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Urban</a:t>
            </a:r>
            <a:r>
              <a:rPr lang="en-US" baseline="0"/>
              <a:t> Heat Island (degree celcius)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UHI!$B$14</c:f>
              <c:strCache>
                <c:ptCount val="1"/>
                <c:pt idx="0">
                  <c:v>&lt;-1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UHI!$C$12:$I$13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UHI!$C$14:$I$14</c:f>
              <c:numCache>
                <c:formatCode>0.00</c:formatCode>
                <c:ptCount val="7"/>
                <c:pt idx="0">
                  <c:v>34.152947903813164</c:v>
                </c:pt>
                <c:pt idx="1">
                  <c:v>31.447316941041926</c:v>
                </c:pt>
                <c:pt idx="2">
                  <c:v>23.833027357269689</c:v>
                </c:pt>
                <c:pt idx="3">
                  <c:v>21.732326120323833</c:v>
                </c:pt>
                <c:pt idx="4">
                  <c:v>19.354741625786261</c:v>
                </c:pt>
                <c:pt idx="5">
                  <c:v>19.261444006380355</c:v>
                </c:pt>
                <c:pt idx="6">
                  <c:v>19.354741625786261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D-4242-AFB0-3CE338BB5F36}"/>
            </c:ext>
          </c:extLst>
        </c:ser>
        <c:ser>
          <c:idx val="1"/>
          <c:order val="1"/>
          <c:tx>
            <c:strRef>
              <c:f>UHI!$B$15</c:f>
              <c:strCache>
                <c:ptCount val="1"/>
                <c:pt idx="0">
                  <c:v>minus 1 to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UHI!$C$12:$I$13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UHI!$C$15:$I$15</c:f>
              <c:numCache>
                <c:formatCode>0.00</c:formatCode>
                <c:ptCount val="7"/>
                <c:pt idx="0">
                  <c:v>57.751226412255093</c:v>
                </c:pt>
                <c:pt idx="1">
                  <c:v>56.881451831341977</c:v>
                </c:pt>
                <c:pt idx="2">
                  <c:v>46.323772835344748</c:v>
                </c:pt>
                <c:pt idx="3">
                  <c:v>39.218105757365997</c:v>
                </c:pt>
                <c:pt idx="4">
                  <c:v>31.050049658410327</c:v>
                </c:pt>
                <c:pt idx="5">
                  <c:v>31.143347277816236</c:v>
                </c:pt>
                <c:pt idx="6">
                  <c:v>30.824329611460559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D-4242-AFB0-3CE338BB5F36}"/>
            </c:ext>
          </c:extLst>
        </c:ser>
        <c:ser>
          <c:idx val="2"/>
          <c:order val="2"/>
          <c:tx>
            <c:strRef>
              <c:f>UHI!$B$16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UHI!$C$12:$I$13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UHI!$C$16:$I$16</c:f>
              <c:numCache>
                <c:formatCode>0.00</c:formatCode>
                <c:ptCount val="7"/>
                <c:pt idx="0">
                  <c:v>7.635356788154211</c:v>
                </c:pt>
                <c:pt idx="1">
                  <c:v>10.35302615342944</c:v>
                </c:pt>
                <c:pt idx="2">
                  <c:v>23.926324976675595</c:v>
                </c:pt>
                <c:pt idx="3">
                  <c:v>29.319529298462093</c:v>
                </c:pt>
                <c:pt idx="4">
                  <c:v>33.686459806783645</c:v>
                </c:pt>
                <c:pt idx="5">
                  <c:v>30.16522707436723</c:v>
                </c:pt>
                <c:pt idx="6">
                  <c:v>26.905829596412556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D-4242-AFB0-3CE338BB5F36}"/>
            </c:ext>
          </c:extLst>
        </c:ser>
        <c:ser>
          <c:idx val="3"/>
          <c:order val="3"/>
          <c:tx>
            <c:strRef>
              <c:f>UHI!$B$17</c:f>
              <c:strCache>
                <c:ptCount val="1"/>
                <c:pt idx="0">
                  <c:v>1.0-2.0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UHI!$C$12:$I$13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UHI!$C$17:$I$17</c:f>
              <c:numCache>
                <c:formatCode>0.00</c:formatCode>
                <c:ptCount val="7"/>
                <c:pt idx="0">
                  <c:v>0.46046889577753036</c:v>
                </c:pt>
                <c:pt idx="1">
                  <c:v>1.3182050741866556</c:v>
                </c:pt>
                <c:pt idx="2">
                  <c:v>5.6971739850121894</c:v>
                </c:pt>
                <c:pt idx="3">
                  <c:v>8.4690161615553627</c:v>
                </c:pt>
                <c:pt idx="4">
                  <c:v>12.57712101604117</c:v>
                </c:pt>
                <c:pt idx="5">
                  <c:v>15.141300749390558</c:v>
                </c:pt>
                <c:pt idx="6">
                  <c:v>16.420381015439251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D-4242-AFB0-3CE338BB5F36}"/>
            </c:ext>
          </c:extLst>
        </c:ser>
        <c:ser>
          <c:idx val="4"/>
          <c:order val="4"/>
          <c:tx>
            <c:strRef>
              <c:f>UHI!$B$18</c:f>
              <c:strCache>
                <c:ptCount val="1"/>
                <c:pt idx="0">
                  <c:v>2&lt;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UHI!$C$12:$I$13</c:f>
              <c:multiLvlStrCache>
                <c:ptCount val="7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  <c:pt idx="5">
                    <c:v>2027</c:v>
                  </c:pt>
                  <c:pt idx="6">
                    <c:v>2031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UHI!$C$18:$I$18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0.216691245071779</c:v>
                </c:pt>
                <c:pt idx="3">
                  <c:v>1.2610226622927136</c:v>
                </c:pt>
                <c:pt idx="4">
                  <c:v>3.3316278929786018</c:v>
                </c:pt>
                <c:pt idx="5">
                  <c:v>4.2886808920456261</c:v>
                </c:pt>
                <c:pt idx="6">
                  <c:v>6.4947181509013756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D-4242-AFB0-3CE338BB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27392"/>
        <c:axId val="2082742848"/>
      </c:barChart>
      <c:catAx>
        <c:axId val="558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2742848"/>
        <c:crosses val="autoZero"/>
        <c:auto val="1"/>
        <c:lblAlgn val="ctr"/>
        <c:lblOffset val="100"/>
        <c:noMultiLvlLbl val="0"/>
      </c:catAx>
      <c:valAx>
        <c:axId val="20827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8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LST!$C$12:$C$13</c:f>
              <c:strCache>
                <c:ptCount val="2"/>
                <c:pt idx="0">
                  <c:v>Year</c:v>
                </c:pt>
                <c:pt idx="1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LST!$C$14:$C$18</c:f>
              <c:numCache>
                <c:formatCode>0.00</c:formatCode>
                <c:ptCount val="5"/>
                <c:pt idx="0">
                  <c:v>53.414186403442777</c:v>
                </c:pt>
                <c:pt idx="1">
                  <c:v>36.052845406121158</c:v>
                </c:pt>
                <c:pt idx="2">
                  <c:v>10.34939360197418</c:v>
                </c:pt>
                <c:pt idx="3">
                  <c:v>0.18357458846188571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44A2-8008-B6B2B0B56448}"/>
            </c:ext>
          </c:extLst>
        </c:ser>
        <c:ser>
          <c:idx val="1"/>
          <c:order val="1"/>
          <c:tx>
            <c:strRef>
              <c:f>LST!$D$12:$D$13</c:f>
              <c:strCache>
                <c:ptCount val="2"/>
                <c:pt idx="0">
                  <c:v>Year</c:v>
                </c:pt>
                <c:pt idx="1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LST!$D$14:$D$18</c:f>
              <c:numCache>
                <c:formatCode>0.00</c:formatCode>
                <c:ptCount val="5"/>
                <c:pt idx="0">
                  <c:v>39.477564777754374</c:v>
                </c:pt>
                <c:pt idx="1">
                  <c:v>46.245749194980291</c:v>
                </c:pt>
                <c:pt idx="2">
                  <c:v>13.996810015348039</c:v>
                </c:pt>
                <c:pt idx="3">
                  <c:v>0.26783833398537421</c:v>
                </c:pt>
                <c:pt idx="4">
                  <c:v>1.2037677931926932E-2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8-44A2-8008-B6B2B0B56448}"/>
            </c:ext>
          </c:extLst>
        </c:ser>
        <c:ser>
          <c:idx val="2"/>
          <c:order val="2"/>
          <c:tx>
            <c:strRef>
              <c:f>LST!$E$12:$E$13</c:f>
              <c:strCache>
                <c:ptCount val="2"/>
                <c:pt idx="0">
                  <c:v>Year</c:v>
                </c:pt>
                <c:pt idx="1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LST!$E$14:$E$18</c:f>
              <c:numCache>
                <c:formatCode>0.00</c:formatCode>
                <c:ptCount val="5"/>
                <c:pt idx="0">
                  <c:v>21.75810286195793</c:v>
                </c:pt>
                <c:pt idx="1">
                  <c:v>36.338740257004424</c:v>
                </c:pt>
                <c:pt idx="2">
                  <c:v>39.980137831412321</c:v>
                </c:pt>
                <c:pt idx="3">
                  <c:v>1.8748683378976196</c:v>
                </c:pt>
                <c:pt idx="4">
                  <c:v>4.8150711727707726E-2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8-44A2-8008-B6B2B0B56448}"/>
            </c:ext>
          </c:extLst>
        </c:ser>
        <c:ser>
          <c:idx val="3"/>
          <c:order val="3"/>
          <c:tx>
            <c:strRef>
              <c:f>LST!$F$12:$F$13</c:f>
              <c:strCache>
                <c:ptCount val="2"/>
                <c:pt idx="0">
                  <c:v>Year</c:v>
                </c:pt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LST!$F$14:$F$18</c:f>
              <c:numCache>
                <c:formatCode>0.00</c:formatCode>
                <c:ptCount val="5"/>
                <c:pt idx="0">
                  <c:v>18.709560925697431</c:v>
                </c:pt>
                <c:pt idx="1">
                  <c:v>30.271750579313249</c:v>
                </c:pt>
                <c:pt idx="2">
                  <c:v>47.305064852989858</c:v>
                </c:pt>
                <c:pt idx="3">
                  <c:v>3.6564446718228054</c:v>
                </c:pt>
                <c:pt idx="4">
                  <c:v>5.7178970176652924E-2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8-44A2-8008-B6B2B0B56448}"/>
            </c:ext>
          </c:extLst>
        </c:ser>
        <c:ser>
          <c:idx val="4"/>
          <c:order val="4"/>
          <c:tx>
            <c:strRef>
              <c:f>LST!$G$12:$G$13</c:f>
              <c:strCache>
                <c:ptCount val="2"/>
                <c:pt idx="0">
                  <c:v>Year</c:v>
                </c:pt>
                <c:pt idx="1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LST!$G$14:$G$18</c:f>
              <c:numCache>
                <c:formatCode>0.00</c:formatCode>
                <c:ptCount val="5"/>
                <c:pt idx="0">
                  <c:v>13.984772337416112</c:v>
                </c:pt>
                <c:pt idx="1">
                  <c:v>18.321345812392789</c:v>
                </c:pt>
                <c:pt idx="2">
                  <c:v>53.847542808992145</c:v>
                </c:pt>
                <c:pt idx="3">
                  <c:v>13.349784826506967</c:v>
                </c:pt>
                <c:pt idx="4">
                  <c:v>0.49655421469198591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8-44A2-8008-B6B2B0B564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20947631"/>
        <c:axId val="1920946671"/>
      </c:barChart>
      <c:catAx>
        <c:axId val="19209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46671"/>
        <c:crosses val="autoZero"/>
        <c:auto val="1"/>
        <c:lblAlgn val="ctr"/>
        <c:lblOffset val="100"/>
        <c:noMultiLvlLbl val="0"/>
      </c:catAx>
      <c:valAx>
        <c:axId val="192094667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209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LST!$B$24</c:f>
              <c:strCache>
                <c:ptCount val="1"/>
                <c:pt idx="0">
                  <c:v>&lt;18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LST!$C$22:$G$23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LST!$C$24:$G$24</c:f>
              <c:numCache>
                <c:formatCode>0.00</c:formatCode>
                <c:ptCount val="5"/>
                <c:pt idx="0">
                  <c:v>15.9741</c:v>
                </c:pt>
                <c:pt idx="1">
                  <c:v>11.8062</c:v>
                </c:pt>
                <c:pt idx="2">
                  <c:v>6.5069999999999997</c:v>
                </c:pt>
                <c:pt idx="3">
                  <c:v>5.5952999999999999</c:v>
                </c:pt>
                <c:pt idx="4">
                  <c:v>4.1822999999999997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3-45DC-8AF5-C3FD937E9D43}"/>
            </c:ext>
          </c:extLst>
        </c:ser>
        <c:ser>
          <c:idx val="1"/>
          <c:order val="1"/>
          <c:tx>
            <c:strRef>
              <c:f>LST!$B$25</c:f>
              <c:strCache>
                <c:ptCount val="1"/>
                <c:pt idx="0">
                  <c:v>18-21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LST!$C$22:$G$23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LST!$C$25:$G$25</c:f>
              <c:numCache>
                <c:formatCode>0.00</c:formatCode>
                <c:ptCount val="5"/>
                <c:pt idx="0">
                  <c:v>10.782</c:v>
                </c:pt>
                <c:pt idx="1">
                  <c:v>13.830299999999999</c:v>
                </c:pt>
                <c:pt idx="2">
                  <c:v>10.8675</c:v>
                </c:pt>
                <c:pt idx="3">
                  <c:v>9.0531000000000006</c:v>
                </c:pt>
                <c:pt idx="4">
                  <c:v>5.4791999999999996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3-45DC-8AF5-C3FD937E9D43}"/>
            </c:ext>
          </c:extLst>
        </c:ser>
        <c:ser>
          <c:idx val="2"/>
          <c:order val="2"/>
          <c:tx>
            <c:strRef>
              <c:f>LST!$B$26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LST!$C$22:$G$23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LST!$C$26:$G$26</c:f>
              <c:numCache>
                <c:formatCode>0.00</c:formatCode>
                <c:ptCount val="5"/>
                <c:pt idx="0">
                  <c:v>3.0951</c:v>
                </c:pt>
                <c:pt idx="1">
                  <c:v>4.1859000000000002</c:v>
                </c:pt>
                <c:pt idx="2">
                  <c:v>11.9565</c:v>
                </c:pt>
                <c:pt idx="3">
                  <c:v>14.1471</c:v>
                </c:pt>
                <c:pt idx="4">
                  <c:v>16.1037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3-45DC-8AF5-C3FD937E9D43}"/>
            </c:ext>
          </c:extLst>
        </c:ser>
        <c:ser>
          <c:idx val="3"/>
          <c:order val="3"/>
          <c:tx>
            <c:strRef>
              <c:f>LST!$B$27</c:f>
              <c:strCache>
                <c:ptCount val="1"/>
                <c:pt idx="0">
                  <c:v>24-27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LST!$C$22:$G$23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LST!$C$27:$G$27</c:f>
              <c:numCache>
                <c:formatCode>0.00</c:formatCode>
                <c:ptCount val="5"/>
                <c:pt idx="0">
                  <c:v>5.4899999999999997E-2</c:v>
                </c:pt>
                <c:pt idx="1">
                  <c:v>8.0100000000000005E-2</c:v>
                </c:pt>
                <c:pt idx="2">
                  <c:v>0.56069999999999998</c:v>
                </c:pt>
                <c:pt idx="3">
                  <c:v>1.0934999999999999</c:v>
                </c:pt>
                <c:pt idx="4">
                  <c:v>3.9923999999999999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C3-45DC-8AF5-C3FD937E9D43}"/>
            </c:ext>
          </c:extLst>
        </c:ser>
        <c:ser>
          <c:idx val="4"/>
          <c:order val="4"/>
          <c:tx>
            <c:strRef>
              <c:f>LST!$B$28</c:f>
              <c:strCache>
                <c:ptCount val="1"/>
                <c:pt idx="0">
                  <c:v>&gt;27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LST!$C$22:$G$23</c:f>
              <c:multiLvlStrCache>
                <c:ptCount val="5"/>
                <c:lvl>
                  <c:pt idx="0">
                    <c:v>2007</c:v>
                  </c:pt>
                  <c:pt idx="1">
                    <c:v>2011</c:v>
                  </c:pt>
                  <c:pt idx="2">
                    <c:v>2015</c:v>
                  </c:pt>
                  <c:pt idx="3">
                    <c:v>2019</c:v>
                  </c:pt>
                  <c:pt idx="4">
                    <c:v>2023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LST!$C$28:$G$28</c:f>
              <c:numCache>
                <c:formatCode>0.00</c:formatCode>
                <c:ptCount val="5"/>
                <c:pt idx="0">
                  <c:v>0</c:v>
                </c:pt>
                <c:pt idx="1">
                  <c:v>3.5999999999999999E-3</c:v>
                </c:pt>
                <c:pt idx="2">
                  <c:v>1.44E-2</c:v>
                </c:pt>
                <c:pt idx="3">
                  <c:v>1.7100000000000001E-2</c:v>
                </c:pt>
                <c:pt idx="4">
                  <c:v>0.14849999999999999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C3-45DC-8AF5-C3FD937E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27599"/>
        <c:axId val="77928559"/>
      </c:barChart>
      <c:catAx>
        <c:axId val="779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8559"/>
        <c:crosses val="autoZero"/>
        <c:auto val="1"/>
        <c:lblAlgn val="ctr"/>
        <c:lblOffset val="100"/>
        <c:noMultiLvlLbl val="0"/>
      </c:catAx>
      <c:valAx>
        <c:axId val="779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8821923301254009"/>
          <c:w val="0.93888888888888888"/>
          <c:h val="0.46297645086030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LST!$C$11:$C$13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LST!$C$14:$C$18</c:f>
              <c:numCache>
                <c:formatCode>0.00</c:formatCode>
                <c:ptCount val="5"/>
                <c:pt idx="0">
                  <c:v>53.414186403442777</c:v>
                </c:pt>
                <c:pt idx="1">
                  <c:v>36.052845406121158</c:v>
                </c:pt>
                <c:pt idx="2">
                  <c:v>10.34939360197418</c:v>
                </c:pt>
                <c:pt idx="3">
                  <c:v>0.18357458846188571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9-4396-BCEC-4C80336EA445}"/>
            </c:ext>
          </c:extLst>
        </c:ser>
        <c:ser>
          <c:idx val="1"/>
          <c:order val="1"/>
          <c:tx>
            <c:strRef>
              <c:f>LST!$D$11:$D$13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LST!$D$14:$D$18</c:f>
              <c:numCache>
                <c:formatCode>0.00</c:formatCode>
                <c:ptCount val="5"/>
                <c:pt idx="0">
                  <c:v>39.477564777754374</c:v>
                </c:pt>
                <c:pt idx="1">
                  <c:v>46.245749194980291</c:v>
                </c:pt>
                <c:pt idx="2">
                  <c:v>13.996810015348039</c:v>
                </c:pt>
                <c:pt idx="3">
                  <c:v>0.26783833398537421</c:v>
                </c:pt>
                <c:pt idx="4">
                  <c:v>1.2037677931926932E-2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9-4396-BCEC-4C80336EA445}"/>
            </c:ext>
          </c:extLst>
        </c:ser>
        <c:ser>
          <c:idx val="2"/>
          <c:order val="2"/>
          <c:tx>
            <c:strRef>
              <c:f>LST!$E$11:$E$13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LST!$E$14:$E$18</c:f>
              <c:numCache>
                <c:formatCode>0.00</c:formatCode>
                <c:ptCount val="5"/>
                <c:pt idx="0">
                  <c:v>21.75810286195793</c:v>
                </c:pt>
                <c:pt idx="1">
                  <c:v>36.338740257004424</c:v>
                </c:pt>
                <c:pt idx="2">
                  <c:v>39.980137831412321</c:v>
                </c:pt>
                <c:pt idx="3">
                  <c:v>1.8748683378976196</c:v>
                </c:pt>
                <c:pt idx="4">
                  <c:v>4.8150711727707726E-2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9-4396-BCEC-4C80336EA445}"/>
            </c:ext>
          </c:extLst>
        </c:ser>
        <c:ser>
          <c:idx val="3"/>
          <c:order val="3"/>
          <c:tx>
            <c:strRef>
              <c:f>LST!$F$11:$F$13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LST!$F$14:$F$18</c:f>
              <c:numCache>
                <c:formatCode>0.00</c:formatCode>
                <c:ptCount val="5"/>
                <c:pt idx="0">
                  <c:v>18.709560925697431</c:v>
                </c:pt>
                <c:pt idx="1">
                  <c:v>30.271750579313249</c:v>
                </c:pt>
                <c:pt idx="2">
                  <c:v>47.305064852989858</c:v>
                </c:pt>
                <c:pt idx="3">
                  <c:v>3.6564446718228054</c:v>
                </c:pt>
                <c:pt idx="4">
                  <c:v>5.7178970176652924E-2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9-4396-BCEC-4C80336EA445}"/>
            </c:ext>
          </c:extLst>
        </c:ser>
        <c:ser>
          <c:idx val="4"/>
          <c:order val="4"/>
          <c:tx>
            <c:strRef>
              <c:f>LST!$G$11:$G$13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LST!$G$14:$G$18</c:f>
              <c:numCache>
                <c:formatCode>0.00</c:formatCode>
                <c:ptCount val="5"/>
                <c:pt idx="0">
                  <c:v>13.984772337416112</c:v>
                </c:pt>
                <c:pt idx="1">
                  <c:v>18.321345812392789</c:v>
                </c:pt>
                <c:pt idx="2">
                  <c:v>53.847542808992145</c:v>
                </c:pt>
                <c:pt idx="3">
                  <c:v>13.349784826506967</c:v>
                </c:pt>
                <c:pt idx="4">
                  <c:v>0.49655421469198591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9-4396-BCEC-4C80336EA445}"/>
            </c:ext>
          </c:extLst>
        </c:ser>
        <c:ser>
          <c:idx val="5"/>
          <c:order val="5"/>
          <c:tx>
            <c:strRef>
              <c:f>LST!$H$11:$H$13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2027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LST!$H$14:$H$18</c:f>
              <c:numCache>
                <c:formatCode>0.00</c:formatCode>
                <c:ptCount val="5"/>
                <c:pt idx="0">
                  <c:v>10.286195792831563</c:v>
                </c:pt>
                <c:pt idx="1">
                  <c:v>11.360558548256041</c:v>
                </c:pt>
                <c:pt idx="2">
                  <c:v>40.398447139546782</c:v>
                </c:pt>
                <c:pt idx="3">
                  <c:v>29.582593517710432</c:v>
                </c:pt>
                <c:pt idx="4">
                  <c:v>8.3691955821721997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09-4396-BCEC-4C80336EA445}"/>
            </c:ext>
          </c:extLst>
        </c:ser>
        <c:ser>
          <c:idx val="6"/>
          <c:order val="6"/>
          <c:tx>
            <c:strRef>
              <c:f>LST!$I$11:$I$13</c:f>
              <c:strCache>
                <c:ptCount val="3"/>
                <c:pt idx="0">
                  <c:v>Percentage</c:v>
                </c:pt>
                <c:pt idx="1">
                  <c:v>Year</c:v>
                </c:pt>
                <c:pt idx="2">
                  <c:v>2031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LST!$B$14:$B$18</c:f>
              <c:strCache>
                <c:ptCount val="5"/>
                <c:pt idx="0">
                  <c:v>&lt;18</c:v>
                </c:pt>
                <c:pt idx="1">
                  <c:v>18-21</c:v>
                </c:pt>
                <c:pt idx="2">
                  <c:v>21-24</c:v>
                </c:pt>
                <c:pt idx="3">
                  <c:v>24-27</c:v>
                </c:pt>
                <c:pt idx="4">
                  <c:v>&gt;27</c:v>
                </c:pt>
              </c:strCache>
            </c:strRef>
          </c:cat>
          <c:val>
            <c:numRef>
              <c:f>LST!$I$14:$I$18</c:f>
              <c:numCache>
                <c:formatCode>0.00</c:formatCode>
                <c:ptCount val="5"/>
                <c:pt idx="0">
                  <c:v>7.9990369857654455</c:v>
                </c:pt>
                <c:pt idx="1">
                  <c:v>7.6890667790183276</c:v>
                </c:pt>
                <c:pt idx="2">
                  <c:v>27.66258388756809</c:v>
                </c:pt>
                <c:pt idx="3">
                  <c:v>28.30960907640916</c:v>
                </c:pt>
                <c:pt idx="4">
                  <c:v>28.333684432273014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09-4396-BCEC-4C80336EA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7350544"/>
        <c:axId val="1264331424"/>
      </c:barChart>
      <c:catAx>
        <c:axId val="18173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31424"/>
        <c:crosses val="autoZero"/>
        <c:auto val="1"/>
        <c:lblAlgn val="ctr"/>
        <c:lblOffset val="100"/>
        <c:noMultiLvlLbl val="0"/>
      </c:catAx>
      <c:valAx>
        <c:axId val="12643314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173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902230971128601E-2"/>
          <c:y val="0.77097222222222217"/>
          <c:w val="0.74863976377952746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Land Surface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LST!$B$14</c:f>
              <c:strCache>
                <c:ptCount val="1"/>
                <c:pt idx="0">
                  <c:v>&lt;18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LST!$C$14:$I$14</c:f>
              <c:numCache>
                <c:formatCode>0.00</c:formatCode>
                <c:ptCount val="7"/>
                <c:pt idx="0">
                  <c:v>53.414186403442777</c:v>
                </c:pt>
                <c:pt idx="1">
                  <c:v>39.477564777754374</c:v>
                </c:pt>
                <c:pt idx="2">
                  <c:v>21.75810286195793</c:v>
                </c:pt>
                <c:pt idx="3">
                  <c:v>18.709560925697431</c:v>
                </c:pt>
                <c:pt idx="4">
                  <c:v>13.984772337416112</c:v>
                </c:pt>
                <c:pt idx="5">
                  <c:v>10.286195792831563</c:v>
                </c:pt>
                <c:pt idx="6">
                  <c:v>7.9990369857654455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A-4FC2-AB0C-692CD8008D73}"/>
            </c:ext>
          </c:extLst>
        </c:ser>
        <c:ser>
          <c:idx val="1"/>
          <c:order val="1"/>
          <c:tx>
            <c:strRef>
              <c:f>LST!$B$15</c:f>
              <c:strCache>
                <c:ptCount val="1"/>
                <c:pt idx="0">
                  <c:v>18-21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LST!$C$15:$I$15</c:f>
              <c:numCache>
                <c:formatCode>0.00</c:formatCode>
                <c:ptCount val="7"/>
                <c:pt idx="0">
                  <c:v>36.052845406121158</c:v>
                </c:pt>
                <c:pt idx="1">
                  <c:v>46.245749194980291</c:v>
                </c:pt>
                <c:pt idx="2">
                  <c:v>36.338740257004424</c:v>
                </c:pt>
                <c:pt idx="3">
                  <c:v>30.271750579313249</c:v>
                </c:pt>
                <c:pt idx="4">
                  <c:v>18.321345812392789</c:v>
                </c:pt>
                <c:pt idx="5">
                  <c:v>11.360558548256041</c:v>
                </c:pt>
                <c:pt idx="6">
                  <c:v>7.6890667790183276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A-4FC2-AB0C-692CD8008D73}"/>
            </c:ext>
          </c:extLst>
        </c:ser>
        <c:ser>
          <c:idx val="2"/>
          <c:order val="2"/>
          <c:tx>
            <c:strRef>
              <c:f>LST!$B$16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LST!$C$16:$I$16</c:f>
              <c:numCache>
                <c:formatCode>0.00</c:formatCode>
                <c:ptCount val="7"/>
                <c:pt idx="0">
                  <c:v>10.34939360197418</c:v>
                </c:pt>
                <c:pt idx="1">
                  <c:v>13.996810015348039</c:v>
                </c:pt>
                <c:pt idx="2">
                  <c:v>39.980137831412321</c:v>
                </c:pt>
                <c:pt idx="3">
                  <c:v>47.305064852989858</c:v>
                </c:pt>
                <c:pt idx="4">
                  <c:v>53.847542808992145</c:v>
                </c:pt>
                <c:pt idx="5">
                  <c:v>40.398447139546782</c:v>
                </c:pt>
                <c:pt idx="6">
                  <c:v>27.66258388756809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A-4FC2-AB0C-692CD8008D73}"/>
            </c:ext>
          </c:extLst>
        </c:ser>
        <c:ser>
          <c:idx val="3"/>
          <c:order val="3"/>
          <c:tx>
            <c:strRef>
              <c:f>LST!$B$17</c:f>
              <c:strCache>
                <c:ptCount val="1"/>
                <c:pt idx="0">
                  <c:v>24-27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LST!$C$17:$I$17</c:f>
              <c:numCache>
                <c:formatCode>0.00</c:formatCode>
                <c:ptCount val="7"/>
                <c:pt idx="0">
                  <c:v>0.18357458846188571</c:v>
                </c:pt>
                <c:pt idx="1">
                  <c:v>0.26783833398537421</c:v>
                </c:pt>
                <c:pt idx="2">
                  <c:v>1.8748683378976196</c:v>
                </c:pt>
                <c:pt idx="3">
                  <c:v>3.6564446718228054</c:v>
                </c:pt>
                <c:pt idx="4">
                  <c:v>13.349784826506967</c:v>
                </c:pt>
                <c:pt idx="5">
                  <c:v>29.582593517710432</c:v>
                </c:pt>
                <c:pt idx="6">
                  <c:v>28.30960907640916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A-4FC2-AB0C-692CD8008D73}"/>
            </c:ext>
          </c:extLst>
        </c:ser>
        <c:ser>
          <c:idx val="4"/>
          <c:order val="4"/>
          <c:tx>
            <c:strRef>
              <c:f>LST!$B$18</c:f>
              <c:strCache>
                <c:ptCount val="1"/>
                <c:pt idx="0">
                  <c:v>&gt;27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LST!$C$18:$I$18</c:f>
              <c:numCache>
                <c:formatCode>0.00</c:formatCode>
                <c:ptCount val="7"/>
                <c:pt idx="0">
                  <c:v>0</c:v>
                </c:pt>
                <c:pt idx="1">
                  <c:v>1.2037677931926932E-2</c:v>
                </c:pt>
                <c:pt idx="2">
                  <c:v>4.8150711727707726E-2</c:v>
                </c:pt>
                <c:pt idx="3">
                  <c:v>5.7178970176652924E-2</c:v>
                </c:pt>
                <c:pt idx="4">
                  <c:v>0.49655421469198591</c:v>
                </c:pt>
                <c:pt idx="5">
                  <c:v>8.3691955821721997</c:v>
                </c:pt>
                <c:pt idx="6">
                  <c:v>28.333684432273014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A-4FC2-AB0C-692CD8008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817136"/>
        <c:axId val="1856456256"/>
      </c:barChart>
      <c:catAx>
        <c:axId val="448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6456256"/>
        <c:crosses val="autoZero"/>
        <c:auto val="1"/>
        <c:lblAlgn val="ctr"/>
        <c:lblOffset val="100"/>
        <c:noMultiLvlLbl val="0"/>
      </c:catAx>
      <c:valAx>
        <c:axId val="18564562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48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LST!$B$16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LST!$C$16:$I$16</c:f>
              <c:numCache>
                <c:formatCode>0.00</c:formatCode>
                <c:ptCount val="7"/>
                <c:pt idx="0">
                  <c:v>10.34939360197418</c:v>
                </c:pt>
                <c:pt idx="1">
                  <c:v>13.996810015348039</c:v>
                </c:pt>
                <c:pt idx="2">
                  <c:v>39.980137831412321</c:v>
                </c:pt>
                <c:pt idx="3">
                  <c:v>47.305064852989858</c:v>
                </c:pt>
                <c:pt idx="4">
                  <c:v>53.847542808992145</c:v>
                </c:pt>
                <c:pt idx="5">
                  <c:v>40.398447139546782</c:v>
                </c:pt>
                <c:pt idx="6">
                  <c:v>27.66258388756809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4DA-98BB-EB9F2CEC732D}"/>
            </c:ext>
          </c:extLst>
        </c:ser>
        <c:ser>
          <c:idx val="1"/>
          <c:order val="1"/>
          <c:tx>
            <c:strRef>
              <c:f>LST!$B$17</c:f>
              <c:strCache>
                <c:ptCount val="1"/>
                <c:pt idx="0">
                  <c:v>24-27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LST!$C$17:$I$17</c:f>
              <c:numCache>
                <c:formatCode>0.00</c:formatCode>
                <c:ptCount val="7"/>
                <c:pt idx="0">
                  <c:v>0.18357458846188571</c:v>
                </c:pt>
                <c:pt idx="1">
                  <c:v>0.26783833398537421</c:v>
                </c:pt>
                <c:pt idx="2">
                  <c:v>1.8748683378976196</c:v>
                </c:pt>
                <c:pt idx="3">
                  <c:v>3.6564446718228054</c:v>
                </c:pt>
                <c:pt idx="4">
                  <c:v>13.349784826506967</c:v>
                </c:pt>
                <c:pt idx="5">
                  <c:v>29.582593517710432</c:v>
                </c:pt>
                <c:pt idx="6">
                  <c:v>28.30960907640916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4DA-98BB-EB9F2CEC732D}"/>
            </c:ext>
          </c:extLst>
        </c:ser>
        <c:ser>
          <c:idx val="2"/>
          <c:order val="2"/>
          <c:tx>
            <c:strRef>
              <c:f>LST!$B$18</c:f>
              <c:strCache>
                <c:ptCount val="1"/>
                <c:pt idx="0">
                  <c:v>&gt;27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LST!$C$18:$I$18</c:f>
              <c:numCache>
                <c:formatCode>0.00</c:formatCode>
                <c:ptCount val="7"/>
                <c:pt idx="0">
                  <c:v>0</c:v>
                </c:pt>
                <c:pt idx="1">
                  <c:v>1.2037677931926932E-2</c:v>
                </c:pt>
                <c:pt idx="2">
                  <c:v>4.8150711727707726E-2</c:v>
                </c:pt>
                <c:pt idx="3">
                  <c:v>5.7178970176652924E-2</c:v>
                </c:pt>
                <c:pt idx="4">
                  <c:v>0.49655421469198591</c:v>
                </c:pt>
                <c:pt idx="5">
                  <c:v>8.3691955821721997</c:v>
                </c:pt>
                <c:pt idx="6">
                  <c:v>28.333684432273014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4DA-98BB-EB9F2CEC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8992"/>
        <c:axId val="1855507648"/>
      </c:barChart>
      <c:catAx>
        <c:axId val="491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7648"/>
        <c:crosses val="autoZero"/>
        <c:auto val="1"/>
        <c:lblAlgn val="ctr"/>
        <c:lblOffset val="100"/>
        <c:noMultiLvlLbl val="0"/>
      </c:catAx>
      <c:valAx>
        <c:axId val="18555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Land</a:t>
            </a:r>
            <a:r>
              <a:rPr lang="en-US" baseline="0"/>
              <a:t> Surface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LST!$B$14</c:f>
              <c:strCache>
                <c:ptCount val="1"/>
                <c:pt idx="0">
                  <c:v>&lt;18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LST!$C$14:$I$14</c:f>
              <c:numCache>
                <c:formatCode>0.00</c:formatCode>
                <c:ptCount val="7"/>
                <c:pt idx="0">
                  <c:v>53.414186403442777</c:v>
                </c:pt>
                <c:pt idx="1">
                  <c:v>39.477564777754374</c:v>
                </c:pt>
                <c:pt idx="2">
                  <c:v>21.75810286195793</c:v>
                </c:pt>
                <c:pt idx="3">
                  <c:v>18.709560925697431</c:v>
                </c:pt>
                <c:pt idx="4">
                  <c:v>13.984772337416112</c:v>
                </c:pt>
                <c:pt idx="5">
                  <c:v>10.286195792831563</c:v>
                </c:pt>
                <c:pt idx="6">
                  <c:v>7.9990369857654455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8-4B3C-8372-FBC7F7E0E02D}"/>
            </c:ext>
          </c:extLst>
        </c:ser>
        <c:ser>
          <c:idx val="1"/>
          <c:order val="1"/>
          <c:tx>
            <c:strRef>
              <c:f>LST!$B$15</c:f>
              <c:strCache>
                <c:ptCount val="1"/>
                <c:pt idx="0">
                  <c:v>18-21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LST!$C$15:$I$15</c:f>
              <c:numCache>
                <c:formatCode>0.00</c:formatCode>
                <c:ptCount val="7"/>
                <c:pt idx="0">
                  <c:v>36.052845406121158</c:v>
                </c:pt>
                <c:pt idx="1">
                  <c:v>46.245749194980291</c:v>
                </c:pt>
                <c:pt idx="2">
                  <c:v>36.338740257004424</c:v>
                </c:pt>
                <c:pt idx="3">
                  <c:v>30.271750579313249</c:v>
                </c:pt>
                <c:pt idx="4">
                  <c:v>18.321345812392789</c:v>
                </c:pt>
                <c:pt idx="5">
                  <c:v>11.360558548256041</c:v>
                </c:pt>
                <c:pt idx="6">
                  <c:v>7.6890667790183276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8-4B3C-8372-FBC7F7E0E02D}"/>
            </c:ext>
          </c:extLst>
        </c:ser>
        <c:ser>
          <c:idx val="2"/>
          <c:order val="2"/>
          <c:tx>
            <c:strRef>
              <c:f>LST!$B$16</c:f>
              <c:strCache>
                <c:ptCount val="1"/>
                <c:pt idx="0">
                  <c:v>21-24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LST!$C$16:$I$16</c:f>
              <c:numCache>
                <c:formatCode>0.00</c:formatCode>
                <c:ptCount val="7"/>
                <c:pt idx="0">
                  <c:v>10.34939360197418</c:v>
                </c:pt>
                <c:pt idx="1">
                  <c:v>13.996810015348039</c:v>
                </c:pt>
                <c:pt idx="2">
                  <c:v>39.980137831412321</c:v>
                </c:pt>
                <c:pt idx="3">
                  <c:v>47.305064852989858</c:v>
                </c:pt>
                <c:pt idx="4">
                  <c:v>53.847542808992145</c:v>
                </c:pt>
                <c:pt idx="5">
                  <c:v>40.398447139546782</c:v>
                </c:pt>
                <c:pt idx="6">
                  <c:v>27.66258388756809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8-4B3C-8372-FBC7F7E0E02D}"/>
            </c:ext>
          </c:extLst>
        </c:ser>
        <c:ser>
          <c:idx val="3"/>
          <c:order val="3"/>
          <c:tx>
            <c:strRef>
              <c:f>LST!$B$17</c:f>
              <c:strCache>
                <c:ptCount val="1"/>
                <c:pt idx="0">
                  <c:v>24-27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LST!$C$17:$I$17</c:f>
              <c:numCache>
                <c:formatCode>0.00</c:formatCode>
                <c:ptCount val="7"/>
                <c:pt idx="0">
                  <c:v>0.18357458846188571</c:v>
                </c:pt>
                <c:pt idx="1">
                  <c:v>0.26783833398537421</c:v>
                </c:pt>
                <c:pt idx="2">
                  <c:v>1.8748683378976196</c:v>
                </c:pt>
                <c:pt idx="3">
                  <c:v>3.6564446718228054</c:v>
                </c:pt>
                <c:pt idx="4">
                  <c:v>13.349784826506967</c:v>
                </c:pt>
                <c:pt idx="5">
                  <c:v>29.582593517710432</c:v>
                </c:pt>
                <c:pt idx="6">
                  <c:v>28.30960907640916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8-4B3C-8372-FBC7F7E0E02D}"/>
            </c:ext>
          </c:extLst>
        </c:ser>
        <c:ser>
          <c:idx val="4"/>
          <c:order val="4"/>
          <c:tx>
            <c:strRef>
              <c:f>LST!$B$18</c:f>
              <c:strCache>
                <c:ptCount val="1"/>
                <c:pt idx="0">
                  <c:v>&gt;27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LST!$C$13:$I$13</c:f>
              <c:numCache>
                <c:formatCode>General</c:formatCode>
                <c:ptCount val="7"/>
                <c:pt idx="0">
                  <c:v>2007</c:v>
                </c:pt>
                <c:pt idx="1">
                  <c:v>2011</c:v>
                </c:pt>
                <c:pt idx="2">
                  <c:v>2015</c:v>
                </c:pt>
                <c:pt idx="3">
                  <c:v>2019</c:v>
                </c:pt>
                <c:pt idx="4">
                  <c:v>2023</c:v>
                </c:pt>
                <c:pt idx="5">
                  <c:v>2027</c:v>
                </c:pt>
                <c:pt idx="6">
                  <c:v>2031</c:v>
                </c:pt>
              </c:numCache>
            </c:numRef>
          </c:cat>
          <c:val>
            <c:numRef>
              <c:f>LST!$C$18:$I$18</c:f>
              <c:numCache>
                <c:formatCode>0.00</c:formatCode>
                <c:ptCount val="7"/>
                <c:pt idx="0">
                  <c:v>0</c:v>
                </c:pt>
                <c:pt idx="1">
                  <c:v>1.2037677931926932E-2</c:v>
                </c:pt>
                <c:pt idx="2">
                  <c:v>4.8150711727707726E-2</c:v>
                </c:pt>
                <c:pt idx="3">
                  <c:v>5.7178970176652924E-2</c:v>
                </c:pt>
                <c:pt idx="4">
                  <c:v>0.49655421469198591</c:v>
                </c:pt>
                <c:pt idx="5">
                  <c:v>8.3691955821721997</c:v>
                </c:pt>
                <c:pt idx="6">
                  <c:v>28.333684432273014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8-4B3C-8372-FBC7F7E0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2704"/>
        <c:axId val="1855504288"/>
      </c:barChart>
      <c:catAx>
        <c:axId val="602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5504288"/>
        <c:crosses val="autoZero"/>
        <c:auto val="1"/>
        <c:lblAlgn val="ctr"/>
        <c:lblOffset val="100"/>
        <c:noMultiLvlLbl val="0"/>
      </c:catAx>
      <c:valAx>
        <c:axId val="18555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3</xdr:row>
      <xdr:rowOff>15240</xdr:rowOff>
    </xdr:from>
    <xdr:to>
      <xdr:col>18</xdr:col>
      <xdr:colOff>426720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CE588-9FDD-A08D-118C-A74A22E41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18</xdr:row>
      <xdr:rowOff>30480</xdr:rowOff>
    </xdr:from>
    <xdr:to>
      <xdr:col>18</xdr:col>
      <xdr:colOff>579120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6470D-B912-BD01-867A-2861D5CC1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3</xdr:row>
      <xdr:rowOff>152400</xdr:rowOff>
    </xdr:from>
    <xdr:to>
      <xdr:col>17</xdr:col>
      <xdr:colOff>441960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25F07-C14A-A463-F484-AC9EBFF5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</xdr:row>
      <xdr:rowOff>91440</xdr:rowOff>
    </xdr:from>
    <xdr:to>
      <xdr:col>16</xdr:col>
      <xdr:colOff>518160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1A452-1FB6-27CC-21F0-FA41C2DFB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114300</xdr:rowOff>
    </xdr:from>
    <xdr:to>
      <xdr:col>17</xdr:col>
      <xdr:colOff>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9DEB9-70C2-236E-CDEB-00BD6E00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327660</xdr:colOff>
      <xdr:row>4</xdr:row>
      <xdr:rowOff>160020</xdr:rowOff>
    </xdr:from>
    <xdr:to>
      <xdr:col>20</xdr:col>
      <xdr:colOff>22860</xdr:colOff>
      <xdr:row>19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D83B8-6146-4638-19B4-048C367D7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594360</xdr:colOff>
      <xdr:row>3</xdr:row>
      <xdr:rowOff>30480</xdr:rowOff>
    </xdr:from>
    <xdr:to>
      <xdr:col>23</xdr:col>
      <xdr:colOff>365760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0FE9D-CFF4-ABB3-B220-8F1474B7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480060</xdr:colOff>
      <xdr:row>18</xdr:row>
      <xdr:rowOff>68580</xdr:rowOff>
    </xdr:from>
    <xdr:to>
      <xdr:col>27</xdr:col>
      <xdr:colOff>175260</xdr:colOff>
      <xdr:row>33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E1A53-AD8F-35A2-E78D-7E120B157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422910</xdr:colOff>
      <xdr:row>3</xdr:row>
      <xdr:rowOff>78740</xdr:rowOff>
    </xdr:from>
    <xdr:to>
      <xdr:col>18</xdr:col>
      <xdr:colOff>118110</xdr:colOff>
      <xdr:row>18</xdr:row>
      <xdr:rowOff>78740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42B98-D078-B258-4AE0-BB739AEF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1</xdr:row>
      <xdr:rowOff>106680</xdr:rowOff>
    </xdr:from>
    <xdr:to>
      <xdr:col>18</xdr:col>
      <xdr:colOff>175260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8E95F-4238-43CC-222B-E1AF9C05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17</xdr:row>
      <xdr:rowOff>167640</xdr:rowOff>
    </xdr:from>
    <xdr:to>
      <xdr:col>19</xdr:col>
      <xdr:colOff>320040</xdr:colOff>
      <xdr:row>32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95A6A-F2F6-24D3-6DDF-A7C60F30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175260</xdr:rowOff>
    </xdr:from>
    <xdr:to>
      <xdr:col>4</xdr:col>
      <xdr:colOff>2324100</xdr:colOff>
      <xdr:row>28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0383EF-065A-25C2-82EF-939358501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2164080</xdr:colOff>
      <xdr:row>14</xdr:row>
      <xdr:rowOff>76200</xdr:rowOff>
    </xdr:from>
    <xdr:to>
      <xdr:col>11</xdr:col>
      <xdr:colOff>381000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F6B86-4DC0-D3F3-F74C-8331FA14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7</xdr:row>
      <xdr:rowOff>7620</xdr:rowOff>
    </xdr:from>
    <xdr:to>
      <xdr:col>6</xdr:col>
      <xdr:colOff>365760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C53EE-CF54-23BC-18B4-E34650BB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2</xdr:row>
      <xdr:rowOff>137160</xdr:rowOff>
    </xdr:from>
    <xdr:to>
      <xdr:col>18</xdr:col>
      <xdr:colOff>853440</xdr:colOff>
      <xdr:row>16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BEC3E-F9C9-CD30-D728-3727A49C1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18</xdr:row>
      <xdr:rowOff>7620</xdr:rowOff>
    </xdr:from>
    <xdr:to>
      <xdr:col>18</xdr:col>
      <xdr:colOff>899160</xdr:colOff>
      <xdr:row>32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72F6C-2425-497D-2D53-D5365B8AB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513080</xdr:colOff>
      <xdr:row>2</xdr:row>
      <xdr:rowOff>69850</xdr:rowOff>
    </xdr:from>
    <xdr:to>
      <xdr:col>18</xdr:col>
      <xdr:colOff>603250</xdr:colOff>
      <xdr:row>16</xdr:row>
      <xdr:rowOff>39370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CD009-D800-1747-C6E3-A8BF18DA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</xdr:row>
      <xdr:rowOff>7620</xdr:rowOff>
    </xdr:from>
    <xdr:to>
      <xdr:col>20</xdr:col>
      <xdr:colOff>571500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53A92-70F1-E073-1AF9-56A58818E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18</xdr:row>
      <xdr:rowOff>160020</xdr:rowOff>
    </xdr:from>
    <xdr:to>
      <xdr:col>17</xdr:col>
      <xdr:colOff>68580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BF6D4-56AB-B3E8-10D6-E8C3954D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548640</xdr:colOff>
      <xdr:row>3</xdr:row>
      <xdr:rowOff>15240</xdr:rowOff>
    </xdr:from>
    <xdr:to>
      <xdr:col>19</xdr:col>
      <xdr:colOff>243840</xdr:colOff>
      <xdr:row>18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2FC12-3CDE-1589-ACCA-A3471C217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1C80-438E-4B8C-A51C-5F70851EB48D}">
  <dimension ref="B2:I28"/>
  <sheetViews>
    <sheetView workbookViewId="0">
      <selection activeCell="B14" sqref="B14:I18"/>
    </sheetView>
  </sheetViews>
  <sheetFormatPr defaultRowHeight="14.5" x14ac:dyDescent="0.35"/>
  <cols>
    <col min="2" max="2" width="13.1796875" customWidth="1"/>
  </cols>
  <sheetData>
    <row r="2" spans="2:9" x14ac:dyDescent="0.35">
      <c r="B2" s="18" t="s">
        <v>1</v>
      </c>
      <c r="C2" s="19" t="s">
        <v>0</v>
      </c>
      <c r="D2" s="19"/>
      <c r="E2" s="19"/>
      <c r="F2" s="19"/>
      <c r="G2" s="19"/>
      <c r="H2" s="1"/>
      <c r="I2" s="1"/>
    </row>
    <row r="3" spans="2:9" x14ac:dyDescent="0.35">
      <c r="B3" s="18"/>
      <c r="C3" s="5">
        <v>2007</v>
      </c>
      <c r="D3" s="5">
        <v>2011</v>
      </c>
      <c r="E3" s="5">
        <v>2015</v>
      </c>
      <c r="F3" s="5">
        <v>2019</v>
      </c>
      <c r="G3" s="5">
        <v>2023</v>
      </c>
      <c r="H3" s="5">
        <v>2027</v>
      </c>
      <c r="I3" s="5">
        <v>2031</v>
      </c>
    </row>
    <row r="4" spans="2:9" x14ac:dyDescent="0.35">
      <c r="B4" s="2" t="s">
        <v>2</v>
      </c>
      <c r="C4" s="3">
        <v>11348</v>
      </c>
      <c r="D4" s="3">
        <v>10449</v>
      </c>
      <c r="E4" s="3">
        <v>7919</v>
      </c>
      <c r="F4" s="3">
        <v>7221</v>
      </c>
      <c r="G4" s="3">
        <v>6431</v>
      </c>
      <c r="H4" s="3">
        <v>6400</v>
      </c>
      <c r="I4" s="3">
        <v>6431</v>
      </c>
    </row>
    <row r="5" spans="2:9" x14ac:dyDescent="0.35">
      <c r="B5" s="2">
        <f>-1-0</f>
        <v>-1</v>
      </c>
      <c r="C5" s="3">
        <v>19189</v>
      </c>
      <c r="D5" s="3">
        <v>18900</v>
      </c>
      <c r="E5" s="3">
        <v>15392</v>
      </c>
      <c r="F5" s="3">
        <v>13031</v>
      </c>
      <c r="G5" s="3">
        <v>10317</v>
      </c>
      <c r="H5" s="3">
        <v>10348</v>
      </c>
      <c r="I5" s="3">
        <v>10242</v>
      </c>
    </row>
    <row r="6" spans="2:9" x14ac:dyDescent="0.35">
      <c r="B6" s="2" t="s">
        <v>3</v>
      </c>
      <c r="C6" s="3">
        <v>2537</v>
      </c>
      <c r="D6" s="3">
        <v>3440</v>
      </c>
      <c r="E6" s="3">
        <v>7950</v>
      </c>
      <c r="F6" s="3">
        <v>9742</v>
      </c>
      <c r="G6" s="3">
        <v>11193</v>
      </c>
      <c r="H6" s="3">
        <v>10023</v>
      </c>
      <c r="I6" s="3">
        <v>8940</v>
      </c>
    </row>
    <row r="7" spans="2:9" x14ac:dyDescent="0.35">
      <c r="B7" s="4" t="s">
        <v>4</v>
      </c>
      <c r="C7" s="3">
        <v>153</v>
      </c>
      <c r="D7" s="3">
        <v>438</v>
      </c>
      <c r="E7" s="3">
        <v>1893</v>
      </c>
      <c r="F7" s="3">
        <v>2814</v>
      </c>
      <c r="G7" s="3">
        <v>4179</v>
      </c>
      <c r="H7" s="3">
        <v>5031</v>
      </c>
      <c r="I7" s="3">
        <v>5456</v>
      </c>
    </row>
    <row r="8" spans="2:9" x14ac:dyDescent="0.35">
      <c r="B8" s="2" t="s">
        <v>5</v>
      </c>
      <c r="C8" s="3">
        <v>0</v>
      </c>
      <c r="D8" s="3">
        <v>0</v>
      </c>
      <c r="E8" s="3">
        <v>72</v>
      </c>
      <c r="F8" s="3">
        <v>419</v>
      </c>
      <c r="G8" s="3">
        <v>1107</v>
      </c>
      <c r="H8" s="3">
        <v>1425</v>
      </c>
      <c r="I8" s="3">
        <v>2158</v>
      </c>
    </row>
    <row r="11" spans="2:9" x14ac:dyDescent="0.35">
      <c r="B11" s="21" t="s">
        <v>6</v>
      </c>
      <c r="C11" s="21"/>
      <c r="D11" s="21"/>
      <c r="E11" s="21"/>
      <c r="F11" s="21"/>
      <c r="G11" s="21"/>
    </row>
    <row r="12" spans="2:9" x14ac:dyDescent="0.35">
      <c r="B12" s="18" t="s">
        <v>1</v>
      </c>
      <c r="C12" s="22" t="s">
        <v>0</v>
      </c>
      <c r="D12" s="23"/>
      <c r="E12" s="23"/>
      <c r="F12" s="23"/>
      <c r="G12" s="23"/>
      <c r="H12" s="23"/>
      <c r="I12" s="23"/>
    </row>
    <row r="13" spans="2:9" x14ac:dyDescent="0.35">
      <c r="B13" s="18"/>
      <c r="C13" s="5">
        <v>2007</v>
      </c>
      <c r="D13" s="5">
        <v>2011</v>
      </c>
      <c r="E13" s="5">
        <v>2015</v>
      </c>
      <c r="F13" s="5">
        <v>2019</v>
      </c>
      <c r="G13" s="5">
        <v>2023</v>
      </c>
      <c r="H13" s="5">
        <v>2027</v>
      </c>
      <c r="I13" s="5">
        <v>2031</v>
      </c>
    </row>
    <row r="14" spans="2:9" x14ac:dyDescent="0.35">
      <c r="B14" s="2" t="s">
        <v>2</v>
      </c>
      <c r="C14" s="6">
        <f>C4/33227*100</f>
        <v>34.152947903813164</v>
      </c>
      <c r="D14" s="6">
        <f t="shared" ref="D14:I14" si="0">D4/33227*100</f>
        <v>31.447316941041926</v>
      </c>
      <c r="E14" s="6">
        <f t="shared" si="0"/>
        <v>23.833027357269689</v>
      </c>
      <c r="F14" s="6">
        <f t="shared" si="0"/>
        <v>21.732326120323833</v>
      </c>
      <c r="G14" s="6">
        <f t="shared" si="0"/>
        <v>19.354741625786261</v>
      </c>
      <c r="H14" s="6">
        <f t="shared" si="0"/>
        <v>19.261444006380355</v>
      </c>
      <c r="I14" s="6">
        <f t="shared" si="0"/>
        <v>19.354741625786261</v>
      </c>
    </row>
    <row r="15" spans="2:9" x14ac:dyDescent="0.35">
      <c r="B15" s="2" t="s">
        <v>8</v>
      </c>
      <c r="C15" s="6">
        <f t="shared" ref="C15:I15" si="1">C5/33227*100</f>
        <v>57.751226412255093</v>
      </c>
      <c r="D15" s="6">
        <f t="shared" si="1"/>
        <v>56.881451831341977</v>
      </c>
      <c r="E15" s="6">
        <f t="shared" si="1"/>
        <v>46.323772835344748</v>
      </c>
      <c r="F15" s="6">
        <f t="shared" si="1"/>
        <v>39.218105757365997</v>
      </c>
      <c r="G15" s="6">
        <f t="shared" si="1"/>
        <v>31.050049658410327</v>
      </c>
      <c r="H15" s="6">
        <f t="shared" si="1"/>
        <v>31.143347277816236</v>
      </c>
      <c r="I15" s="6">
        <f t="shared" si="1"/>
        <v>30.824329611460559</v>
      </c>
    </row>
    <row r="16" spans="2:9" x14ac:dyDescent="0.35">
      <c r="B16" s="2" t="s">
        <v>3</v>
      </c>
      <c r="C16" s="6">
        <f t="shared" ref="C16:I16" si="2">C6/33227*100</f>
        <v>7.635356788154211</v>
      </c>
      <c r="D16" s="6">
        <f t="shared" si="2"/>
        <v>10.35302615342944</v>
      </c>
      <c r="E16" s="6">
        <f t="shared" si="2"/>
        <v>23.926324976675595</v>
      </c>
      <c r="F16" s="6">
        <f t="shared" si="2"/>
        <v>29.319529298462093</v>
      </c>
      <c r="G16" s="6">
        <f t="shared" si="2"/>
        <v>33.686459806783645</v>
      </c>
      <c r="H16" s="6">
        <f t="shared" si="2"/>
        <v>30.16522707436723</v>
      </c>
      <c r="I16" s="6">
        <f t="shared" si="2"/>
        <v>26.905829596412556</v>
      </c>
    </row>
    <row r="17" spans="2:9" x14ac:dyDescent="0.35">
      <c r="B17" s="4" t="s">
        <v>4</v>
      </c>
      <c r="C17" s="6">
        <f t="shared" ref="C17:I17" si="3">C7/33227*100</f>
        <v>0.46046889577753036</v>
      </c>
      <c r="D17" s="6">
        <f t="shared" si="3"/>
        <v>1.3182050741866556</v>
      </c>
      <c r="E17" s="6">
        <f t="shared" si="3"/>
        <v>5.6971739850121894</v>
      </c>
      <c r="F17" s="6">
        <f t="shared" si="3"/>
        <v>8.4690161615553627</v>
      </c>
      <c r="G17" s="6">
        <f t="shared" si="3"/>
        <v>12.57712101604117</v>
      </c>
      <c r="H17" s="6">
        <f t="shared" si="3"/>
        <v>15.141300749390558</v>
      </c>
      <c r="I17" s="6">
        <f t="shared" si="3"/>
        <v>16.420381015439251</v>
      </c>
    </row>
    <row r="18" spans="2:9" x14ac:dyDescent="0.35">
      <c r="B18" s="2" t="s">
        <v>5</v>
      </c>
      <c r="C18" s="6">
        <f t="shared" ref="C18:I18" si="4">C8/33227*100</f>
        <v>0</v>
      </c>
      <c r="D18" s="6">
        <f t="shared" si="4"/>
        <v>0</v>
      </c>
      <c r="E18" s="6">
        <f t="shared" si="4"/>
        <v>0.216691245071779</v>
      </c>
      <c r="F18" s="6">
        <f t="shared" si="4"/>
        <v>1.2610226622927136</v>
      </c>
      <c r="G18" s="6">
        <f t="shared" si="4"/>
        <v>3.3316278929786018</v>
      </c>
      <c r="H18" s="6">
        <f t="shared" si="4"/>
        <v>4.2886808920456261</v>
      </c>
      <c r="I18" s="6">
        <f t="shared" si="4"/>
        <v>6.4947181509013756</v>
      </c>
    </row>
    <row r="21" spans="2:9" x14ac:dyDescent="0.35">
      <c r="B21" s="20" t="s">
        <v>7</v>
      </c>
      <c r="C21" s="20"/>
      <c r="D21" s="20"/>
      <c r="E21" s="20"/>
      <c r="F21" s="20"/>
      <c r="G21" s="20"/>
    </row>
    <row r="22" spans="2:9" x14ac:dyDescent="0.35">
      <c r="B22" s="18" t="s">
        <v>1</v>
      </c>
      <c r="C22" s="19" t="s">
        <v>0</v>
      </c>
      <c r="D22" s="19"/>
      <c r="E22" s="19"/>
      <c r="F22" s="19"/>
      <c r="G22" s="19"/>
    </row>
    <row r="23" spans="2:9" x14ac:dyDescent="0.35">
      <c r="B23" s="18"/>
      <c r="C23" s="5">
        <v>2007</v>
      </c>
      <c r="D23" s="5">
        <v>2011</v>
      </c>
      <c r="E23" s="5">
        <v>2015</v>
      </c>
      <c r="F23" s="5">
        <v>2019</v>
      </c>
      <c r="G23" s="5">
        <v>2023</v>
      </c>
      <c r="H23" s="5">
        <v>2027</v>
      </c>
      <c r="I23" s="5">
        <v>2031</v>
      </c>
    </row>
    <row r="24" spans="2:9" x14ac:dyDescent="0.35">
      <c r="B24" s="2" t="s">
        <v>2</v>
      </c>
      <c r="C24" s="6">
        <f>C4*0.03^2</f>
        <v>10.213200000000001</v>
      </c>
      <c r="D24" s="6">
        <f t="shared" ref="D24:G24" si="5">D4*0.03^2</f>
        <v>9.4040999999999997</v>
      </c>
      <c r="E24" s="6">
        <f t="shared" si="5"/>
        <v>7.1270999999999995</v>
      </c>
      <c r="F24" s="6">
        <f t="shared" si="5"/>
        <v>6.4988999999999999</v>
      </c>
      <c r="G24" s="6">
        <f t="shared" si="5"/>
        <v>5.7878999999999996</v>
      </c>
      <c r="H24" s="6">
        <f t="shared" ref="H24:I24" si="6">H4*0.03^2</f>
        <v>5.76</v>
      </c>
      <c r="I24" s="6">
        <f t="shared" si="6"/>
        <v>5.7878999999999996</v>
      </c>
    </row>
    <row r="25" spans="2:9" x14ac:dyDescent="0.35">
      <c r="B25" s="2">
        <f>-1-0</f>
        <v>-1</v>
      </c>
      <c r="C25" s="6">
        <f t="shared" ref="C25:G28" si="7">C5*0.03^2</f>
        <v>17.270099999999999</v>
      </c>
      <c r="D25" s="6">
        <f t="shared" si="7"/>
        <v>17.009999999999998</v>
      </c>
      <c r="E25" s="6">
        <f t="shared" si="7"/>
        <v>13.8528</v>
      </c>
      <c r="F25" s="6">
        <f t="shared" si="7"/>
        <v>11.7279</v>
      </c>
      <c r="G25" s="6">
        <f t="shared" si="7"/>
        <v>9.2852999999999994</v>
      </c>
      <c r="H25" s="6">
        <f t="shared" ref="H25:I25" si="8">H5*0.03^2</f>
        <v>9.3132000000000001</v>
      </c>
      <c r="I25" s="6">
        <f t="shared" si="8"/>
        <v>9.2178000000000004</v>
      </c>
    </row>
    <row r="26" spans="2:9" x14ac:dyDescent="0.35">
      <c r="B26" s="2" t="s">
        <v>3</v>
      </c>
      <c r="C26" s="6">
        <f t="shared" si="7"/>
        <v>2.2833000000000001</v>
      </c>
      <c r="D26" s="6">
        <f t="shared" si="7"/>
        <v>3.0960000000000001</v>
      </c>
      <c r="E26" s="6">
        <f t="shared" si="7"/>
        <v>7.1549999999999994</v>
      </c>
      <c r="F26" s="6">
        <f t="shared" si="7"/>
        <v>8.7677999999999994</v>
      </c>
      <c r="G26" s="6">
        <f t="shared" si="7"/>
        <v>10.073700000000001</v>
      </c>
      <c r="H26" s="6">
        <f t="shared" ref="H26:I26" si="9">H6*0.03^2</f>
        <v>9.0206999999999997</v>
      </c>
      <c r="I26" s="6">
        <f t="shared" si="9"/>
        <v>8.0459999999999994</v>
      </c>
    </row>
    <row r="27" spans="2:9" x14ac:dyDescent="0.35">
      <c r="B27" s="4" t="s">
        <v>4</v>
      </c>
      <c r="C27" s="6">
        <f t="shared" si="7"/>
        <v>0.13769999999999999</v>
      </c>
      <c r="D27" s="6">
        <f t="shared" si="7"/>
        <v>0.39419999999999999</v>
      </c>
      <c r="E27" s="6">
        <f t="shared" si="7"/>
        <v>1.7037</v>
      </c>
      <c r="F27" s="6">
        <f t="shared" si="7"/>
        <v>2.5326</v>
      </c>
      <c r="G27" s="6">
        <f t="shared" si="7"/>
        <v>3.7610999999999999</v>
      </c>
      <c r="H27" s="6">
        <f t="shared" ref="H27:I27" si="10">H7*0.03^2</f>
        <v>4.5278999999999998</v>
      </c>
      <c r="I27" s="6">
        <f t="shared" si="10"/>
        <v>4.9104000000000001</v>
      </c>
    </row>
    <row r="28" spans="2:9" x14ac:dyDescent="0.35">
      <c r="B28" s="2" t="s">
        <v>5</v>
      </c>
      <c r="C28" s="6">
        <f t="shared" si="7"/>
        <v>0</v>
      </c>
      <c r="D28" s="6">
        <f t="shared" si="7"/>
        <v>0</v>
      </c>
      <c r="E28" s="6">
        <f t="shared" si="7"/>
        <v>6.4799999999999996E-2</v>
      </c>
      <c r="F28" s="6">
        <f t="shared" si="7"/>
        <v>0.37709999999999999</v>
      </c>
      <c r="G28" s="6">
        <f t="shared" si="7"/>
        <v>0.99629999999999996</v>
      </c>
      <c r="H28" s="6">
        <f t="shared" ref="H28:I28" si="11">H8*0.03^2</f>
        <v>1.2825</v>
      </c>
      <c r="I28" s="6">
        <f t="shared" si="11"/>
        <v>1.9421999999999999</v>
      </c>
    </row>
  </sheetData>
  <mergeCells count="8">
    <mergeCell ref="B22:B23"/>
    <mergeCell ref="C22:G22"/>
    <mergeCell ref="B21:G21"/>
    <mergeCell ref="B2:B3"/>
    <mergeCell ref="C2:G2"/>
    <mergeCell ref="B12:B13"/>
    <mergeCell ref="B11:G11"/>
    <mergeCell ref="C12:I1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6F38-F032-4862-948E-958DD54A7ABF}">
  <dimension ref="A1:H5"/>
  <sheetViews>
    <sheetView workbookViewId="0">
      <selection activeCell="A2" sqref="A2"/>
    </sheetView>
  </sheetViews>
  <sheetFormatPr defaultRowHeight="14.5" x14ac:dyDescent="0.35"/>
  <cols>
    <col min="1" max="1" width="18.6328125" bestFit="1" customWidth="1"/>
    <col min="2" max="3" width="11.81640625" bestFit="1" customWidth="1"/>
  </cols>
  <sheetData>
    <row r="1" spans="1:8" x14ac:dyDescent="0.35">
      <c r="A1" t="s">
        <v>20</v>
      </c>
      <c r="B1">
        <v>2007</v>
      </c>
      <c r="C1">
        <v>2011</v>
      </c>
      <c r="D1">
        <v>2015</v>
      </c>
      <c r="E1">
        <v>2019</v>
      </c>
      <c r="F1">
        <v>2023</v>
      </c>
      <c r="G1">
        <v>2027</v>
      </c>
      <c r="H1">
        <v>2031</v>
      </c>
    </row>
    <row r="2" spans="1:8" x14ac:dyDescent="0.35">
      <c r="A2" t="s">
        <v>21</v>
      </c>
      <c r="B2">
        <v>0.18658400794486743</v>
      </c>
      <c r="C2">
        <v>0.58081796021547438</v>
      </c>
      <c r="D2">
        <v>2.3864696500045142</v>
      </c>
      <c r="E2">
        <v>8.5106382978723403</v>
      </c>
      <c r="F2">
        <v>32.399410153781332</v>
      </c>
      <c r="G2">
        <v>48.099551596497037</v>
      </c>
      <c r="H2">
        <v>59.742995576153362</v>
      </c>
    </row>
    <row r="3" spans="1:8" x14ac:dyDescent="0.35">
      <c r="A3" t="s">
        <v>22</v>
      </c>
      <c r="B3">
        <v>45.442234193024163</v>
      </c>
      <c r="C3">
        <v>45.382045803364534</v>
      </c>
      <c r="D3">
        <v>45.833458725811788</v>
      </c>
      <c r="E3">
        <v>43.302536940624151</v>
      </c>
      <c r="F3">
        <v>26.841012368714075</v>
      </c>
      <c r="G3">
        <v>36.62764452737067</v>
      </c>
      <c r="H3">
        <v>25.19786933100605</v>
      </c>
    </row>
    <row r="4" spans="1:8" x14ac:dyDescent="0.35">
      <c r="A4" t="s">
        <v>23</v>
      </c>
      <c r="B4">
        <v>51.879382467122092</v>
      </c>
      <c r="C4">
        <v>51.066839206717027</v>
      </c>
      <c r="D4">
        <v>48.418550061693097</v>
      </c>
      <c r="E4">
        <v>44.825303199012907</v>
      </c>
      <c r="F4">
        <v>37.398055915013991</v>
      </c>
      <c r="G4">
        <v>11.911282313641699</v>
      </c>
      <c r="H4">
        <v>11.697613530349996</v>
      </c>
    </row>
    <row r="5" spans="1:8" x14ac:dyDescent="0.35">
      <c r="A5" t="s">
        <v>35</v>
      </c>
      <c r="B5">
        <v>2.4917993319088749</v>
      </c>
      <c r="C5">
        <v>3.3615215624905956</v>
      </c>
      <c r="D5">
        <v>3.3615215624905956</v>
      </c>
      <c r="E5">
        <v>3.3615215624905956</v>
      </c>
      <c r="F5">
        <v>3.3615215624905956</v>
      </c>
      <c r="G5">
        <v>3.3615215624905956</v>
      </c>
      <c r="H5">
        <v>3.3615215624905956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C375-B58D-4590-A74D-4A31774B4998}">
  <dimension ref="B2:I28"/>
  <sheetViews>
    <sheetView workbookViewId="0">
      <selection activeCell="B13" sqref="B13:I18"/>
    </sheetView>
  </sheetViews>
  <sheetFormatPr defaultRowHeight="14.5" x14ac:dyDescent="0.35"/>
  <sheetData>
    <row r="2" spans="2:9" x14ac:dyDescent="0.35">
      <c r="B2" s="24" t="s">
        <v>9</v>
      </c>
      <c r="C2" s="25" t="s">
        <v>0</v>
      </c>
      <c r="D2" s="25"/>
      <c r="E2" s="25"/>
      <c r="F2" s="25"/>
      <c r="G2" s="25"/>
    </row>
    <row r="3" spans="2:9" x14ac:dyDescent="0.35">
      <c r="B3" s="24"/>
      <c r="C3" s="7">
        <v>2007</v>
      </c>
      <c r="D3" s="7">
        <v>2011</v>
      </c>
      <c r="E3" s="7">
        <v>2015</v>
      </c>
      <c r="F3" s="7">
        <v>2019</v>
      </c>
      <c r="G3" s="7">
        <v>2023</v>
      </c>
      <c r="H3" s="14">
        <v>2027</v>
      </c>
      <c r="I3" s="14">
        <v>2031</v>
      </c>
    </row>
    <row r="4" spans="2:9" x14ac:dyDescent="0.35">
      <c r="B4" s="8" t="s">
        <v>10</v>
      </c>
      <c r="C4" s="1">
        <v>17749</v>
      </c>
      <c r="D4" s="1">
        <v>13118</v>
      </c>
      <c r="E4" s="1">
        <v>7230</v>
      </c>
      <c r="F4" s="1">
        <v>6217</v>
      </c>
      <c r="G4" s="1">
        <v>4647</v>
      </c>
      <c r="H4" s="15">
        <v>3418</v>
      </c>
      <c r="I4">
        <v>2658</v>
      </c>
    </row>
    <row r="5" spans="2:9" x14ac:dyDescent="0.35">
      <c r="B5" s="8" t="s">
        <v>12</v>
      </c>
      <c r="C5" s="1">
        <v>11980</v>
      </c>
      <c r="D5" s="1">
        <v>15367</v>
      </c>
      <c r="E5" s="1">
        <v>12075</v>
      </c>
      <c r="F5" s="1">
        <v>10059</v>
      </c>
      <c r="G5" s="1">
        <v>6088</v>
      </c>
      <c r="H5" s="15">
        <v>3775</v>
      </c>
      <c r="I5">
        <v>2555</v>
      </c>
    </row>
    <row r="6" spans="2:9" x14ac:dyDescent="0.35">
      <c r="B6" s="8" t="s">
        <v>11</v>
      </c>
      <c r="C6" s="1">
        <v>3439</v>
      </c>
      <c r="D6" s="1">
        <v>4651</v>
      </c>
      <c r="E6" s="1">
        <v>13285</v>
      </c>
      <c r="F6" s="1">
        <v>15719</v>
      </c>
      <c r="G6" s="1">
        <v>17893</v>
      </c>
      <c r="H6" s="15">
        <v>13424</v>
      </c>
      <c r="I6">
        <v>9192</v>
      </c>
    </row>
    <row r="7" spans="2:9" x14ac:dyDescent="0.35">
      <c r="B7" s="8" t="s">
        <v>13</v>
      </c>
      <c r="C7" s="1">
        <v>61</v>
      </c>
      <c r="D7" s="1">
        <v>89</v>
      </c>
      <c r="E7" s="1">
        <v>623</v>
      </c>
      <c r="F7" s="1">
        <v>1215</v>
      </c>
      <c r="G7" s="1">
        <v>4436</v>
      </c>
      <c r="H7" s="16">
        <v>9830</v>
      </c>
      <c r="I7">
        <v>9407</v>
      </c>
    </row>
    <row r="8" spans="2:9" x14ac:dyDescent="0.35">
      <c r="B8" s="8" t="s">
        <v>14</v>
      </c>
      <c r="C8" s="1">
        <v>0</v>
      </c>
      <c r="D8" s="1">
        <v>4</v>
      </c>
      <c r="E8" s="1">
        <v>16</v>
      </c>
      <c r="F8" s="1">
        <v>19</v>
      </c>
      <c r="G8" s="1">
        <v>165</v>
      </c>
      <c r="H8" s="16">
        <v>2781</v>
      </c>
      <c r="I8">
        <v>9415</v>
      </c>
    </row>
    <row r="11" spans="2:9" x14ac:dyDescent="0.35">
      <c r="B11" s="27" t="s">
        <v>15</v>
      </c>
      <c r="C11" s="27"/>
      <c r="D11" s="27"/>
      <c r="E11" s="27"/>
      <c r="F11" s="27"/>
      <c r="G11" s="27"/>
    </row>
    <row r="12" spans="2:9" x14ac:dyDescent="0.35">
      <c r="B12" s="13" t="s">
        <v>9</v>
      </c>
      <c r="C12" s="25" t="s">
        <v>0</v>
      </c>
      <c r="D12" s="25"/>
      <c r="E12" s="25"/>
      <c r="F12" s="25"/>
      <c r="G12" s="25"/>
    </row>
    <row r="13" spans="2:9" x14ac:dyDescent="0.35">
      <c r="B13" s="13" t="s">
        <v>9</v>
      </c>
      <c r="C13" s="7">
        <v>2007</v>
      </c>
      <c r="D13" s="7">
        <v>2011</v>
      </c>
      <c r="E13" s="7">
        <v>2015</v>
      </c>
      <c r="F13" s="7">
        <v>2019</v>
      </c>
      <c r="G13" s="7">
        <v>2023</v>
      </c>
      <c r="H13" s="14">
        <v>2027</v>
      </c>
      <c r="I13" s="14">
        <v>2031</v>
      </c>
    </row>
    <row r="14" spans="2:9" x14ac:dyDescent="0.35">
      <c r="B14" s="8" t="s">
        <v>10</v>
      </c>
      <c r="C14" s="9">
        <f>C4*100/33229</f>
        <v>53.414186403442777</v>
      </c>
      <c r="D14" s="9">
        <f t="shared" ref="D14:I14" si="0">D4*100/33229</f>
        <v>39.477564777754374</v>
      </c>
      <c r="E14" s="9">
        <f t="shared" si="0"/>
        <v>21.75810286195793</v>
      </c>
      <c r="F14" s="9">
        <f t="shared" si="0"/>
        <v>18.709560925697431</v>
      </c>
      <c r="G14" s="9">
        <f t="shared" si="0"/>
        <v>13.984772337416112</v>
      </c>
      <c r="H14" s="9">
        <f t="shared" si="0"/>
        <v>10.286195792831563</v>
      </c>
      <c r="I14" s="9">
        <f t="shared" si="0"/>
        <v>7.9990369857654455</v>
      </c>
    </row>
    <row r="15" spans="2:9" x14ac:dyDescent="0.35">
      <c r="B15" s="8" t="s">
        <v>12</v>
      </c>
      <c r="C15" s="9">
        <f t="shared" ref="C15:I18" si="1">C5*100/33229</f>
        <v>36.052845406121158</v>
      </c>
      <c r="D15" s="9">
        <f t="shared" si="1"/>
        <v>46.245749194980291</v>
      </c>
      <c r="E15" s="9">
        <f t="shared" si="1"/>
        <v>36.338740257004424</v>
      </c>
      <c r="F15" s="9">
        <f t="shared" si="1"/>
        <v>30.271750579313249</v>
      </c>
      <c r="G15" s="9">
        <f t="shared" si="1"/>
        <v>18.321345812392789</v>
      </c>
      <c r="H15" s="9">
        <f t="shared" si="1"/>
        <v>11.360558548256041</v>
      </c>
      <c r="I15" s="9">
        <f t="shared" si="1"/>
        <v>7.6890667790183276</v>
      </c>
    </row>
    <row r="16" spans="2:9" x14ac:dyDescent="0.35">
      <c r="B16" s="8" t="s">
        <v>11</v>
      </c>
      <c r="C16" s="9">
        <f t="shared" si="1"/>
        <v>10.34939360197418</v>
      </c>
      <c r="D16" s="9">
        <f t="shared" si="1"/>
        <v>13.996810015348039</v>
      </c>
      <c r="E16" s="9">
        <f t="shared" si="1"/>
        <v>39.980137831412321</v>
      </c>
      <c r="F16" s="9">
        <f t="shared" si="1"/>
        <v>47.305064852989858</v>
      </c>
      <c r="G16" s="9">
        <f t="shared" si="1"/>
        <v>53.847542808992145</v>
      </c>
      <c r="H16" s="9">
        <f t="shared" si="1"/>
        <v>40.398447139546782</v>
      </c>
      <c r="I16" s="9">
        <f t="shared" si="1"/>
        <v>27.66258388756809</v>
      </c>
    </row>
    <row r="17" spans="2:9" x14ac:dyDescent="0.35">
      <c r="B17" s="8" t="s">
        <v>13</v>
      </c>
      <c r="C17" s="9">
        <f t="shared" si="1"/>
        <v>0.18357458846188571</v>
      </c>
      <c r="D17" s="9">
        <f t="shared" si="1"/>
        <v>0.26783833398537421</v>
      </c>
      <c r="E17" s="9">
        <f t="shared" si="1"/>
        <v>1.8748683378976196</v>
      </c>
      <c r="F17" s="9">
        <f t="shared" si="1"/>
        <v>3.6564446718228054</v>
      </c>
      <c r="G17" s="9">
        <f t="shared" si="1"/>
        <v>13.349784826506967</v>
      </c>
      <c r="H17" s="9">
        <f t="shared" si="1"/>
        <v>29.582593517710432</v>
      </c>
      <c r="I17" s="9">
        <f t="shared" si="1"/>
        <v>28.30960907640916</v>
      </c>
    </row>
    <row r="18" spans="2:9" x14ac:dyDescent="0.35">
      <c r="B18" s="8" t="s">
        <v>14</v>
      </c>
      <c r="C18" s="9">
        <f t="shared" si="1"/>
        <v>0</v>
      </c>
      <c r="D18" s="9">
        <f t="shared" si="1"/>
        <v>1.2037677931926932E-2</v>
      </c>
      <c r="E18" s="9">
        <f t="shared" si="1"/>
        <v>4.8150711727707726E-2</v>
      </c>
      <c r="F18" s="9">
        <f t="shared" si="1"/>
        <v>5.7178970176652924E-2</v>
      </c>
      <c r="G18" s="9">
        <f t="shared" si="1"/>
        <v>0.49655421469198591</v>
      </c>
      <c r="H18" s="9">
        <f t="shared" si="1"/>
        <v>8.3691955821721997</v>
      </c>
      <c r="I18" s="9">
        <f t="shared" si="1"/>
        <v>28.333684432273014</v>
      </c>
    </row>
    <row r="21" spans="2:9" x14ac:dyDescent="0.35">
      <c r="B21" s="26" t="s">
        <v>16</v>
      </c>
      <c r="C21" s="26"/>
      <c r="D21" s="26"/>
      <c r="E21" s="26"/>
      <c r="F21" s="26"/>
      <c r="G21" s="26"/>
    </row>
    <row r="22" spans="2:9" x14ac:dyDescent="0.35">
      <c r="B22" s="24" t="s">
        <v>9</v>
      </c>
      <c r="C22" s="25" t="s">
        <v>0</v>
      </c>
      <c r="D22" s="25"/>
      <c r="E22" s="25"/>
      <c r="F22" s="25"/>
      <c r="G22" s="25"/>
    </row>
    <row r="23" spans="2:9" x14ac:dyDescent="0.35">
      <c r="B23" s="24"/>
      <c r="C23" s="7">
        <v>2007</v>
      </c>
      <c r="D23" s="7">
        <v>2011</v>
      </c>
      <c r="E23" s="7">
        <v>2015</v>
      </c>
      <c r="F23" s="7">
        <v>2019</v>
      </c>
      <c r="G23" s="7">
        <v>2023</v>
      </c>
      <c r="H23" s="14">
        <v>2027</v>
      </c>
      <c r="I23" s="14">
        <v>2031</v>
      </c>
    </row>
    <row r="24" spans="2:9" x14ac:dyDescent="0.35">
      <c r="B24" s="8" t="s">
        <v>10</v>
      </c>
      <c r="C24" s="9">
        <f>C4*0.03^2</f>
        <v>15.9741</v>
      </c>
      <c r="D24" s="9">
        <f t="shared" ref="D24:G24" si="2">D4*0.03^2</f>
        <v>11.8062</v>
      </c>
      <c r="E24" s="9">
        <f t="shared" si="2"/>
        <v>6.5069999999999997</v>
      </c>
      <c r="F24" s="9">
        <f t="shared" si="2"/>
        <v>5.5952999999999999</v>
      </c>
      <c r="G24" s="9">
        <f t="shared" si="2"/>
        <v>4.1822999999999997</v>
      </c>
      <c r="H24" s="9">
        <f t="shared" ref="H24:I24" si="3">H4*0.03^2</f>
        <v>3.0762</v>
      </c>
      <c r="I24" s="9">
        <f t="shared" si="3"/>
        <v>2.3921999999999999</v>
      </c>
    </row>
    <row r="25" spans="2:9" x14ac:dyDescent="0.35">
      <c r="B25" s="8" t="s">
        <v>12</v>
      </c>
      <c r="C25" s="9">
        <f t="shared" ref="C25:G28" si="4">C5*0.03^2</f>
        <v>10.782</v>
      </c>
      <c r="D25" s="9">
        <f t="shared" si="4"/>
        <v>13.830299999999999</v>
      </c>
      <c r="E25" s="9">
        <f t="shared" si="4"/>
        <v>10.8675</v>
      </c>
      <c r="F25" s="9">
        <f t="shared" si="4"/>
        <v>9.0531000000000006</v>
      </c>
      <c r="G25" s="9">
        <f t="shared" si="4"/>
        <v>5.4791999999999996</v>
      </c>
      <c r="H25" s="9">
        <f t="shared" ref="H25:I25" si="5">H5*0.03^2</f>
        <v>3.3975</v>
      </c>
      <c r="I25" s="9">
        <f t="shared" si="5"/>
        <v>2.2995000000000001</v>
      </c>
    </row>
    <row r="26" spans="2:9" x14ac:dyDescent="0.35">
      <c r="B26" s="8" t="s">
        <v>11</v>
      </c>
      <c r="C26" s="9">
        <f t="shared" si="4"/>
        <v>3.0951</v>
      </c>
      <c r="D26" s="9">
        <f t="shared" si="4"/>
        <v>4.1859000000000002</v>
      </c>
      <c r="E26" s="9">
        <f t="shared" si="4"/>
        <v>11.9565</v>
      </c>
      <c r="F26" s="9">
        <f t="shared" si="4"/>
        <v>14.1471</v>
      </c>
      <c r="G26" s="9">
        <f t="shared" si="4"/>
        <v>16.1037</v>
      </c>
      <c r="H26" s="9">
        <f t="shared" ref="H26:I26" si="6">H6*0.03^2</f>
        <v>12.0816</v>
      </c>
      <c r="I26" s="9">
        <f t="shared" si="6"/>
        <v>8.2728000000000002</v>
      </c>
    </row>
    <row r="27" spans="2:9" x14ac:dyDescent="0.35">
      <c r="B27" s="8" t="s">
        <v>13</v>
      </c>
      <c r="C27" s="9">
        <f t="shared" si="4"/>
        <v>5.4899999999999997E-2</v>
      </c>
      <c r="D27" s="9">
        <f t="shared" si="4"/>
        <v>8.0100000000000005E-2</v>
      </c>
      <c r="E27" s="9">
        <f t="shared" si="4"/>
        <v>0.56069999999999998</v>
      </c>
      <c r="F27" s="9">
        <f t="shared" si="4"/>
        <v>1.0934999999999999</v>
      </c>
      <c r="G27" s="9">
        <f t="shared" si="4"/>
        <v>3.9923999999999999</v>
      </c>
      <c r="H27" s="9">
        <f t="shared" ref="H27:I27" si="7">H7*0.03^2</f>
        <v>8.8469999999999995</v>
      </c>
      <c r="I27" s="9">
        <f t="shared" si="7"/>
        <v>8.4663000000000004</v>
      </c>
    </row>
    <row r="28" spans="2:9" x14ac:dyDescent="0.35">
      <c r="B28" s="8" t="s">
        <v>14</v>
      </c>
      <c r="C28" s="9">
        <f t="shared" si="4"/>
        <v>0</v>
      </c>
      <c r="D28" s="9">
        <f t="shared" si="4"/>
        <v>3.5999999999999999E-3</v>
      </c>
      <c r="E28" s="9">
        <f t="shared" si="4"/>
        <v>1.44E-2</v>
      </c>
      <c r="F28" s="9">
        <f t="shared" si="4"/>
        <v>1.7100000000000001E-2</v>
      </c>
      <c r="G28" s="9">
        <f t="shared" si="4"/>
        <v>0.14849999999999999</v>
      </c>
      <c r="H28" s="9">
        <f t="shared" ref="H28:I28" si="8">H8*0.03^2</f>
        <v>2.5028999999999999</v>
      </c>
      <c r="I28" s="9">
        <f t="shared" si="8"/>
        <v>8.4734999999999996</v>
      </c>
    </row>
  </sheetData>
  <mergeCells count="7">
    <mergeCell ref="B22:B23"/>
    <mergeCell ref="C22:G22"/>
    <mergeCell ref="B21:G21"/>
    <mergeCell ref="B2:B3"/>
    <mergeCell ref="C2:G2"/>
    <mergeCell ref="C12:G12"/>
    <mergeCell ref="B11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E621-9596-4745-A4F6-AAD591ACDE08}">
  <dimension ref="E5:J13"/>
  <sheetViews>
    <sheetView topLeftCell="D1" workbookViewId="0">
      <selection activeCell="J7" sqref="J7"/>
    </sheetView>
  </sheetViews>
  <sheetFormatPr defaultRowHeight="14.5" x14ac:dyDescent="0.35"/>
  <cols>
    <col min="4" max="4" width="6.08984375" customWidth="1"/>
    <col min="5" max="5" width="39.36328125" customWidth="1"/>
  </cols>
  <sheetData>
    <row r="5" spans="5:10" x14ac:dyDescent="0.35">
      <c r="E5" s="28" t="s">
        <v>24</v>
      </c>
      <c r="F5" s="28" t="s">
        <v>25</v>
      </c>
      <c r="G5" s="28"/>
      <c r="H5" s="28"/>
      <c r="I5" s="28"/>
      <c r="J5" s="28"/>
    </row>
    <row r="6" spans="5:10" x14ac:dyDescent="0.35">
      <c r="E6" s="28"/>
      <c r="F6" s="1">
        <v>2007</v>
      </c>
      <c r="G6" s="1">
        <v>2011</v>
      </c>
      <c r="H6" s="1">
        <v>2015</v>
      </c>
      <c r="I6" s="1">
        <v>2019</v>
      </c>
      <c r="J6" s="1">
        <v>2023</v>
      </c>
    </row>
    <row r="7" spans="5:10" x14ac:dyDescent="0.35">
      <c r="E7" s="1" t="s">
        <v>26</v>
      </c>
      <c r="F7" s="1">
        <v>0.62</v>
      </c>
      <c r="G7" s="1">
        <v>0.94</v>
      </c>
      <c r="H7" s="1">
        <v>8.27</v>
      </c>
      <c r="I7" s="1">
        <v>12.5</v>
      </c>
      <c r="J7" s="1">
        <v>18.559999999999999</v>
      </c>
    </row>
    <row r="8" spans="5:10" x14ac:dyDescent="0.35">
      <c r="E8" s="1" t="s">
        <v>28</v>
      </c>
      <c r="F8" s="9">
        <v>32.263986277047159</v>
      </c>
      <c r="G8" s="9">
        <v>32.300099310842938</v>
      </c>
      <c r="H8" s="9">
        <v>31.027114869541666</v>
      </c>
      <c r="I8" s="9">
        <v>24.797616539769479</v>
      </c>
      <c r="J8" s="9">
        <v>14.096120858286437</v>
      </c>
    </row>
    <row r="9" spans="5:10" x14ac:dyDescent="0.35">
      <c r="E9" s="1" t="s">
        <v>27</v>
      </c>
      <c r="F9" s="9">
        <v>11.336483192392187</v>
      </c>
      <c r="G9" s="9">
        <v>10.036413975744079</v>
      </c>
      <c r="H9" s="9">
        <v>1.1345511450841133</v>
      </c>
      <c r="I9" s="9">
        <v>5.1160131210689457E-2</v>
      </c>
      <c r="J9" s="9">
        <v>0</v>
      </c>
    </row>
    <row r="10" spans="5:10" x14ac:dyDescent="0.35">
      <c r="E10" s="1" t="s">
        <v>32</v>
      </c>
      <c r="F10" s="9">
        <v>0.71624183694965238</v>
      </c>
      <c r="G10" s="9">
        <v>0.71624183694965238</v>
      </c>
      <c r="H10" s="9">
        <v>2.0133016341147791</v>
      </c>
      <c r="I10" s="9">
        <v>3.9874808149507959</v>
      </c>
      <c r="J10" s="9">
        <v>10.120677721267567</v>
      </c>
    </row>
    <row r="11" spans="5:10" x14ac:dyDescent="0.35">
      <c r="E11" s="1" t="s">
        <v>29</v>
      </c>
      <c r="F11" s="9">
        <v>1.2067772126756748</v>
      </c>
      <c r="G11" s="9">
        <v>1.8297270456528936</v>
      </c>
      <c r="H11" s="9">
        <v>3.9393301032230883</v>
      </c>
      <c r="I11" s="9">
        <v>10.060489331607933</v>
      </c>
      <c r="J11" s="9">
        <v>15.062144512323572</v>
      </c>
    </row>
    <row r="12" spans="5:10" x14ac:dyDescent="0.35">
      <c r="E12" s="1" t="s">
        <v>30</v>
      </c>
      <c r="F12" s="9">
        <v>18.899999999999999</v>
      </c>
      <c r="G12" s="9">
        <v>18.93</v>
      </c>
      <c r="H12" s="9">
        <v>20.28</v>
      </c>
      <c r="I12" s="9">
        <v>20.67</v>
      </c>
      <c r="J12" s="9">
        <v>21.6</v>
      </c>
    </row>
    <row r="13" spans="5:10" x14ac:dyDescent="0.35">
      <c r="E13" s="1" t="s">
        <v>31</v>
      </c>
      <c r="F13" s="6">
        <v>0</v>
      </c>
      <c r="G13" s="6">
        <v>0</v>
      </c>
      <c r="H13" s="6">
        <v>0.216691245071779</v>
      </c>
      <c r="I13" s="6">
        <v>1.2610226622927136</v>
      </c>
      <c r="J13" s="6">
        <v>3.3316278929786018</v>
      </c>
    </row>
  </sheetData>
  <mergeCells count="2">
    <mergeCell ref="E5:E6"/>
    <mergeCell ref="F5:J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E46A-91EA-4780-87A8-939CC4A3CC56}">
  <dimension ref="A1:H6"/>
  <sheetViews>
    <sheetView workbookViewId="0">
      <selection activeCell="H1" sqref="H1"/>
    </sheetView>
  </sheetViews>
  <sheetFormatPr defaultRowHeight="14.5" x14ac:dyDescent="0.35"/>
  <sheetData>
    <row r="1" spans="1:8" x14ac:dyDescent="0.35">
      <c r="A1" t="s">
        <v>9</v>
      </c>
      <c r="B1">
        <v>2007</v>
      </c>
      <c r="C1">
        <v>2011</v>
      </c>
      <c r="D1">
        <v>2015</v>
      </c>
      <c r="E1">
        <v>2019</v>
      </c>
      <c r="F1">
        <v>2023</v>
      </c>
      <c r="G1">
        <v>2027</v>
      </c>
      <c r="H1">
        <v>2031</v>
      </c>
    </row>
    <row r="2" spans="1:8" x14ac:dyDescent="0.35">
      <c r="A2" t="s">
        <v>10</v>
      </c>
      <c r="B2">
        <v>53.4</v>
      </c>
      <c r="C2">
        <v>39.5</v>
      </c>
      <c r="D2">
        <v>21.8</v>
      </c>
      <c r="E2">
        <v>18.7</v>
      </c>
      <c r="F2">
        <v>14</v>
      </c>
      <c r="G2">
        <v>10.3</v>
      </c>
      <c r="H2">
        <v>8</v>
      </c>
    </row>
    <row r="3" spans="1:8" x14ac:dyDescent="0.35">
      <c r="A3" t="s">
        <v>12</v>
      </c>
      <c r="B3">
        <v>36</v>
      </c>
      <c r="C3">
        <v>47.17</v>
      </c>
      <c r="D3">
        <v>36.25</v>
      </c>
      <c r="E3">
        <v>30.3</v>
      </c>
      <c r="F3">
        <v>18.3</v>
      </c>
      <c r="G3">
        <v>11.4</v>
      </c>
      <c r="H3">
        <v>7.7</v>
      </c>
    </row>
    <row r="4" spans="1:8" x14ac:dyDescent="0.35">
      <c r="A4" t="s">
        <v>11</v>
      </c>
      <c r="B4">
        <v>10.4</v>
      </c>
      <c r="C4">
        <v>14</v>
      </c>
      <c r="D4">
        <v>40</v>
      </c>
      <c r="E4">
        <v>27.24</v>
      </c>
      <c r="F4">
        <v>53.9</v>
      </c>
      <c r="G4">
        <v>40.299999999999997</v>
      </c>
      <c r="H4">
        <v>27.7</v>
      </c>
    </row>
    <row r="5" spans="1:8" x14ac:dyDescent="0.35">
      <c r="A5" t="s">
        <v>13</v>
      </c>
      <c r="B5">
        <v>0.2</v>
      </c>
      <c r="C5">
        <v>0.3</v>
      </c>
      <c r="D5">
        <v>1.9</v>
      </c>
      <c r="E5">
        <v>3.7</v>
      </c>
      <c r="F5">
        <v>13.3</v>
      </c>
      <c r="G5">
        <v>29.6</v>
      </c>
      <c r="H5">
        <v>28.3</v>
      </c>
    </row>
    <row r="6" spans="1:8" x14ac:dyDescent="0.35">
      <c r="A6" t="s">
        <v>14</v>
      </c>
      <c r="B6">
        <v>0</v>
      </c>
      <c r="C6">
        <v>0.01</v>
      </c>
      <c r="D6">
        <v>0.05</v>
      </c>
      <c r="E6">
        <v>0.06</v>
      </c>
      <c r="F6">
        <v>0.5</v>
      </c>
      <c r="G6">
        <v>8.4</v>
      </c>
      <c r="H6">
        <v>28.3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E881-CA19-4384-8098-8154429806EE}">
  <dimension ref="A2:F3"/>
  <sheetViews>
    <sheetView workbookViewId="0">
      <selection activeCell="H13" sqref="H13"/>
    </sheetView>
  </sheetViews>
  <sheetFormatPr defaultRowHeight="14.5" x14ac:dyDescent="0.35"/>
  <cols>
    <col min="1" max="1" width="33.453125" customWidth="1"/>
  </cols>
  <sheetData>
    <row r="2" spans="1:6" x14ac:dyDescent="0.35">
      <c r="B2">
        <v>2007</v>
      </c>
      <c r="C2">
        <v>2011</v>
      </c>
      <c r="D2">
        <v>2015</v>
      </c>
      <c r="E2">
        <v>2019</v>
      </c>
      <c r="F2">
        <v>2023</v>
      </c>
    </row>
    <row r="3" spans="1:6" x14ac:dyDescent="0.35">
      <c r="A3" t="s">
        <v>36</v>
      </c>
      <c r="B3">
        <v>15</v>
      </c>
      <c r="C3">
        <v>19</v>
      </c>
      <c r="D3">
        <v>62</v>
      </c>
      <c r="E3">
        <v>89</v>
      </c>
      <c r="F3">
        <v>129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2595-3D34-4AC3-82B3-35469B398ACE}">
  <dimension ref="B2:J30"/>
  <sheetViews>
    <sheetView tabSelected="1" topLeftCell="C1" workbookViewId="0">
      <selection activeCell="D27" sqref="D27"/>
    </sheetView>
  </sheetViews>
  <sheetFormatPr defaultRowHeight="14.5" x14ac:dyDescent="0.35"/>
  <cols>
    <col min="2" max="2" width="25" customWidth="1"/>
    <col min="3" max="3" width="19.453125" customWidth="1"/>
    <col min="18" max="18" width="3.453125" customWidth="1"/>
    <col min="19" max="19" width="18.08984375" customWidth="1"/>
  </cols>
  <sheetData>
    <row r="2" spans="2:10" ht="15.5" x14ac:dyDescent="0.35">
      <c r="B2" s="29"/>
      <c r="C2" s="29"/>
      <c r="D2" s="29"/>
      <c r="E2" s="29"/>
      <c r="F2" s="29"/>
      <c r="G2" s="29"/>
    </row>
    <row r="3" spans="2:10" ht="15.5" x14ac:dyDescent="0.35">
      <c r="B3" s="29"/>
      <c r="C3" s="10"/>
      <c r="D3" s="10"/>
      <c r="E3" s="10"/>
      <c r="F3" s="10"/>
      <c r="G3" s="10"/>
    </row>
    <row r="4" spans="2:10" ht="15.5" x14ac:dyDescent="0.35">
      <c r="B4" s="10"/>
      <c r="C4" s="28" t="s">
        <v>17</v>
      </c>
      <c r="D4" s="28" t="s">
        <v>0</v>
      </c>
      <c r="E4" s="28"/>
      <c r="F4" s="28"/>
      <c r="G4" s="28"/>
      <c r="H4" s="28"/>
      <c r="I4" s="1"/>
      <c r="J4" s="1"/>
    </row>
    <row r="5" spans="2:10" ht="15.5" x14ac:dyDescent="0.35">
      <c r="B5" s="10"/>
      <c r="C5" s="28"/>
      <c r="D5" s="1">
        <v>2007</v>
      </c>
      <c r="E5" s="1">
        <v>2011</v>
      </c>
      <c r="F5" s="1">
        <v>2015</v>
      </c>
      <c r="G5" s="1">
        <v>2019</v>
      </c>
      <c r="H5" s="1">
        <v>2023</v>
      </c>
      <c r="I5" s="1">
        <v>2027</v>
      </c>
      <c r="J5" s="1">
        <v>2031</v>
      </c>
    </row>
    <row r="6" spans="2:10" ht="15.5" x14ac:dyDescent="0.35">
      <c r="B6" s="10"/>
      <c r="C6" s="1" t="s">
        <v>33</v>
      </c>
      <c r="D6" s="1">
        <v>5161</v>
      </c>
      <c r="E6" s="1">
        <v>5297</v>
      </c>
      <c r="F6" s="1">
        <v>5870</v>
      </c>
      <c r="G6" s="1">
        <v>6159</v>
      </c>
      <c r="H6" s="1">
        <v>6634</v>
      </c>
      <c r="I6" s="1">
        <v>7295</v>
      </c>
      <c r="J6" s="1">
        <v>8370</v>
      </c>
    </row>
    <row r="7" spans="2:10" ht="15.5" x14ac:dyDescent="0.35">
      <c r="B7" s="10"/>
      <c r="C7" s="1" t="s">
        <v>18</v>
      </c>
      <c r="D7" s="1">
        <v>13579</v>
      </c>
      <c r="E7" s="1">
        <v>13863</v>
      </c>
      <c r="F7" s="1">
        <v>16671</v>
      </c>
      <c r="G7" s="1">
        <v>18813</v>
      </c>
      <c r="H7" s="1">
        <v>21910</v>
      </c>
      <c r="I7" s="1">
        <v>24530</v>
      </c>
      <c r="J7" s="1">
        <v>24702</v>
      </c>
    </row>
    <row r="8" spans="2:10" ht="15.5" x14ac:dyDescent="0.35">
      <c r="B8" s="10"/>
      <c r="C8" s="1" t="s">
        <v>34</v>
      </c>
      <c r="D8" s="1">
        <v>10721</v>
      </c>
      <c r="E8" s="1">
        <v>10733</v>
      </c>
      <c r="F8" s="1">
        <v>10310</v>
      </c>
      <c r="G8" s="1">
        <v>8240</v>
      </c>
      <c r="H8" s="1">
        <v>4684</v>
      </c>
      <c r="I8" s="1">
        <v>1404</v>
      </c>
      <c r="J8" s="1">
        <v>156</v>
      </c>
    </row>
    <row r="9" spans="2:10" ht="15.5" x14ac:dyDescent="0.35">
      <c r="B9" s="10"/>
      <c r="C9" s="17" t="s">
        <v>27</v>
      </c>
      <c r="D9" s="1">
        <v>3767</v>
      </c>
      <c r="E9" s="1">
        <v>3335</v>
      </c>
      <c r="F9" s="1">
        <v>377</v>
      </c>
      <c r="G9" s="1">
        <v>17</v>
      </c>
      <c r="H9" s="1">
        <v>0</v>
      </c>
      <c r="I9" s="1">
        <v>0</v>
      </c>
      <c r="J9" s="1">
        <v>0</v>
      </c>
    </row>
    <row r="10" spans="2:10" ht="15.5" x14ac:dyDescent="0.35">
      <c r="B10" s="10"/>
      <c r="C10" s="10"/>
      <c r="D10" s="10"/>
      <c r="E10" s="10"/>
      <c r="F10" s="10"/>
      <c r="G10" s="10"/>
    </row>
    <row r="11" spans="2:10" ht="15.5" x14ac:dyDescent="0.35">
      <c r="B11" s="29"/>
      <c r="C11" s="29"/>
      <c r="D11" s="29"/>
      <c r="E11" s="29"/>
      <c r="F11" s="29"/>
      <c r="G11" s="29"/>
    </row>
    <row r="12" spans="2:10" ht="15.5" x14ac:dyDescent="0.35">
      <c r="B12" s="29"/>
      <c r="C12" s="29"/>
      <c r="D12" s="29"/>
      <c r="E12" s="29"/>
      <c r="F12" s="29"/>
      <c r="G12" s="29"/>
    </row>
    <row r="13" spans="2:10" ht="15.5" x14ac:dyDescent="0.35">
      <c r="B13" s="29"/>
      <c r="C13" s="10"/>
      <c r="D13" s="10"/>
      <c r="E13" s="10"/>
      <c r="F13" s="10"/>
      <c r="G13" s="10"/>
    </row>
    <row r="14" spans="2:10" ht="15.5" x14ac:dyDescent="0.35">
      <c r="B14" s="10"/>
      <c r="C14" s="28" t="s">
        <v>17</v>
      </c>
      <c r="D14" s="28" t="s">
        <v>0</v>
      </c>
      <c r="E14" s="28"/>
      <c r="F14" s="28"/>
      <c r="G14" s="28"/>
      <c r="H14" s="28"/>
    </row>
    <row r="15" spans="2:10" ht="15.5" x14ac:dyDescent="0.35">
      <c r="B15" s="10"/>
      <c r="C15" s="28"/>
      <c r="D15" s="1">
        <v>2007</v>
      </c>
      <c r="E15" s="1">
        <v>2011</v>
      </c>
      <c r="F15" s="1">
        <v>2015</v>
      </c>
      <c r="G15" s="1">
        <v>2019</v>
      </c>
      <c r="H15" s="1">
        <v>2023</v>
      </c>
      <c r="I15" s="1">
        <v>2027</v>
      </c>
      <c r="J15" s="1">
        <v>2031</v>
      </c>
    </row>
    <row r="16" spans="2:10" ht="15.5" x14ac:dyDescent="0.35">
      <c r="B16" s="10"/>
      <c r="C16" s="1" t="s">
        <v>33</v>
      </c>
      <c r="D16" s="9">
        <f>D6*100/33229</f>
        <v>15.531613951668723</v>
      </c>
      <c r="E16" s="9">
        <f t="shared" ref="E16:J16" si="0">E6*100/33229</f>
        <v>15.940895001354239</v>
      </c>
      <c r="F16" s="9">
        <f t="shared" si="0"/>
        <v>17.665292365102772</v>
      </c>
      <c r="G16" s="9">
        <f t="shared" si="0"/>
        <v>18.535014595684494</v>
      </c>
      <c r="H16" s="9">
        <f t="shared" si="0"/>
        <v>19.964488850100814</v>
      </c>
      <c r="I16" s="9">
        <f t="shared" si="0"/>
        <v>21.953715128351742</v>
      </c>
      <c r="J16" s="9">
        <f t="shared" si="0"/>
        <v>25.188841072557103</v>
      </c>
    </row>
    <row r="17" spans="2:10" ht="15.5" x14ac:dyDescent="0.35">
      <c r="B17" s="10"/>
      <c r="C17" s="1" t="s">
        <v>18</v>
      </c>
      <c r="D17" s="9">
        <f t="shared" ref="D17:J19" si="1">D7*100/33229</f>
        <v>40.864907159408951</v>
      </c>
      <c r="E17" s="9">
        <f t="shared" si="1"/>
        <v>41.719582292575765</v>
      </c>
      <c r="F17" s="9">
        <f t="shared" si="1"/>
        <v>50.170032200788469</v>
      </c>
      <c r="G17" s="9">
        <f t="shared" si="1"/>
        <v>56.616208733335341</v>
      </c>
      <c r="H17" s="9">
        <f t="shared" si="1"/>
        <v>65.93638087212976</v>
      </c>
      <c r="I17" s="9">
        <f t="shared" si="1"/>
        <v>73.821059917541902</v>
      </c>
      <c r="J17" s="9">
        <f t="shared" si="1"/>
        <v>74.338680068614764</v>
      </c>
    </row>
    <row r="18" spans="2:10" ht="15.5" x14ac:dyDescent="0.35">
      <c r="B18" s="10"/>
      <c r="C18" s="1" t="s">
        <v>34</v>
      </c>
      <c r="D18" s="9">
        <f t="shared" si="1"/>
        <v>32.263986277047159</v>
      </c>
      <c r="E18" s="9">
        <f t="shared" si="1"/>
        <v>32.300099310842938</v>
      </c>
      <c r="F18" s="9">
        <f t="shared" si="1"/>
        <v>31.027114869541666</v>
      </c>
      <c r="G18" s="9">
        <f t="shared" si="1"/>
        <v>24.797616539769479</v>
      </c>
      <c r="H18" s="9">
        <f t="shared" si="1"/>
        <v>14.096120858286437</v>
      </c>
      <c r="I18" s="9">
        <f t="shared" si="1"/>
        <v>4.2252249541063529</v>
      </c>
      <c r="J18" s="9">
        <f t="shared" si="1"/>
        <v>0.46946943934515034</v>
      </c>
    </row>
    <row r="19" spans="2:10" ht="15.5" x14ac:dyDescent="0.35">
      <c r="B19" s="10"/>
      <c r="C19" s="17" t="s">
        <v>27</v>
      </c>
      <c r="D19" s="9">
        <f t="shared" si="1"/>
        <v>11.336483192392187</v>
      </c>
      <c r="E19" s="9">
        <f t="shared" si="1"/>
        <v>10.036413975744079</v>
      </c>
      <c r="F19" s="9">
        <f t="shared" si="1"/>
        <v>1.1345511450841133</v>
      </c>
      <c r="G19" s="9">
        <f t="shared" si="1"/>
        <v>5.1160131210689457E-2</v>
      </c>
      <c r="H19" s="9">
        <f t="shared" si="1"/>
        <v>0</v>
      </c>
      <c r="I19" s="9">
        <f t="shared" si="1"/>
        <v>0</v>
      </c>
      <c r="J19" s="9">
        <f t="shared" si="1"/>
        <v>0</v>
      </c>
    </row>
    <row r="20" spans="2:10" ht="15.5" x14ac:dyDescent="0.35">
      <c r="B20" s="10"/>
      <c r="C20" s="10"/>
      <c r="D20" s="10"/>
      <c r="E20" s="10"/>
      <c r="F20" s="10"/>
      <c r="G20" s="10"/>
    </row>
    <row r="21" spans="2:10" ht="15.5" x14ac:dyDescent="0.35">
      <c r="B21" s="29"/>
      <c r="C21" s="29"/>
      <c r="D21" s="29"/>
      <c r="E21" s="29"/>
      <c r="F21" s="29"/>
      <c r="G21" s="29"/>
    </row>
    <row r="22" spans="2:10" ht="15.5" x14ac:dyDescent="0.35">
      <c r="B22" s="29"/>
      <c r="C22" s="29"/>
      <c r="D22" s="29"/>
      <c r="E22" s="29"/>
      <c r="F22" s="29"/>
      <c r="G22" s="29"/>
    </row>
    <row r="23" spans="2:10" ht="15.5" x14ac:dyDescent="0.35">
      <c r="B23" s="29"/>
      <c r="C23" s="10"/>
      <c r="D23" s="10"/>
      <c r="E23" s="10"/>
      <c r="F23" s="10"/>
      <c r="G23" s="10"/>
    </row>
    <row r="24" spans="2:10" ht="15.5" x14ac:dyDescent="0.35">
      <c r="B24" s="10"/>
      <c r="C24" s="11"/>
      <c r="D24" s="11"/>
      <c r="E24" s="11"/>
      <c r="F24" s="11"/>
      <c r="G24" s="11"/>
    </row>
    <row r="25" spans="2:10" ht="15.5" x14ac:dyDescent="0.35">
      <c r="B25" s="10"/>
      <c r="C25" s="28" t="s">
        <v>17</v>
      </c>
      <c r="D25" s="28" t="s">
        <v>0</v>
      </c>
      <c r="E25" s="28"/>
      <c r="F25" s="28"/>
      <c r="G25" s="28"/>
      <c r="H25" s="28"/>
    </row>
    <row r="26" spans="2:10" ht="15.5" x14ac:dyDescent="0.35">
      <c r="B26" s="10"/>
      <c r="C26" s="28"/>
      <c r="D26" s="1">
        <v>2007</v>
      </c>
      <c r="E26" s="1">
        <v>2011</v>
      </c>
      <c r="F26" s="1">
        <v>2015</v>
      </c>
      <c r="G26" s="1">
        <v>2019</v>
      </c>
      <c r="H26" s="1">
        <v>2023</v>
      </c>
      <c r="I26" s="1">
        <v>2027</v>
      </c>
      <c r="J26" s="1">
        <v>2031</v>
      </c>
    </row>
    <row r="27" spans="2:10" ht="15.5" x14ac:dyDescent="0.35">
      <c r="B27" s="12"/>
      <c r="C27" s="1" t="s">
        <v>33</v>
      </c>
      <c r="D27" s="9">
        <f>D6*(0.03)^2</f>
        <v>4.6448999999999998</v>
      </c>
      <c r="E27" s="9">
        <f t="shared" ref="E27:J27" si="2">E6*(0.03)^2</f>
        <v>4.7672999999999996</v>
      </c>
      <c r="F27" s="9">
        <f t="shared" si="2"/>
        <v>5.2829999999999995</v>
      </c>
      <c r="G27" s="9">
        <f t="shared" si="2"/>
        <v>5.5430999999999999</v>
      </c>
      <c r="H27" s="9">
        <f t="shared" si="2"/>
        <v>5.9706000000000001</v>
      </c>
      <c r="I27" s="9">
        <f t="shared" si="2"/>
        <v>6.5655000000000001</v>
      </c>
      <c r="J27" s="9">
        <f t="shared" si="2"/>
        <v>7.5329999999999995</v>
      </c>
    </row>
    <row r="28" spans="2:10" x14ac:dyDescent="0.35">
      <c r="C28" s="1" t="s">
        <v>18</v>
      </c>
      <c r="D28" s="9">
        <f t="shared" ref="D28:J30" si="3">D7*(0.03)^2</f>
        <v>12.2211</v>
      </c>
      <c r="E28" s="9">
        <f t="shared" si="3"/>
        <v>12.476699999999999</v>
      </c>
      <c r="F28" s="9">
        <f t="shared" si="3"/>
        <v>15.0039</v>
      </c>
      <c r="G28" s="9">
        <f t="shared" si="3"/>
        <v>16.931699999999999</v>
      </c>
      <c r="H28" s="9">
        <f t="shared" si="3"/>
        <v>19.719000000000001</v>
      </c>
      <c r="I28" s="9">
        <f t="shared" si="3"/>
        <v>22.076999999999998</v>
      </c>
      <c r="J28" s="9">
        <f t="shared" si="3"/>
        <v>22.2318</v>
      </c>
    </row>
    <row r="29" spans="2:10" x14ac:dyDescent="0.35">
      <c r="C29" s="1" t="s">
        <v>34</v>
      </c>
      <c r="D29" s="9">
        <f t="shared" si="3"/>
        <v>9.6488999999999994</v>
      </c>
      <c r="E29" s="9">
        <f t="shared" si="3"/>
        <v>9.6596999999999991</v>
      </c>
      <c r="F29" s="9">
        <f t="shared" si="3"/>
        <v>9.2789999999999999</v>
      </c>
      <c r="G29" s="9">
        <f t="shared" si="3"/>
        <v>7.4159999999999995</v>
      </c>
      <c r="H29" s="9">
        <f t="shared" si="3"/>
        <v>4.2156000000000002</v>
      </c>
      <c r="I29" s="9">
        <f t="shared" si="3"/>
        <v>1.2636000000000001</v>
      </c>
      <c r="J29" s="9">
        <f t="shared" si="3"/>
        <v>0.1404</v>
      </c>
    </row>
    <row r="30" spans="2:10" ht="15.5" x14ac:dyDescent="0.35">
      <c r="C30" s="17" t="s">
        <v>27</v>
      </c>
      <c r="D30" s="9">
        <f t="shared" si="3"/>
        <v>3.3902999999999999</v>
      </c>
      <c r="E30" s="9">
        <f t="shared" si="3"/>
        <v>3.0015000000000001</v>
      </c>
      <c r="F30" s="9">
        <f t="shared" si="3"/>
        <v>0.33929999999999999</v>
      </c>
      <c r="G30" s="9">
        <f t="shared" si="3"/>
        <v>1.5299999999999999E-2</v>
      </c>
      <c r="H30" s="9">
        <f t="shared" si="3"/>
        <v>0</v>
      </c>
      <c r="I30" s="9">
        <f t="shared" si="3"/>
        <v>0</v>
      </c>
      <c r="J30" s="9">
        <f t="shared" si="3"/>
        <v>0</v>
      </c>
    </row>
  </sheetData>
  <mergeCells count="14">
    <mergeCell ref="C25:C26"/>
    <mergeCell ref="D25:H25"/>
    <mergeCell ref="C4:C5"/>
    <mergeCell ref="D4:H4"/>
    <mergeCell ref="B2:B3"/>
    <mergeCell ref="C2:G2"/>
    <mergeCell ref="B12:B13"/>
    <mergeCell ref="C12:G12"/>
    <mergeCell ref="B11:G11"/>
    <mergeCell ref="B22:B23"/>
    <mergeCell ref="C22:G22"/>
    <mergeCell ref="B21:G21"/>
    <mergeCell ref="C14:C15"/>
    <mergeCell ref="D14:H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8223-7252-43DF-A883-3052FC1307D6}">
  <dimension ref="B2:I27"/>
  <sheetViews>
    <sheetView topLeftCell="A4" workbookViewId="0">
      <selection activeCell="B14" sqref="B14:I17"/>
    </sheetView>
  </sheetViews>
  <sheetFormatPr defaultRowHeight="14.5" x14ac:dyDescent="0.35"/>
  <cols>
    <col min="2" max="2" width="18.08984375" customWidth="1"/>
  </cols>
  <sheetData>
    <row r="2" spans="2:9" x14ac:dyDescent="0.35">
      <c r="B2" s="28" t="s">
        <v>20</v>
      </c>
      <c r="C2" s="28" t="s">
        <v>0</v>
      </c>
      <c r="D2" s="28"/>
      <c r="E2" s="28"/>
      <c r="F2" s="28"/>
      <c r="G2" s="28"/>
      <c r="H2" s="1"/>
      <c r="I2" s="1"/>
    </row>
    <row r="3" spans="2:9" x14ac:dyDescent="0.35">
      <c r="B3" s="28"/>
      <c r="C3" s="1">
        <v>2007</v>
      </c>
      <c r="D3" s="1">
        <v>2011</v>
      </c>
      <c r="E3" s="1">
        <v>2015</v>
      </c>
      <c r="F3" s="1">
        <v>2019</v>
      </c>
      <c r="G3" s="1">
        <v>2023</v>
      </c>
      <c r="H3" s="1">
        <v>2027</v>
      </c>
      <c r="I3" s="1">
        <v>2031</v>
      </c>
    </row>
    <row r="4" spans="2:9" x14ac:dyDescent="0.35">
      <c r="B4" s="1" t="s">
        <v>21</v>
      </c>
      <c r="C4" s="1">
        <v>62</v>
      </c>
      <c r="D4" s="1">
        <v>193</v>
      </c>
      <c r="E4" s="1">
        <v>793</v>
      </c>
      <c r="F4" s="1">
        <v>2828</v>
      </c>
      <c r="G4" s="1">
        <v>10766</v>
      </c>
      <c r="H4" s="1">
        <v>15983</v>
      </c>
      <c r="I4" s="1">
        <v>19852</v>
      </c>
    </row>
    <row r="5" spans="2:9" x14ac:dyDescent="0.35">
      <c r="B5" s="1" t="s">
        <v>22</v>
      </c>
      <c r="C5" s="1">
        <v>15100</v>
      </c>
      <c r="D5" s="1">
        <v>15080</v>
      </c>
      <c r="E5" s="1">
        <v>15230</v>
      </c>
      <c r="F5" s="1">
        <v>14389</v>
      </c>
      <c r="G5" s="1">
        <v>8919</v>
      </c>
      <c r="H5" s="1">
        <v>12171</v>
      </c>
      <c r="I5" s="1">
        <v>8373</v>
      </c>
    </row>
    <row r="6" spans="2:9" x14ac:dyDescent="0.35">
      <c r="B6" s="1" t="s">
        <v>23</v>
      </c>
      <c r="C6" s="1">
        <v>17239</v>
      </c>
      <c r="D6" s="1">
        <v>16969</v>
      </c>
      <c r="E6" s="1">
        <v>16089</v>
      </c>
      <c r="F6" s="1">
        <v>14895</v>
      </c>
      <c r="G6" s="1">
        <v>12427</v>
      </c>
      <c r="H6" s="1">
        <v>3958</v>
      </c>
      <c r="I6" s="1">
        <v>3887</v>
      </c>
    </row>
    <row r="7" spans="2:9" x14ac:dyDescent="0.35">
      <c r="B7" s="1" t="s">
        <v>35</v>
      </c>
      <c r="C7" s="1">
        <v>828</v>
      </c>
      <c r="D7" s="1">
        <v>1117</v>
      </c>
      <c r="E7" s="1">
        <v>1117</v>
      </c>
      <c r="F7" s="1">
        <v>1117</v>
      </c>
      <c r="G7" s="1">
        <v>1117</v>
      </c>
      <c r="H7" s="1">
        <v>1117</v>
      </c>
      <c r="I7" s="1">
        <v>1117</v>
      </c>
    </row>
    <row r="11" spans="2:9" x14ac:dyDescent="0.35">
      <c r="B11" s="28" t="s">
        <v>6</v>
      </c>
      <c r="C11" s="28"/>
      <c r="D11" s="28"/>
      <c r="E11" s="28"/>
      <c r="F11" s="28"/>
      <c r="G11" s="28"/>
    </row>
    <row r="12" spans="2:9" x14ac:dyDescent="0.35">
      <c r="B12" s="28" t="s">
        <v>20</v>
      </c>
      <c r="C12" s="30" t="s">
        <v>0</v>
      </c>
      <c r="D12" s="31"/>
      <c r="E12" s="31"/>
      <c r="F12" s="31"/>
      <c r="G12" s="31"/>
      <c r="H12" s="31"/>
      <c r="I12" s="31"/>
    </row>
    <row r="13" spans="2:9" x14ac:dyDescent="0.35">
      <c r="B13" s="28"/>
      <c r="C13" s="1">
        <v>2007</v>
      </c>
      <c r="D13" s="1">
        <v>2011</v>
      </c>
      <c r="E13" s="1">
        <v>2015</v>
      </c>
      <c r="F13" s="1">
        <v>2019</v>
      </c>
      <c r="G13" s="1">
        <v>2023</v>
      </c>
      <c r="H13" s="1">
        <v>2027</v>
      </c>
      <c r="I13" s="1">
        <v>2031</v>
      </c>
    </row>
    <row r="14" spans="2:9" x14ac:dyDescent="0.35">
      <c r="B14" s="1" t="s">
        <v>21</v>
      </c>
      <c r="C14" s="9">
        <f>C4*100/33229</f>
        <v>0.18658400794486743</v>
      </c>
      <c r="D14" s="9">
        <f t="shared" ref="D14:I14" si="0">D4*100/33229</f>
        <v>0.58081796021547438</v>
      </c>
      <c r="E14" s="9">
        <f t="shared" si="0"/>
        <v>2.3864696500045142</v>
      </c>
      <c r="F14" s="9">
        <f t="shared" si="0"/>
        <v>8.5106382978723403</v>
      </c>
      <c r="G14" s="9">
        <f t="shared" si="0"/>
        <v>32.399410153781332</v>
      </c>
      <c r="H14" s="9">
        <f t="shared" si="0"/>
        <v>48.099551596497037</v>
      </c>
      <c r="I14" s="9">
        <f t="shared" si="0"/>
        <v>59.742995576153362</v>
      </c>
    </row>
    <row r="15" spans="2:9" x14ac:dyDescent="0.35">
      <c r="B15" s="1" t="s">
        <v>22</v>
      </c>
      <c r="C15" s="9">
        <f t="shared" ref="C15:I17" si="1">C5*100/33229</f>
        <v>45.442234193024163</v>
      </c>
      <c r="D15" s="9">
        <f t="shared" si="1"/>
        <v>45.382045803364534</v>
      </c>
      <c r="E15" s="9">
        <f t="shared" si="1"/>
        <v>45.833458725811788</v>
      </c>
      <c r="F15" s="9">
        <f t="shared" si="1"/>
        <v>43.302536940624151</v>
      </c>
      <c r="G15" s="9">
        <f t="shared" si="1"/>
        <v>26.841012368714075</v>
      </c>
      <c r="H15" s="9">
        <f t="shared" si="1"/>
        <v>36.62764452737067</v>
      </c>
      <c r="I15" s="9">
        <f t="shared" si="1"/>
        <v>25.19786933100605</v>
      </c>
    </row>
    <row r="16" spans="2:9" x14ac:dyDescent="0.35">
      <c r="B16" s="1" t="s">
        <v>23</v>
      </c>
      <c r="C16" s="9">
        <f t="shared" si="1"/>
        <v>51.879382467122092</v>
      </c>
      <c r="D16" s="9">
        <f t="shared" si="1"/>
        <v>51.066839206717027</v>
      </c>
      <c r="E16" s="9">
        <f t="shared" si="1"/>
        <v>48.418550061693097</v>
      </c>
      <c r="F16" s="9">
        <f t="shared" si="1"/>
        <v>44.825303199012907</v>
      </c>
      <c r="G16" s="9">
        <f t="shared" si="1"/>
        <v>37.398055915013991</v>
      </c>
      <c r="H16" s="9">
        <f t="shared" si="1"/>
        <v>11.911282313641699</v>
      </c>
      <c r="I16" s="9">
        <f t="shared" si="1"/>
        <v>11.697613530349996</v>
      </c>
    </row>
    <row r="17" spans="2:9" x14ac:dyDescent="0.35">
      <c r="B17" s="1" t="s">
        <v>35</v>
      </c>
      <c r="C17" s="9">
        <f t="shared" si="1"/>
        <v>2.4917993319088749</v>
      </c>
      <c r="D17" s="9">
        <f t="shared" si="1"/>
        <v>3.3615215624905956</v>
      </c>
      <c r="E17" s="9">
        <f t="shared" si="1"/>
        <v>3.3615215624905956</v>
      </c>
      <c r="F17" s="9">
        <f t="shared" si="1"/>
        <v>3.3615215624905956</v>
      </c>
      <c r="G17" s="9">
        <f t="shared" si="1"/>
        <v>3.3615215624905956</v>
      </c>
      <c r="H17" s="9">
        <f t="shared" si="1"/>
        <v>3.3615215624905956</v>
      </c>
      <c r="I17" s="9">
        <f t="shared" si="1"/>
        <v>3.3615215624905956</v>
      </c>
    </row>
    <row r="21" spans="2:9" x14ac:dyDescent="0.35">
      <c r="B21" s="28" t="s">
        <v>19</v>
      </c>
      <c r="C21" s="28"/>
      <c r="D21" s="28"/>
      <c r="E21" s="28"/>
      <c r="F21" s="28"/>
      <c r="G21" s="28"/>
    </row>
    <row r="22" spans="2:9" x14ac:dyDescent="0.35">
      <c r="B22" s="28" t="s">
        <v>20</v>
      </c>
      <c r="C22" s="28" t="s">
        <v>0</v>
      </c>
      <c r="D22" s="28"/>
      <c r="E22" s="28"/>
      <c r="F22" s="28"/>
      <c r="G22" s="28"/>
    </row>
    <row r="23" spans="2:9" x14ac:dyDescent="0.35">
      <c r="B23" s="28"/>
      <c r="C23" s="1">
        <v>2007</v>
      </c>
      <c r="D23" s="1">
        <v>2011</v>
      </c>
      <c r="E23" s="1">
        <v>2015</v>
      </c>
      <c r="F23" s="1">
        <v>2019</v>
      </c>
      <c r="G23" s="1">
        <v>2023</v>
      </c>
      <c r="H23" s="1">
        <v>2027</v>
      </c>
      <c r="I23" s="1">
        <v>2031</v>
      </c>
    </row>
    <row r="24" spans="2:9" x14ac:dyDescent="0.35">
      <c r="B24" s="1" t="s">
        <v>21</v>
      </c>
      <c r="C24" s="1">
        <f>C4*0.03^2</f>
        <v>5.5799999999999995E-2</v>
      </c>
      <c r="D24" s="1">
        <f t="shared" ref="D24:I24" si="2">D4*0.03^2</f>
        <v>0.17369999999999999</v>
      </c>
      <c r="E24" s="1">
        <f t="shared" si="2"/>
        <v>0.7137</v>
      </c>
      <c r="F24" s="1">
        <f t="shared" si="2"/>
        <v>2.5451999999999999</v>
      </c>
      <c r="G24" s="1">
        <f t="shared" si="2"/>
        <v>9.6893999999999991</v>
      </c>
      <c r="H24" s="1">
        <f t="shared" si="2"/>
        <v>14.3847</v>
      </c>
      <c r="I24" s="1">
        <f t="shared" si="2"/>
        <v>17.866799999999998</v>
      </c>
    </row>
    <row r="25" spans="2:9" x14ac:dyDescent="0.35">
      <c r="B25" s="1" t="s">
        <v>22</v>
      </c>
      <c r="C25" s="1">
        <f t="shared" ref="C25:I27" si="3">C5*0.03^2</f>
        <v>13.59</v>
      </c>
      <c r="D25" s="1">
        <f t="shared" si="3"/>
        <v>13.571999999999999</v>
      </c>
      <c r="E25" s="1">
        <f t="shared" si="3"/>
        <v>13.706999999999999</v>
      </c>
      <c r="F25" s="1">
        <f t="shared" si="3"/>
        <v>12.950099999999999</v>
      </c>
      <c r="G25" s="1">
        <f t="shared" si="3"/>
        <v>8.027099999999999</v>
      </c>
      <c r="H25" s="1">
        <f t="shared" si="3"/>
        <v>10.953899999999999</v>
      </c>
      <c r="I25" s="1">
        <f t="shared" si="3"/>
        <v>7.5356999999999994</v>
      </c>
    </row>
    <row r="26" spans="2:9" x14ac:dyDescent="0.35">
      <c r="B26" s="1" t="s">
        <v>23</v>
      </c>
      <c r="C26" s="1">
        <f t="shared" si="3"/>
        <v>15.5151</v>
      </c>
      <c r="D26" s="1">
        <f t="shared" si="3"/>
        <v>15.2721</v>
      </c>
      <c r="E26" s="1">
        <f t="shared" si="3"/>
        <v>14.4801</v>
      </c>
      <c r="F26" s="1">
        <f t="shared" si="3"/>
        <v>13.4055</v>
      </c>
      <c r="G26" s="1">
        <f t="shared" si="3"/>
        <v>11.1843</v>
      </c>
      <c r="H26" s="1">
        <f t="shared" si="3"/>
        <v>3.5621999999999998</v>
      </c>
      <c r="I26" s="1">
        <f t="shared" si="3"/>
        <v>3.4983</v>
      </c>
    </row>
    <row r="27" spans="2:9" x14ac:dyDescent="0.35">
      <c r="B27" s="1" t="s">
        <v>35</v>
      </c>
      <c r="C27" s="1">
        <f t="shared" si="3"/>
        <v>0.74519999999999997</v>
      </c>
      <c r="D27" s="1">
        <f t="shared" si="3"/>
        <v>1.0053000000000001</v>
      </c>
      <c r="E27" s="1">
        <f t="shared" si="3"/>
        <v>1.0053000000000001</v>
      </c>
      <c r="F27" s="1">
        <f t="shared" si="3"/>
        <v>1.0053000000000001</v>
      </c>
      <c r="G27" s="1">
        <f t="shared" si="3"/>
        <v>1.0053000000000001</v>
      </c>
      <c r="H27" s="1">
        <f t="shared" si="3"/>
        <v>1.0053000000000001</v>
      </c>
      <c r="I27" s="1">
        <f t="shared" si="3"/>
        <v>1.0053000000000001</v>
      </c>
    </row>
  </sheetData>
  <mergeCells count="8">
    <mergeCell ref="B22:B23"/>
    <mergeCell ref="C22:G22"/>
    <mergeCell ref="B21:G21"/>
    <mergeCell ref="B2:B3"/>
    <mergeCell ref="C2:G2"/>
    <mergeCell ref="B12:B13"/>
    <mergeCell ref="B11:G11"/>
    <mergeCell ref="C12:I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8D88-0FB9-4127-A122-26DA70458F64}">
  <dimension ref="A1:H6"/>
  <sheetViews>
    <sheetView workbookViewId="0">
      <selection activeCell="E12" sqref="E12"/>
    </sheetView>
  </sheetViews>
  <sheetFormatPr defaultRowHeight="14.5" x14ac:dyDescent="0.35"/>
  <cols>
    <col min="1" max="1" width="11" bestFit="1" customWidth="1"/>
    <col min="2" max="3" width="11.81640625" bestFit="1" customWidth="1"/>
  </cols>
  <sheetData>
    <row r="1" spans="1:8" x14ac:dyDescent="0.35">
      <c r="A1" t="s">
        <v>9</v>
      </c>
      <c r="B1">
        <v>2007</v>
      </c>
      <c r="C1">
        <v>2011</v>
      </c>
      <c r="D1">
        <v>2015</v>
      </c>
      <c r="E1">
        <v>2019</v>
      </c>
      <c r="F1">
        <v>2023</v>
      </c>
      <c r="G1">
        <v>2027</v>
      </c>
      <c r="H1">
        <v>2031</v>
      </c>
    </row>
    <row r="2" spans="1:8" x14ac:dyDescent="0.35">
      <c r="A2" t="s">
        <v>2</v>
      </c>
      <c r="B2">
        <v>34.152947903813164</v>
      </c>
      <c r="C2">
        <v>31.447316941041926</v>
      </c>
      <c r="D2">
        <v>23.833027357269689</v>
      </c>
      <c r="E2">
        <v>21.732326120323833</v>
      </c>
      <c r="F2">
        <v>19.354741625786261</v>
      </c>
      <c r="G2">
        <v>19.261444006380355</v>
      </c>
      <c r="H2">
        <v>19.354741625786261</v>
      </c>
    </row>
    <row r="3" spans="1:8" x14ac:dyDescent="0.35">
      <c r="A3" t="s">
        <v>8</v>
      </c>
      <c r="B3">
        <v>57.751226412255093</v>
      </c>
      <c r="C3">
        <v>56.881451831341977</v>
      </c>
      <c r="D3">
        <v>46.323772835344748</v>
      </c>
      <c r="E3">
        <v>39.218105757365997</v>
      </c>
      <c r="F3">
        <v>31.050049658410327</v>
      </c>
      <c r="G3">
        <v>31.143347277816236</v>
      </c>
      <c r="H3">
        <v>30.824329611460559</v>
      </c>
    </row>
    <row r="4" spans="1:8" x14ac:dyDescent="0.35">
      <c r="A4" t="s">
        <v>3</v>
      </c>
      <c r="B4">
        <v>7.635356788154211</v>
      </c>
      <c r="C4">
        <v>10.35302615342944</v>
      </c>
      <c r="D4">
        <v>23.926324976675595</v>
      </c>
      <c r="E4">
        <v>29.319529298462093</v>
      </c>
      <c r="F4">
        <v>33.686459806783645</v>
      </c>
      <c r="G4">
        <v>30.16522707436723</v>
      </c>
      <c r="H4">
        <v>26.905829596412556</v>
      </c>
    </row>
    <row r="5" spans="1:8" x14ac:dyDescent="0.35">
      <c r="A5" t="s">
        <v>4</v>
      </c>
      <c r="B5">
        <v>0.46046889577753036</v>
      </c>
      <c r="C5">
        <v>1.3182050741866556</v>
      </c>
      <c r="D5">
        <v>5.6971739850121894</v>
      </c>
      <c r="E5">
        <v>8.4690161615553627</v>
      </c>
      <c r="F5">
        <v>12.57712101604117</v>
      </c>
      <c r="G5">
        <v>15.141300749390558</v>
      </c>
      <c r="H5">
        <v>16.420381015439251</v>
      </c>
    </row>
    <row r="6" spans="1:8" x14ac:dyDescent="0.35">
      <c r="A6" t="s">
        <v>5</v>
      </c>
      <c r="B6">
        <v>0</v>
      </c>
      <c r="C6">
        <v>0</v>
      </c>
      <c r="D6">
        <v>0.216691245071779</v>
      </c>
      <c r="E6">
        <v>1.2610226622927136</v>
      </c>
      <c r="F6">
        <v>3.3316278929786018</v>
      </c>
      <c r="G6">
        <v>4.2886808920456261</v>
      </c>
      <c r="H6">
        <v>6.4947181509013756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6DF6-352A-4122-AF82-455928FA6483}">
  <dimension ref="A1:H5"/>
  <sheetViews>
    <sheetView workbookViewId="0">
      <selection activeCell="A7" sqref="A7"/>
    </sheetView>
  </sheetViews>
  <sheetFormatPr defaultRowHeight="14.5" x14ac:dyDescent="0.35"/>
  <cols>
    <col min="1" max="1" width="18.6328125" bestFit="1" customWidth="1"/>
    <col min="2" max="3" width="11.81640625" bestFit="1" customWidth="1"/>
  </cols>
  <sheetData>
    <row r="1" spans="1:8" x14ac:dyDescent="0.35">
      <c r="A1" t="s">
        <v>17</v>
      </c>
      <c r="B1">
        <v>2007</v>
      </c>
      <c r="C1">
        <v>2011</v>
      </c>
      <c r="D1">
        <v>2015</v>
      </c>
      <c r="E1">
        <v>2019</v>
      </c>
      <c r="F1">
        <v>2023</v>
      </c>
      <c r="G1">
        <v>2027</v>
      </c>
      <c r="H1">
        <v>2031</v>
      </c>
    </row>
    <row r="2" spans="1:8" x14ac:dyDescent="0.35">
      <c r="A2" t="s">
        <v>33</v>
      </c>
      <c r="B2">
        <v>15.531613951668723</v>
      </c>
      <c r="C2">
        <v>15.940895001354239</v>
      </c>
      <c r="D2">
        <v>17.665292365102772</v>
      </c>
      <c r="E2">
        <v>18.535014595684494</v>
      </c>
      <c r="F2">
        <v>19.964488850100814</v>
      </c>
      <c r="G2">
        <v>21.953715128351742</v>
      </c>
      <c r="H2">
        <v>25.188841072557103</v>
      </c>
    </row>
    <row r="3" spans="1:8" x14ac:dyDescent="0.35">
      <c r="A3" t="s">
        <v>18</v>
      </c>
      <c r="B3">
        <v>40.864907159408951</v>
      </c>
      <c r="C3">
        <v>41.719582292575765</v>
      </c>
      <c r="D3">
        <v>50.170032200788469</v>
      </c>
      <c r="E3">
        <v>56.616208733335341</v>
      </c>
      <c r="F3">
        <v>65.93638087212976</v>
      </c>
      <c r="G3">
        <v>73.821059917541902</v>
      </c>
      <c r="H3">
        <v>74.338680068614764</v>
      </c>
    </row>
    <row r="4" spans="1:8" x14ac:dyDescent="0.35">
      <c r="A4" t="s">
        <v>34</v>
      </c>
      <c r="B4">
        <v>32.263986277047159</v>
      </c>
      <c r="C4">
        <v>32.300099310842938</v>
      </c>
      <c r="D4">
        <v>31.027114869541666</v>
      </c>
      <c r="E4">
        <v>24.797616539769479</v>
      </c>
      <c r="F4">
        <v>14.096120858286437</v>
      </c>
      <c r="G4">
        <v>4.2252249541063529</v>
      </c>
      <c r="H4">
        <v>0.46946943934515034</v>
      </c>
    </row>
    <row r="5" spans="1:8" x14ac:dyDescent="0.35">
      <c r="A5" t="s">
        <v>27</v>
      </c>
      <c r="B5">
        <v>11.336483192392187</v>
      </c>
      <c r="C5">
        <v>10.036413975744079</v>
      </c>
      <c r="D5">
        <v>1.1345511450841133</v>
      </c>
      <c r="E5">
        <v>5.1160131210689457E-2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UHI</vt:lpstr>
      <vt:lpstr>LST</vt:lpstr>
      <vt:lpstr>Sheet1</vt:lpstr>
      <vt:lpstr>LST Python</vt:lpstr>
      <vt:lpstr>SETTLEMENT</vt:lpstr>
      <vt:lpstr>NDVI</vt:lpstr>
      <vt:lpstr>NDWI</vt:lpstr>
      <vt:lpstr>UHI Python</vt:lpstr>
      <vt:lpstr>NDVI Python</vt:lpstr>
      <vt:lpstr>NDWI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Faishal Ahmed</dc:creator>
  <cp:lastModifiedBy>Ovi Ranjan Saha</cp:lastModifiedBy>
  <dcterms:created xsi:type="dcterms:W3CDTF">2023-06-06T10:18:13Z</dcterms:created>
  <dcterms:modified xsi:type="dcterms:W3CDTF">2023-09-28T13:18:20Z</dcterms:modified>
</cp:coreProperties>
</file>