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D5748D96-EB65-405A-9323-1F0E5CB153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Data!$A$1:$L$178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8" i="1" l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H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J122" i="1"/>
  <c r="H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H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H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<sst xmlns="http://schemas.openxmlformats.org/spreadsheetml/2006/main" count="1155" uniqueCount="301">
  <si>
    <t>Work</t>
  </si>
  <si>
    <t>Country</t>
  </si>
  <si>
    <t>Subject</t>
  </si>
  <si>
    <t>Source</t>
  </si>
  <si>
    <t>Month (Worked)</t>
  </si>
  <si>
    <t>Month (Payment)</t>
  </si>
  <si>
    <t>Date (Payday)</t>
  </si>
  <si>
    <t>Worked hours</t>
  </si>
  <si>
    <t>Budget</t>
  </si>
  <si>
    <t>Earned (Liquid)</t>
  </si>
  <si>
    <t>Hourly Rate</t>
  </si>
  <si>
    <t>Year</t>
  </si>
  <si>
    <t>Project #001</t>
  </si>
  <si>
    <t>Spain</t>
  </si>
  <si>
    <t>LaTeX Typesetting</t>
  </si>
  <si>
    <t>Fiverr</t>
  </si>
  <si>
    <t>August</t>
  </si>
  <si>
    <t>September</t>
  </si>
  <si>
    <t>Project #002</t>
  </si>
  <si>
    <t>Greece</t>
  </si>
  <si>
    <t>LaTeX Tables</t>
  </si>
  <si>
    <t>Project #003</t>
  </si>
  <si>
    <t>Ireland</t>
  </si>
  <si>
    <t>Project #004</t>
  </si>
  <si>
    <t>USA</t>
  </si>
  <si>
    <t>Project #005</t>
  </si>
  <si>
    <t>Educational</t>
  </si>
  <si>
    <t>Study.com</t>
  </si>
  <si>
    <t>Project #006</t>
  </si>
  <si>
    <t>India</t>
  </si>
  <si>
    <t>Project #007</t>
  </si>
  <si>
    <r>
      <rPr>
        <sz val="10"/>
        <color theme="1"/>
        <rFont val="Arial"/>
        <family val="2"/>
      </rPr>
      <t>Study</t>
    </r>
    <r>
      <rPr>
        <b/>
        <sz val="10"/>
        <color theme="1"/>
        <rFont val="Arial"/>
        <family val="2"/>
      </rPr>
      <t>.co</t>
    </r>
    <r>
      <rPr>
        <sz val="10"/>
        <color theme="1"/>
        <rFont val="Arial"/>
        <family val="2"/>
      </rPr>
      <t>m</t>
    </r>
  </si>
  <si>
    <t>October</t>
  </si>
  <si>
    <t>Project #008</t>
  </si>
  <si>
    <t>Project #009</t>
  </si>
  <si>
    <t>Project #010</t>
  </si>
  <si>
    <t>Project #011</t>
  </si>
  <si>
    <t>Project #012</t>
  </si>
  <si>
    <t>Project #013</t>
  </si>
  <si>
    <r>
      <rPr>
        <sz val="10"/>
        <color theme="1"/>
        <rFont val="Arial"/>
        <family val="2"/>
      </rPr>
      <t>Study</t>
    </r>
    <r>
      <rPr>
        <b/>
        <sz val="10"/>
        <color theme="1"/>
        <rFont val="Arial"/>
        <family val="2"/>
      </rPr>
      <t>.co</t>
    </r>
    <r>
      <rPr>
        <sz val="10"/>
        <color theme="1"/>
        <rFont val="Arial"/>
        <family val="2"/>
      </rPr>
      <t>m</t>
    </r>
  </si>
  <si>
    <t>Project #014</t>
  </si>
  <si>
    <t>November</t>
  </si>
  <si>
    <t>Project #015</t>
  </si>
  <si>
    <t>Project #016</t>
  </si>
  <si>
    <t>Project #017</t>
  </si>
  <si>
    <t>Project #018</t>
  </si>
  <si>
    <t>Canada</t>
  </si>
  <si>
    <t>Project #019</t>
  </si>
  <si>
    <t>Project #020</t>
  </si>
  <si>
    <t>Saudi Arabia</t>
  </si>
  <si>
    <t>Direct</t>
  </si>
  <si>
    <t>Project #021</t>
  </si>
  <si>
    <r>
      <rPr>
        <sz val="10"/>
        <color theme="1"/>
        <rFont val="Arial"/>
        <family val="2"/>
      </rPr>
      <t>Study</t>
    </r>
    <r>
      <rPr>
        <b/>
        <sz val="10"/>
        <color theme="1"/>
        <rFont val="Arial"/>
        <family val="2"/>
      </rPr>
      <t>.co</t>
    </r>
    <r>
      <rPr>
        <sz val="10"/>
        <color theme="1"/>
        <rFont val="Arial"/>
        <family val="2"/>
      </rPr>
      <t>m</t>
    </r>
  </si>
  <si>
    <t>Project #022</t>
  </si>
  <si>
    <t>December</t>
  </si>
  <si>
    <t>Project #023</t>
  </si>
  <si>
    <r>
      <rPr>
        <sz val="10"/>
        <color theme="1"/>
        <rFont val="Arial"/>
        <family val="2"/>
      </rPr>
      <t>Study</t>
    </r>
    <r>
      <rPr>
        <b/>
        <sz val="10"/>
        <color theme="1"/>
        <rFont val="Arial"/>
        <family val="2"/>
      </rPr>
      <t>.co</t>
    </r>
    <r>
      <rPr>
        <sz val="10"/>
        <color theme="1"/>
        <rFont val="Arial"/>
        <family val="2"/>
      </rPr>
      <t>m</t>
    </r>
  </si>
  <si>
    <t>Project #024</t>
  </si>
  <si>
    <t>Project #025</t>
  </si>
  <si>
    <r>
      <rPr>
        <sz val="10"/>
        <color theme="1"/>
        <rFont val="Arial"/>
        <family val="2"/>
      </rPr>
      <t>Study</t>
    </r>
    <r>
      <rPr>
        <b/>
        <sz val="10"/>
        <color theme="1"/>
        <rFont val="Arial"/>
        <family val="2"/>
      </rPr>
      <t>.co</t>
    </r>
    <r>
      <rPr>
        <sz val="10"/>
        <color theme="1"/>
        <rFont val="Arial"/>
        <family val="2"/>
      </rPr>
      <t>m</t>
    </r>
  </si>
  <si>
    <t>Project #026</t>
  </si>
  <si>
    <t>Project #027</t>
  </si>
  <si>
    <t>January</t>
  </si>
  <si>
    <t>Project #028</t>
  </si>
  <si>
    <t>Project #029</t>
  </si>
  <si>
    <t>Project #030</t>
  </si>
  <si>
    <t>Finland</t>
  </si>
  <si>
    <t>Project #031</t>
  </si>
  <si>
    <t>February</t>
  </si>
  <si>
    <t>Project #032</t>
  </si>
  <si>
    <t>Project #033</t>
  </si>
  <si>
    <t>March</t>
  </si>
  <si>
    <t>Project #034</t>
  </si>
  <si>
    <t>Project #035</t>
  </si>
  <si>
    <t>Project #036</t>
  </si>
  <si>
    <t>Marh</t>
  </si>
  <si>
    <t>Project #037</t>
  </si>
  <si>
    <t>UK</t>
  </si>
  <si>
    <t>April</t>
  </si>
  <si>
    <t>Project #038</t>
  </si>
  <si>
    <t>Brazil</t>
  </si>
  <si>
    <t xml:space="preserve">March </t>
  </si>
  <si>
    <t>Project #039</t>
  </si>
  <si>
    <t>Project #040</t>
  </si>
  <si>
    <t>Netherlands</t>
  </si>
  <si>
    <t>May</t>
  </si>
  <si>
    <t>Project #041</t>
  </si>
  <si>
    <t>Project #042</t>
  </si>
  <si>
    <t>Project #043</t>
  </si>
  <si>
    <t>Project #044</t>
  </si>
  <si>
    <t>Philippines</t>
  </si>
  <si>
    <t>Project #045</t>
  </si>
  <si>
    <t>Project #046</t>
  </si>
  <si>
    <t>Project #047</t>
  </si>
  <si>
    <t>June</t>
  </si>
  <si>
    <t>Project #048</t>
  </si>
  <si>
    <t>Project #049</t>
  </si>
  <si>
    <t>Project #050</t>
  </si>
  <si>
    <t>Germany</t>
  </si>
  <si>
    <t>Project #051</t>
  </si>
  <si>
    <t>Project #052</t>
  </si>
  <si>
    <t>Project #053</t>
  </si>
  <si>
    <t>21/06</t>
  </si>
  <si>
    <t>Project #054</t>
  </si>
  <si>
    <t>Project #055</t>
  </si>
  <si>
    <t>22/06</t>
  </si>
  <si>
    <t>Project #056</t>
  </si>
  <si>
    <t>Thailand</t>
  </si>
  <si>
    <t>25/06</t>
  </si>
  <si>
    <t>Project #057</t>
  </si>
  <si>
    <t>July</t>
  </si>
  <si>
    <t>Project #058</t>
  </si>
  <si>
    <t>14/07</t>
  </si>
  <si>
    <t>Project #059</t>
  </si>
  <si>
    <t>Project #060</t>
  </si>
  <si>
    <t>16/07</t>
  </si>
  <si>
    <t>Project #061</t>
  </si>
  <si>
    <t>22/07</t>
  </si>
  <si>
    <t>Project #062</t>
  </si>
  <si>
    <t>30/08</t>
  </si>
  <si>
    <t>Project #063</t>
  </si>
  <si>
    <t>16/08</t>
  </si>
  <si>
    <t>Project #064</t>
  </si>
  <si>
    <t>19/08</t>
  </si>
  <si>
    <t>Project #065</t>
  </si>
  <si>
    <t>Project #066</t>
  </si>
  <si>
    <t>Project #067</t>
  </si>
  <si>
    <t>20/08</t>
  </si>
  <si>
    <t>Project #068</t>
  </si>
  <si>
    <t>Egypt</t>
  </si>
  <si>
    <t>29/08</t>
  </si>
  <si>
    <t>Project #069</t>
  </si>
  <si>
    <t>21/08</t>
  </si>
  <si>
    <t>Project #070</t>
  </si>
  <si>
    <t>Project #071</t>
  </si>
  <si>
    <t>Project #072</t>
  </si>
  <si>
    <t>13/09</t>
  </si>
  <si>
    <t>Project #073</t>
  </si>
  <si>
    <t>16/09</t>
  </si>
  <si>
    <t>Project #074</t>
  </si>
  <si>
    <t>20/09</t>
  </si>
  <si>
    <t>Project #075</t>
  </si>
  <si>
    <t>27/09</t>
  </si>
  <si>
    <t>Project #076</t>
  </si>
  <si>
    <t>Project #077</t>
  </si>
  <si>
    <t>Project #078</t>
  </si>
  <si>
    <t>22/09</t>
  </si>
  <si>
    <t>Project #079</t>
  </si>
  <si>
    <t>Project #080</t>
  </si>
  <si>
    <t>Project #081</t>
  </si>
  <si>
    <t>15/10</t>
  </si>
  <si>
    <t>Project #082</t>
  </si>
  <si>
    <t>20/10</t>
  </si>
  <si>
    <t>Project #083</t>
  </si>
  <si>
    <t>Project #084</t>
  </si>
  <si>
    <t>17/10</t>
  </si>
  <si>
    <t>Project #085</t>
  </si>
  <si>
    <t>Project #086</t>
  </si>
  <si>
    <t>21/10</t>
  </si>
  <si>
    <t>Project #087</t>
  </si>
  <si>
    <t>Project #088</t>
  </si>
  <si>
    <t>25/10</t>
  </si>
  <si>
    <t>Project #089</t>
  </si>
  <si>
    <t>17/11</t>
  </si>
  <si>
    <t>Project #090</t>
  </si>
  <si>
    <t>Project #091</t>
  </si>
  <si>
    <t>Colombia</t>
  </si>
  <si>
    <t>19/11</t>
  </si>
  <si>
    <t>Project #092</t>
  </si>
  <si>
    <t>25/11</t>
  </si>
  <si>
    <t>Project #093</t>
  </si>
  <si>
    <t>15/12</t>
  </si>
  <si>
    <t>Project #094</t>
  </si>
  <si>
    <t>Project #095</t>
  </si>
  <si>
    <t>28/12</t>
  </si>
  <si>
    <t>Project #096</t>
  </si>
  <si>
    <t>20/12</t>
  </si>
  <si>
    <t>Project #097</t>
  </si>
  <si>
    <t>21/12</t>
  </si>
  <si>
    <t>Project #098</t>
  </si>
  <si>
    <t>Project #099</t>
  </si>
  <si>
    <t>22/01</t>
  </si>
  <si>
    <t>Project #100</t>
  </si>
  <si>
    <t>24/01</t>
  </si>
  <si>
    <t>Project #101</t>
  </si>
  <si>
    <t>Project #102</t>
  </si>
  <si>
    <t>16/02</t>
  </si>
  <si>
    <t>Project #103</t>
  </si>
  <si>
    <t>24/02</t>
  </si>
  <si>
    <t>Project #104</t>
  </si>
  <si>
    <t>Project #105</t>
  </si>
  <si>
    <t>Project #106</t>
  </si>
  <si>
    <t>Project #107</t>
  </si>
  <si>
    <t>Project #108</t>
  </si>
  <si>
    <t>Project #109</t>
  </si>
  <si>
    <t>Project #110</t>
  </si>
  <si>
    <t>14/03</t>
  </si>
  <si>
    <t>Project #111</t>
  </si>
  <si>
    <t>Project #112</t>
  </si>
  <si>
    <t>17/03</t>
  </si>
  <si>
    <t>Project #113</t>
  </si>
  <si>
    <t>France</t>
  </si>
  <si>
    <t>19/03</t>
  </si>
  <si>
    <t>Project #114</t>
  </si>
  <si>
    <t>24/03</t>
  </si>
  <si>
    <t>Project #115</t>
  </si>
  <si>
    <t>30/03</t>
  </si>
  <si>
    <t>Project #116</t>
  </si>
  <si>
    <t>Project #117</t>
  </si>
  <si>
    <t>Project #118</t>
  </si>
  <si>
    <t>Project #119</t>
  </si>
  <si>
    <t>28/04</t>
  </si>
  <si>
    <t>Project #120</t>
  </si>
  <si>
    <t>30/04</t>
  </si>
  <si>
    <t>Project #121</t>
  </si>
  <si>
    <t>Project #122</t>
  </si>
  <si>
    <t>Project #123</t>
  </si>
  <si>
    <t>Project #124</t>
  </si>
  <si>
    <t>Project #125</t>
  </si>
  <si>
    <t>Korea</t>
  </si>
  <si>
    <t>13/05</t>
  </si>
  <si>
    <t>Project #126</t>
  </si>
  <si>
    <t>Belgium</t>
  </si>
  <si>
    <t>Project #127</t>
  </si>
  <si>
    <t>Denmark</t>
  </si>
  <si>
    <t>20/5</t>
  </si>
  <si>
    <t>Project #128</t>
  </si>
  <si>
    <t>Project #129</t>
  </si>
  <si>
    <t>23/5</t>
  </si>
  <si>
    <t>Project #130</t>
  </si>
  <si>
    <t>27/05</t>
  </si>
  <si>
    <t>Project #131</t>
  </si>
  <si>
    <t>Project #132</t>
  </si>
  <si>
    <t>Project #133</t>
  </si>
  <si>
    <t>Project #134</t>
  </si>
  <si>
    <t>Upwork</t>
  </si>
  <si>
    <t>Project #135</t>
  </si>
  <si>
    <t>17/06</t>
  </si>
  <si>
    <t>Project #136</t>
  </si>
  <si>
    <t>Data Analysis</t>
  </si>
  <si>
    <t>20/06</t>
  </si>
  <si>
    <t>Project #137</t>
  </si>
  <si>
    <t>Project #138</t>
  </si>
  <si>
    <t>Italy</t>
  </si>
  <si>
    <t>28/06</t>
  </si>
  <si>
    <t>Project #139</t>
  </si>
  <si>
    <t>Workana</t>
  </si>
  <si>
    <t>Project #140</t>
  </si>
  <si>
    <t>Project #141</t>
  </si>
  <si>
    <t>Project #142</t>
  </si>
  <si>
    <t>Project #143</t>
  </si>
  <si>
    <t>Project #144</t>
  </si>
  <si>
    <t>26/07</t>
  </si>
  <si>
    <t>Project #145</t>
  </si>
  <si>
    <t>Project #146</t>
  </si>
  <si>
    <t>Project #147</t>
  </si>
  <si>
    <t>Project #148</t>
  </si>
  <si>
    <t>Project #149</t>
  </si>
  <si>
    <t>Project #150</t>
  </si>
  <si>
    <t>New Zeland</t>
  </si>
  <si>
    <t>Project #151</t>
  </si>
  <si>
    <t>25/08</t>
  </si>
  <si>
    <t>Project #152</t>
  </si>
  <si>
    <t>Project #153</t>
  </si>
  <si>
    <t>Project #154</t>
  </si>
  <si>
    <t>Project #155</t>
  </si>
  <si>
    <t>14/09</t>
  </si>
  <si>
    <t>Project #156</t>
  </si>
  <si>
    <t>28/09</t>
  </si>
  <si>
    <t>Project #157</t>
  </si>
  <si>
    <t>29/09</t>
  </si>
  <si>
    <t>Project #158</t>
  </si>
  <si>
    <t>Project #159</t>
  </si>
  <si>
    <t>Project #160</t>
  </si>
  <si>
    <t>Norway</t>
  </si>
  <si>
    <t>Project #161</t>
  </si>
  <si>
    <t>19/10</t>
  </si>
  <si>
    <t>Project #162</t>
  </si>
  <si>
    <t>Austria</t>
  </si>
  <si>
    <t>27/10</t>
  </si>
  <si>
    <t>Project #163</t>
  </si>
  <si>
    <t>Project #164</t>
  </si>
  <si>
    <t>Project #165</t>
  </si>
  <si>
    <t>Project #166</t>
  </si>
  <si>
    <t>Project #167</t>
  </si>
  <si>
    <t>Project #168</t>
  </si>
  <si>
    <t>Project #169</t>
  </si>
  <si>
    <t>20/11</t>
  </si>
  <si>
    <t>Project #170</t>
  </si>
  <si>
    <t>21/11</t>
  </si>
  <si>
    <t>Project #171</t>
  </si>
  <si>
    <t>26/11</t>
  </si>
  <si>
    <t>Project #172</t>
  </si>
  <si>
    <t>23/11</t>
  </si>
  <si>
    <t>Project #173</t>
  </si>
  <si>
    <t>Project #174</t>
  </si>
  <si>
    <t>Project #175</t>
  </si>
  <si>
    <t>Hungary</t>
  </si>
  <si>
    <t>Project #176</t>
  </si>
  <si>
    <t>Honduras</t>
  </si>
  <si>
    <t>Project #177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</si>
</sst>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&quot;$&quot;#,##0.00"/>
    <numFmt numFmtId="166" formatCode="dd/mm"/>
    <numFmt numFmtId="167" formatCode="d/m"/>
    <numFmt numFmtId="168" formatCode="mm/dd"/>
    <numFmt numFmtId="169" formatCode="m/d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1" fillId="2" borderId="1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3" borderId="4" xfId="0" applyFont="1" applyFill="1" applyBorder="1"/>
    <xf numFmtId="164" fontId="3" fillId="3" borderId="3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left"/>
    </xf>
    <xf numFmtId="165" fontId="3" fillId="3" borderId="3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3" fillId="3" borderId="4" xfId="0" applyNumberFormat="1" applyFont="1" applyFill="1" applyBorder="1" applyAlignment="1">
      <alignment horizontal="left"/>
    </xf>
    <xf numFmtId="2" fontId="3" fillId="3" borderId="4" xfId="0" applyNumberFormat="1" applyFont="1" applyFill="1" applyBorder="1" applyAlignment="1">
      <alignment horizontal="left"/>
    </xf>
    <xf numFmtId="165" fontId="3" fillId="3" borderId="4" xfId="0" applyNumberFormat="1" applyFont="1" applyFill="1" applyBorder="1" applyAlignment="1">
      <alignment horizontal="left"/>
    </xf>
    <xf numFmtId="165" fontId="2" fillId="3" borderId="4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left"/>
    </xf>
    <xf numFmtId="165" fontId="3" fillId="3" borderId="6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165" fontId="3" fillId="3" borderId="7" xfId="0" applyNumberFormat="1" applyFont="1" applyFill="1" applyBorder="1" applyAlignment="1">
      <alignment horizontal="left"/>
    </xf>
    <xf numFmtId="1" fontId="3" fillId="3" borderId="7" xfId="0" applyNumberFormat="1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3" xfId="0" applyFont="1" applyFill="1" applyBorder="1"/>
    <xf numFmtId="0" fontId="2" fillId="3" borderId="3" xfId="0" applyFont="1" applyFill="1" applyBorder="1"/>
    <xf numFmtId="168" fontId="3" fillId="3" borderId="3" xfId="0" applyNumberFormat="1" applyFont="1" applyFill="1" applyBorder="1" applyAlignment="1">
      <alignment horizontal="left"/>
    </xf>
    <xf numFmtId="165" fontId="2" fillId="3" borderId="9" xfId="0" applyNumberFormat="1" applyFon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left"/>
    </xf>
    <xf numFmtId="1" fontId="3" fillId="3" borderId="10" xfId="0" applyNumberFormat="1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2" fontId="5" fillId="3" borderId="4" xfId="0" applyNumberFormat="1" applyFont="1" applyFill="1" applyBorder="1" applyAlignment="1">
      <alignment horizontal="left"/>
    </xf>
    <xf numFmtId="165" fontId="6" fillId="3" borderId="4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5" fillId="3" borderId="4" xfId="0" applyFont="1" applyFill="1" applyBorder="1"/>
    <xf numFmtId="0" fontId="6" fillId="3" borderId="4" xfId="0" applyFont="1" applyFill="1" applyBorder="1"/>
    <xf numFmtId="165" fontId="5" fillId="3" borderId="4" xfId="0" applyNumberFormat="1" applyFont="1" applyFill="1" applyBorder="1" applyAlignment="1">
      <alignment horizontal="left"/>
    </xf>
    <xf numFmtId="1" fontId="5" fillId="3" borderId="8" xfId="0" applyNumberFormat="1" applyFont="1" applyFill="1" applyBorder="1" applyAlignment="1">
      <alignment horizontal="left"/>
    </xf>
    <xf numFmtId="168" fontId="5" fillId="3" borderId="4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left"/>
    </xf>
    <xf numFmtId="0" fontId="3" fillId="3" borderId="8" xfId="0" applyFont="1" applyFill="1" applyBorder="1"/>
    <xf numFmtId="0" fontId="2" fillId="3" borderId="8" xfId="0" applyFont="1" applyFill="1" applyBorder="1"/>
    <xf numFmtId="168" fontId="3" fillId="3" borderId="8" xfId="0" applyNumberFormat="1" applyFont="1" applyFill="1" applyBorder="1" applyAlignment="1">
      <alignment horizontal="left"/>
    </xf>
    <xf numFmtId="2" fontId="5" fillId="3" borderId="8" xfId="0" applyNumberFormat="1" applyFont="1" applyFill="1" applyBorder="1" applyAlignment="1">
      <alignment horizontal="left"/>
    </xf>
    <xf numFmtId="165" fontId="5" fillId="3" borderId="8" xfId="0" applyNumberFormat="1" applyFont="1" applyFill="1" applyBorder="1" applyAlignment="1">
      <alignment horizontal="left"/>
    </xf>
    <xf numFmtId="165" fontId="9" fillId="3" borderId="8" xfId="0" applyNumberFormat="1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udy.com/" TargetMode="External"/><Relationship Id="rId13" Type="http://schemas.openxmlformats.org/officeDocument/2006/relationships/hyperlink" Target="http://study.com/" TargetMode="External"/><Relationship Id="rId18" Type="http://schemas.openxmlformats.org/officeDocument/2006/relationships/hyperlink" Target="http://study.com/" TargetMode="External"/><Relationship Id="rId3" Type="http://schemas.openxmlformats.org/officeDocument/2006/relationships/hyperlink" Target="http://study.com/" TargetMode="External"/><Relationship Id="rId21" Type="http://schemas.openxmlformats.org/officeDocument/2006/relationships/hyperlink" Target="http://study.com/" TargetMode="External"/><Relationship Id="rId7" Type="http://schemas.openxmlformats.org/officeDocument/2006/relationships/hyperlink" Target="http://study.com/" TargetMode="External"/><Relationship Id="rId12" Type="http://schemas.openxmlformats.org/officeDocument/2006/relationships/hyperlink" Target="http://study.com/" TargetMode="External"/><Relationship Id="rId17" Type="http://schemas.openxmlformats.org/officeDocument/2006/relationships/hyperlink" Target="http://study.com/" TargetMode="External"/><Relationship Id="rId2" Type="http://schemas.openxmlformats.org/officeDocument/2006/relationships/hyperlink" Target="http://study.com/" TargetMode="External"/><Relationship Id="rId16" Type="http://schemas.openxmlformats.org/officeDocument/2006/relationships/hyperlink" Target="http://study.com/" TargetMode="External"/><Relationship Id="rId20" Type="http://schemas.openxmlformats.org/officeDocument/2006/relationships/hyperlink" Target="http://study.com/" TargetMode="External"/><Relationship Id="rId1" Type="http://schemas.openxmlformats.org/officeDocument/2006/relationships/hyperlink" Target="http://study.com/" TargetMode="External"/><Relationship Id="rId6" Type="http://schemas.openxmlformats.org/officeDocument/2006/relationships/hyperlink" Target="http://study.com/" TargetMode="External"/><Relationship Id="rId11" Type="http://schemas.openxmlformats.org/officeDocument/2006/relationships/hyperlink" Target="http://study.com/" TargetMode="External"/><Relationship Id="rId5" Type="http://schemas.openxmlformats.org/officeDocument/2006/relationships/hyperlink" Target="http://study.com/" TargetMode="External"/><Relationship Id="rId15" Type="http://schemas.openxmlformats.org/officeDocument/2006/relationships/hyperlink" Target="http://study.com/" TargetMode="External"/><Relationship Id="rId23" Type="http://schemas.openxmlformats.org/officeDocument/2006/relationships/hyperlink" Target="http://study.com/" TargetMode="External"/><Relationship Id="rId10" Type="http://schemas.openxmlformats.org/officeDocument/2006/relationships/hyperlink" Target="http://study.com/" TargetMode="External"/><Relationship Id="rId19" Type="http://schemas.openxmlformats.org/officeDocument/2006/relationships/hyperlink" Target="http://study.com/" TargetMode="External"/><Relationship Id="rId4" Type="http://schemas.openxmlformats.org/officeDocument/2006/relationships/hyperlink" Target="http://study.com/" TargetMode="External"/><Relationship Id="rId9" Type="http://schemas.openxmlformats.org/officeDocument/2006/relationships/hyperlink" Target="http://study.com/" TargetMode="External"/><Relationship Id="rId14" Type="http://schemas.openxmlformats.org/officeDocument/2006/relationships/hyperlink" Target="http://study.com/" TargetMode="External"/><Relationship Id="rId22" Type="http://schemas.openxmlformats.org/officeDocument/2006/relationships/hyperlink" Target="http://stud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27"/>
  <sheetViews>
    <sheetView tabSelected="1" topLeftCell="A20" workbookViewId="0">
      <selection activeCell="C39" sqref="C39"/>
    </sheetView>
  </sheetViews>
  <sheetFormatPr defaultColWidth="12.5703125" defaultRowHeight="15" customHeight="1" x14ac:dyDescent="0.2"/>
  <cols>
    <col min="1" max="1" width="22.5703125" customWidth="1"/>
    <col min="2" max="2" width="10.42578125" customWidth="1"/>
    <col min="3" max="3" width="19.7109375" customWidth="1"/>
    <col min="4" max="4" width="11" customWidth="1"/>
    <col min="5" max="5" width="11.5703125" customWidth="1"/>
    <col min="6" max="6" width="11.140625" customWidth="1"/>
    <col min="7" max="7" width="16.140625" customWidth="1"/>
    <col min="8" max="8" width="14.5703125" customWidth="1"/>
    <col min="9" max="9" width="9.28515625" customWidth="1"/>
    <col min="10" max="10" width="15.7109375" customWidth="1"/>
    <col min="11" max="12" width="12.285156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customHeight="1" x14ac:dyDescent="0.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7">
        <v>44078</v>
      </c>
      <c r="H2" s="8">
        <v>27</v>
      </c>
      <c r="I2" s="9">
        <v>400</v>
      </c>
      <c r="J2" s="10">
        <f t="shared" ref="J2:J5" si="0">I2*0.8*0.9599</f>
        <v>307.16800000000001</v>
      </c>
      <c r="K2" s="9">
        <f t="shared" ref="K2:K102" si="1">J2/H2</f>
        <v>11.376592592592592</v>
      </c>
      <c r="L2" s="11">
        <v>2020</v>
      </c>
    </row>
    <row r="3" spans="1:12" ht="15.75" customHeight="1" x14ac:dyDescent="0.2">
      <c r="A3" s="12" t="s">
        <v>18</v>
      </c>
      <c r="B3" s="13" t="s">
        <v>19</v>
      </c>
      <c r="C3" s="13" t="s">
        <v>20</v>
      </c>
      <c r="D3" s="13" t="s">
        <v>15</v>
      </c>
      <c r="E3" s="13" t="s">
        <v>16</v>
      </c>
      <c r="F3" s="6" t="s">
        <v>16</v>
      </c>
      <c r="G3" s="14">
        <v>44062</v>
      </c>
      <c r="H3" s="15">
        <v>1.5</v>
      </c>
      <c r="I3" s="16">
        <v>40</v>
      </c>
      <c r="J3" s="17">
        <f t="shared" si="0"/>
        <v>30.716799999999999</v>
      </c>
      <c r="K3" s="16">
        <f t="shared" si="1"/>
        <v>20.477866666666667</v>
      </c>
      <c r="L3" s="18">
        <v>2020</v>
      </c>
    </row>
    <row r="4" spans="1:12" ht="15.75" customHeight="1" x14ac:dyDescent="0.2">
      <c r="A4" s="12" t="s">
        <v>21</v>
      </c>
      <c r="B4" s="13" t="s">
        <v>22</v>
      </c>
      <c r="C4" s="13" t="s">
        <v>14</v>
      </c>
      <c r="D4" s="13" t="s">
        <v>15</v>
      </c>
      <c r="E4" s="13" t="s">
        <v>16</v>
      </c>
      <c r="F4" s="6" t="s">
        <v>16</v>
      </c>
      <c r="G4" s="14">
        <v>44072</v>
      </c>
      <c r="H4" s="15">
        <v>5</v>
      </c>
      <c r="I4" s="16">
        <v>80</v>
      </c>
      <c r="J4" s="17">
        <f t="shared" si="0"/>
        <v>61.433599999999998</v>
      </c>
      <c r="K4" s="19">
        <f t="shared" si="1"/>
        <v>12.286719999999999</v>
      </c>
      <c r="L4" s="18">
        <v>2020</v>
      </c>
    </row>
    <row r="5" spans="1:12" ht="15.75" customHeight="1" x14ac:dyDescent="0.2">
      <c r="A5" s="12" t="s">
        <v>23</v>
      </c>
      <c r="B5" s="13" t="s">
        <v>24</v>
      </c>
      <c r="C5" s="13" t="s">
        <v>14</v>
      </c>
      <c r="D5" s="13" t="s">
        <v>15</v>
      </c>
      <c r="E5" s="13" t="s">
        <v>16</v>
      </c>
      <c r="F5" s="6" t="s">
        <v>16</v>
      </c>
      <c r="G5" s="14">
        <v>44062</v>
      </c>
      <c r="H5" s="15">
        <v>3</v>
      </c>
      <c r="I5" s="16">
        <v>200</v>
      </c>
      <c r="J5" s="17">
        <f t="shared" si="0"/>
        <v>153.584</v>
      </c>
      <c r="K5" s="16">
        <f t="shared" si="1"/>
        <v>51.19466666666667</v>
      </c>
      <c r="L5" s="18">
        <v>2020</v>
      </c>
    </row>
    <row r="6" spans="1:12" ht="15.75" customHeight="1" x14ac:dyDescent="0.2">
      <c r="A6" s="12" t="s">
        <v>25</v>
      </c>
      <c r="B6" s="13" t="s">
        <v>24</v>
      </c>
      <c r="C6" s="13" t="s">
        <v>26</v>
      </c>
      <c r="D6" s="20" t="s">
        <v>27</v>
      </c>
      <c r="E6" s="13" t="s">
        <v>16</v>
      </c>
      <c r="F6" s="6" t="s">
        <v>17</v>
      </c>
      <c r="G6" s="14">
        <v>44075</v>
      </c>
      <c r="H6" s="15">
        <v>13.5</v>
      </c>
      <c r="I6" s="16">
        <v>165</v>
      </c>
      <c r="J6" s="17">
        <f>I6*0.9599</f>
        <v>158.3835</v>
      </c>
      <c r="K6" s="16">
        <f t="shared" si="1"/>
        <v>11.732111111111111</v>
      </c>
      <c r="L6" s="18">
        <v>2020</v>
      </c>
    </row>
    <row r="7" spans="1:12" ht="15.75" customHeight="1" x14ac:dyDescent="0.2">
      <c r="A7" s="12" t="s">
        <v>28</v>
      </c>
      <c r="B7" s="13" t="s">
        <v>29</v>
      </c>
      <c r="C7" s="13" t="s">
        <v>14</v>
      </c>
      <c r="D7" s="13" t="s">
        <v>15</v>
      </c>
      <c r="E7" s="13" t="s">
        <v>17</v>
      </c>
      <c r="F7" s="6" t="s">
        <v>17</v>
      </c>
      <c r="G7" s="14">
        <v>44101</v>
      </c>
      <c r="H7" s="15">
        <v>4.5</v>
      </c>
      <c r="I7" s="16">
        <v>120</v>
      </c>
      <c r="J7" s="17">
        <f>I7*0.8*0.9599</f>
        <v>92.150399999999991</v>
      </c>
      <c r="K7" s="16">
        <f t="shared" si="1"/>
        <v>20.477866666666664</v>
      </c>
      <c r="L7" s="18">
        <v>2020</v>
      </c>
    </row>
    <row r="8" spans="1:12" ht="15.75" customHeight="1" x14ac:dyDescent="0.2">
      <c r="A8" s="12" t="s">
        <v>30</v>
      </c>
      <c r="B8" s="13" t="s">
        <v>24</v>
      </c>
      <c r="C8" s="13" t="s">
        <v>26</v>
      </c>
      <c r="D8" s="20" t="s">
        <v>31</v>
      </c>
      <c r="E8" s="21" t="s">
        <v>17</v>
      </c>
      <c r="F8" s="6" t="s">
        <v>32</v>
      </c>
      <c r="G8" s="14">
        <v>44105</v>
      </c>
      <c r="H8" s="15">
        <v>13.83</v>
      </c>
      <c r="I8" s="16">
        <v>204</v>
      </c>
      <c r="J8" s="17">
        <f>I8*0.9599</f>
        <v>195.81960000000001</v>
      </c>
      <c r="K8" s="16">
        <f t="shared" si="1"/>
        <v>14.159045553145337</v>
      </c>
      <c r="L8" s="18">
        <v>2020</v>
      </c>
    </row>
    <row r="9" spans="1:12" ht="15.75" customHeight="1" x14ac:dyDescent="0.2">
      <c r="A9" s="12" t="s">
        <v>33</v>
      </c>
      <c r="B9" s="13" t="s">
        <v>24</v>
      </c>
      <c r="C9" s="13" t="s">
        <v>26</v>
      </c>
      <c r="D9" s="13" t="s">
        <v>15</v>
      </c>
      <c r="E9" s="21" t="s">
        <v>17</v>
      </c>
      <c r="F9" s="6" t="s">
        <v>32</v>
      </c>
      <c r="G9" s="14">
        <v>44119</v>
      </c>
      <c r="H9" s="15">
        <v>2.2000000000000002</v>
      </c>
      <c r="I9" s="16">
        <v>200</v>
      </c>
      <c r="J9" s="17">
        <f t="shared" ref="J9:J10" si="2">I9*0.8*0.9599</f>
        <v>153.584</v>
      </c>
      <c r="K9" s="16">
        <f t="shared" si="1"/>
        <v>69.810909090909092</v>
      </c>
      <c r="L9" s="18">
        <v>2020</v>
      </c>
    </row>
    <row r="10" spans="1:12" ht="15.75" customHeight="1" x14ac:dyDescent="0.2">
      <c r="A10" s="12" t="s">
        <v>34</v>
      </c>
      <c r="B10" s="13" t="s">
        <v>24</v>
      </c>
      <c r="C10" s="13" t="s">
        <v>20</v>
      </c>
      <c r="D10" s="13" t="s">
        <v>15</v>
      </c>
      <c r="E10" s="21" t="s">
        <v>17</v>
      </c>
      <c r="F10" s="6" t="s">
        <v>32</v>
      </c>
      <c r="G10" s="14">
        <v>44119</v>
      </c>
      <c r="H10" s="15">
        <v>1</v>
      </c>
      <c r="I10" s="16">
        <v>40</v>
      </c>
      <c r="J10" s="17">
        <f t="shared" si="2"/>
        <v>30.716799999999999</v>
      </c>
      <c r="K10" s="16">
        <f t="shared" si="1"/>
        <v>30.716799999999999</v>
      </c>
      <c r="L10" s="18">
        <v>2020</v>
      </c>
    </row>
    <row r="11" spans="1:12" ht="15.75" customHeight="1" x14ac:dyDescent="0.2">
      <c r="A11" s="12" t="s">
        <v>35</v>
      </c>
      <c r="B11" s="13" t="s">
        <v>24</v>
      </c>
      <c r="C11" s="13" t="s">
        <v>20</v>
      </c>
      <c r="D11" s="13" t="s">
        <v>15</v>
      </c>
      <c r="E11" s="21" t="s">
        <v>32</v>
      </c>
      <c r="F11" s="6" t="s">
        <v>32</v>
      </c>
      <c r="G11" s="14">
        <v>44121</v>
      </c>
      <c r="H11" s="15">
        <v>3.2</v>
      </c>
      <c r="I11" s="16">
        <v>200</v>
      </c>
      <c r="J11" s="17">
        <f>I11*0.9599</f>
        <v>191.98</v>
      </c>
      <c r="K11" s="16">
        <f t="shared" si="1"/>
        <v>59.993749999999991</v>
      </c>
      <c r="L11" s="18">
        <v>2020</v>
      </c>
    </row>
    <row r="12" spans="1:12" ht="15.75" customHeight="1" x14ac:dyDescent="0.2">
      <c r="A12" s="12" t="s">
        <v>36</v>
      </c>
      <c r="B12" s="13" t="s">
        <v>24</v>
      </c>
      <c r="C12" s="13" t="s">
        <v>14</v>
      </c>
      <c r="D12" s="13" t="s">
        <v>15</v>
      </c>
      <c r="E12" s="21" t="s">
        <v>32</v>
      </c>
      <c r="F12" s="6" t="s">
        <v>32</v>
      </c>
      <c r="G12" s="14">
        <v>44126</v>
      </c>
      <c r="H12" s="15">
        <v>2.2999999999999998</v>
      </c>
      <c r="I12" s="16">
        <v>160</v>
      </c>
      <c r="J12" s="17">
        <f t="shared" ref="J12:J13" si="3">I12*0.8*0.9599</f>
        <v>122.8672</v>
      </c>
      <c r="K12" s="16">
        <f t="shared" si="1"/>
        <v>53.420521739130436</v>
      </c>
      <c r="L12" s="18">
        <v>2020</v>
      </c>
    </row>
    <row r="13" spans="1:12" ht="15.75" customHeight="1" x14ac:dyDescent="0.2">
      <c r="A13" s="12" t="s">
        <v>37</v>
      </c>
      <c r="B13" s="13" t="s">
        <v>29</v>
      </c>
      <c r="C13" s="13" t="s">
        <v>14</v>
      </c>
      <c r="D13" s="13" t="s">
        <v>15</v>
      </c>
      <c r="E13" s="21" t="s">
        <v>32</v>
      </c>
      <c r="F13" s="6" t="s">
        <v>32</v>
      </c>
      <c r="G13" s="14">
        <v>44125</v>
      </c>
      <c r="H13" s="15">
        <v>3.5</v>
      </c>
      <c r="I13" s="16">
        <v>40</v>
      </c>
      <c r="J13" s="17">
        <f t="shared" si="3"/>
        <v>30.716799999999999</v>
      </c>
      <c r="K13" s="16">
        <f t="shared" si="1"/>
        <v>8.7762285714285717</v>
      </c>
      <c r="L13" s="18">
        <v>2020</v>
      </c>
    </row>
    <row r="14" spans="1:12" ht="15.75" customHeight="1" x14ac:dyDescent="0.2">
      <c r="A14" s="12" t="s">
        <v>38</v>
      </c>
      <c r="B14" s="13" t="s">
        <v>24</v>
      </c>
      <c r="C14" s="13" t="s">
        <v>26</v>
      </c>
      <c r="D14" s="20" t="s">
        <v>39</v>
      </c>
      <c r="E14" s="21" t="s">
        <v>32</v>
      </c>
      <c r="F14" s="6" t="s">
        <v>32</v>
      </c>
      <c r="G14" s="14">
        <v>44125</v>
      </c>
      <c r="H14" s="15">
        <v>7.75</v>
      </c>
      <c r="I14" s="16">
        <v>100</v>
      </c>
      <c r="J14" s="17">
        <f>25*0.9599</f>
        <v>23.997499999999999</v>
      </c>
      <c r="K14" s="16">
        <f t="shared" si="1"/>
        <v>3.0964516129032256</v>
      </c>
      <c r="L14" s="18">
        <v>2020</v>
      </c>
    </row>
    <row r="15" spans="1:12" ht="15.75" customHeight="1" x14ac:dyDescent="0.2">
      <c r="A15" s="12" t="s">
        <v>40</v>
      </c>
      <c r="B15" s="13" t="s">
        <v>24</v>
      </c>
      <c r="C15" s="13" t="s">
        <v>14</v>
      </c>
      <c r="D15" s="13" t="s">
        <v>15</v>
      </c>
      <c r="E15" s="21" t="s">
        <v>32</v>
      </c>
      <c r="F15" s="6" t="s">
        <v>41</v>
      </c>
      <c r="G15" s="14">
        <v>44134</v>
      </c>
      <c r="H15" s="15">
        <v>0.5</v>
      </c>
      <c r="I15" s="16">
        <v>60</v>
      </c>
      <c r="J15" s="17">
        <f t="shared" ref="J15:J20" si="4">I15*0.8*0.9599</f>
        <v>46.075199999999995</v>
      </c>
      <c r="K15" s="16">
        <f t="shared" si="1"/>
        <v>92.150399999999991</v>
      </c>
      <c r="L15" s="18">
        <v>2020</v>
      </c>
    </row>
    <row r="16" spans="1:12" ht="15.75" customHeight="1" x14ac:dyDescent="0.2">
      <c r="A16" s="12" t="s">
        <v>42</v>
      </c>
      <c r="B16" s="13" t="s">
        <v>29</v>
      </c>
      <c r="C16" s="13" t="s">
        <v>14</v>
      </c>
      <c r="D16" s="13" t="s">
        <v>15</v>
      </c>
      <c r="E16" s="21" t="s">
        <v>32</v>
      </c>
      <c r="F16" s="6" t="s">
        <v>41</v>
      </c>
      <c r="G16" s="14">
        <v>44134</v>
      </c>
      <c r="H16" s="15">
        <v>1.5</v>
      </c>
      <c r="I16" s="16">
        <v>20</v>
      </c>
      <c r="J16" s="17">
        <f t="shared" si="4"/>
        <v>15.3584</v>
      </c>
      <c r="K16" s="16">
        <f t="shared" si="1"/>
        <v>10.238933333333334</v>
      </c>
      <c r="L16" s="18">
        <v>2020</v>
      </c>
    </row>
    <row r="17" spans="1:12" ht="15.75" customHeight="1" x14ac:dyDescent="0.2">
      <c r="A17" s="12" t="s">
        <v>43</v>
      </c>
      <c r="B17" s="13" t="s">
        <v>24</v>
      </c>
      <c r="C17" s="13" t="s">
        <v>20</v>
      </c>
      <c r="D17" s="13" t="s">
        <v>15</v>
      </c>
      <c r="E17" s="21" t="s">
        <v>32</v>
      </c>
      <c r="F17" s="6" t="s">
        <v>41</v>
      </c>
      <c r="G17" s="14">
        <v>44134</v>
      </c>
      <c r="H17" s="15">
        <v>0.17</v>
      </c>
      <c r="I17" s="16">
        <v>20</v>
      </c>
      <c r="J17" s="17">
        <f t="shared" si="4"/>
        <v>15.3584</v>
      </c>
      <c r="K17" s="16">
        <f t="shared" si="1"/>
        <v>90.343529411764692</v>
      </c>
      <c r="L17" s="18">
        <v>2020</v>
      </c>
    </row>
    <row r="18" spans="1:12" ht="15.75" customHeight="1" x14ac:dyDescent="0.2">
      <c r="A18" s="12" t="s">
        <v>44</v>
      </c>
      <c r="B18" s="13" t="s">
        <v>24</v>
      </c>
      <c r="C18" s="13" t="s">
        <v>20</v>
      </c>
      <c r="D18" s="13" t="s">
        <v>15</v>
      </c>
      <c r="E18" s="21" t="s">
        <v>32</v>
      </c>
      <c r="F18" s="6" t="s">
        <v>41</v>
      </c>
      <c r="G18" s="22">
        <v>44147</v>
      </c>
      <c r="H18" s="15">
        <v>2</v>
      </c>
      <c r="I18" s="16">
        <v>20</v>
      </c>
      <c r="J18" s="17">
        <f t="shared" si="4"/>
        <v>15.3584</v>
      </c>
      <c r="K18" s="16">
        <f t="shared" si="1"/>
        <v>7.6791999999999998</v>
      </c>
      <c r="L18" s="18">
        <v>2020</v>
      </c>
    </row>
    <row r="19" spans="1:12" ht="15.75" customHeight="1" x14ac:dyDescent="0.2">
      <c r="A19" s="12" t="s">
        <v>45</v>
      </c>
      <c r="B19" s="13" t="s">
        <v>46</v>
      </c>
      <c r="C19" s="13" t="s">
        <v>14</v>
      </c>
      <c r="D19" s="13" t="s">
        <v>15</v>
      </c>
      <c r="E19" s="21" t="s">
        <v>32</v>
      </c>
      <c r="F19" s="6" t="s">
        <v>41</v>
      </c>
      <c r="G19" s="22">
        <v>44150</v>
      </c>
      <c r="H19" s="15">
        <v>3</v>
      </c>
      <c r="I19" s="16">
        <v>140</v>
      </c>
      <c r="J19" s="17">
        <f t="shared" si="4"/>
        <v>107.50879999999999</v>
      </c>
      <c r="K19" s="16">
        <f t="shared" si="1"/>
        <v>35.836266666666667</v>
      </c>
      <c r="L19" s="18">
        <v>2020</v>
      </c>
    </row>
    <row r="20" spans="1:12" ht="15.75" customHeight="1" x14ac:dyDescent="0.2">
      <c r="A20" s="12" t="s">
        <v>47</v>
      </c>
      <c r="B20" s="13" t="s">
        <v>24</v>
      </c>
      <c r="C20" s="13" t="s">
        <v>26</v>
      </c>
      <c r="D20" s="13" t="s">
        <v>15</v>
      </c>
      <c r="E20" s="21" t="s">
        <v>32</v>
      </c>
      <c r="F20" s="6" t="s">
        <v>41</v>
      </c>
      <c r="G20" s="14">
        <v>44141</v>
      </c>
      <c r="H20" s="15">
        <v>10.029999999999999</v>
      </c>
      <c r="I20" s="16">
        <v>154.54390000000001</v>
      </c>
      <c r="J20" s="17">
        <f t="shared" si="4"/>
        <v>118.67735168800002</v>
      </c>
      <c r="K20" s="16">
        <f t="shared" si="1"/>
        <v>11.832238453439683</v>
      </c>
      <c r="L20" s="18">
        <v>2020</v>
      </c>
    </row>
    <row r="21" spans="1:12" ht="15.75" customHeight="1" x14ac:dyDescent="0.2">
      <c r="A21" s="12" t="s">
        <v>48</v>
      </c>
      <c r="B21" s="13" t="s">
        <v>49</v>
      </c>
      <c r="C21" s="13" t="s">
        <v>14</v>
      </c>
      <c r="D21" s="13" t="s">
        <v>50</v>
      </c>
      <c r="E21" s="21" t="s">
        <v>41</v>
      </c>
      <c r="F21" s="6" t="s">
        <v>41</v>
      </c>
      <c r="G21" s="14">
        <v>44148</v>
      </c>
      <c r="H21" s="15">
        <v>0.17</v>
      </c>
      <c r="I21" s="16">
        <v>20</v>
      </c>
      <c r="J21" s="17">
        <f t="shared" ref="J21:J24" si="5">I21*0.9599</f>
        <v>19.198</v>
      </c>
      <c r="K21" s="16">
        <f t="shared" si="1"/>
        <v>112.92941176470588</v>
      </c>
      <c r="L21" s="18">
        <v>2020</v>
      </c>
    </row>
    <row r="22" spans="1:12" ht="15.75" customHeight="1" x14ac:dyDescent="0.2">
      <c r="A22" s="12" t="s">
        <v>51</v>
      </c>
      <c r="B22" s="13" t="s">
        <v>24</v>
      </c>
      <c r="C22" s="13" t="s">
        <v>26</v>
      </c>
      <c r="D22" s="20" t="s">
        <v>52</v>
      </c>
      <c r="E22" s="21" t="s">
        <v>41</v>
      </c>
      <c r="F22" s="6" t="s">
        <v>41</v>
      </c>
      <c r="G22" s="14">
        <v>44141</v>
      </c>
      <c r="H22" s="15">
        <v>15</v>
      </c>
      <c r="I22" s="16">
        <v>200</v>
      </c>
      <c r="J22" s="17">
        <f t="shared" si="5"/>
        <v>191.98</v>
      </c>
      <c r="K22" s="16">
        <f t="shared" si="1"/>
        <v>12.798666666666666</v>
      </c>
      <c r="L22" s="18">
        <v>2020</v>
      </c>
    </row>
    <row r="23" spans="1:12" ht="15.75" customHeight="1" x14ac:dyDescent="0.2">
      <c r="A23" s="12" t="s">
        <v>53</v>
      </c>
      <c r="B23" s="13" t="s">
        <v>49</v>
      </c>
      <c r="C23" s="13" t="s">
        <v>14</v>
      </c>
      <c r="D23" s="13" t="s">
        <v>50</v>
      </c>
      <c r="E23" s="21" t="s">
        <v>54</v>
      </c>
      <c r="F23" s="6" t="s">
        <v>54</v>
      </c>
      <c r="G23" s="14">
        <v>44167</v>
      </c>
      <c r="H23" s="15">
        <v>3</v>
      </c>
      <c r="I23" s="16">
        <v>60</v>
      </c>
      <c r="J23" s="17">
        <f t="shared" si="5"/>
        <v>57.594000000000001</v>
      </c>
      <c r="K23" s="16">
        <f t="shared" si="1"/>
        <v>19.198</v>
      </c>
      <c r="L23" s="18">
        <v>2020</v>
      </c>
    </row>
    <row r="24" spans="1:12" ht="15.75" customHeight="1" x14ac:dyDescent="0.2">
      <c r="A24" s="12" t="s">
        <v>55</v>
      </c>
      <c r="B24" s="13" t="s">
        <v>24</v>
      </c>
      <c r="C24" s="13" t="s">
        <v>26</v>
      </c>
      <c r="D24" s="20" t="s">
        <v>56</v>
      </c>
      <c r="E24" s="21" t="s">
        <v>41</v>
      </c>
      <c r="F24" s="6" t="s">
        <v>54</v>
      </c>
      <c r="G24" s="14">
        <v>44172</v>
      </c>
      <c r="H24" s="15">
        <v>20.05</v>
      </c>
      <c r="I24" s="16">
        <v>253</v>
      </c>
      <c r="J24" s="17">
        <f t="shared" si="5"/>
        <v>242.85469999999998</v>
      </c>
      <c r="K24" s="16">
        <f t="shared" si="1"/>
        <v>12.112453865336658</v>
      </c>
      <c r="L24" s="18">
        <v>2020</v>
      </c>
    </row>
    <row r="25" spans="1:12" ht="15.75" customHeight="1" x14ac:dyDescent="0.2">
      <c r="A25" s="12" t="s">
        <v>57</v>
      </c>
      <c r="B25" s="13" t="s">
        <v>49</v>
      </c>
      <c r="C25" s="13" t="s">
        <v>14</v>
      </c>
      <c r="D25" s="13" t="s">
        <v>15</v>
      </c>
      <c r="E25" s="21" t="s">
        <v>54</v>
      </c>
      <c r="F25" s="6" t="s">
        <v>54</v>
      </c>
      <c r="G25" s="14">
        <v>44194</v>
      </c>
      <c r="H25" s="15">
        <f>1.5+4</f>
        <v>5.5</v>
      </c>
      <c r="I25" s="16">
        <v>128</v>
      </c>
      <c r="J25" s="17">
        <f>I25*0.8*0.9599</f>
        <v>98.293760000000006</v>
      </c>
      <c r="K25" s="16">
        <f t="shared" si="1"/>
        <v>17.871592727272727</v>
      </c>
      <c r="L25" s="18">
        <v>2020</v>
      </c>
    </row>
    <row r="26" spans="1:12" ht="15.75" customHeight="1" x14ac:dyDescent="0.2">
      <c r="A26" s="12" t="s">
        <v>58</v>
      </c>
      <c r="B26" s="13" t="s">
        <v>24</v>
      </c>
      <c r="C26" s="13" t="s">
        <v>26</v>
      </c>
      <c r="D26" s="20" t="s">
        <v>59</v>
      </c>
      <c r="E26" s="21" t="s">
        <v>54</v>
      </c>
      <c r="F26" s="6" t="s">
        <v>54</v>
      </c>
      <c r="G26" s="14">
        <v>44187</v>
      </c>
      <c r="H26" s="15">
        <v>11</v>
      </c>
      <c r="I26" s="16">
        <v>154</v>
      </c>
      <c r="J26" s="17">
        <f t="shared" ref="J26:J27" si="6">I26*0.9599</f>
        <v>147.8246</v>
      </c>
      <c r="K26" s="16">
        <f t="shared" si="1"/>
        <v>13.438600000000001</v>
      </c>
      <c r="L26" s="18">
        <v>2020</v>
      </c>
    </row>
    <row r="27" spans="1:12" ht="15.75" customHeight="1" x14ac:dyDescent="0.2">
      <c r="A27" s="23" t="s">
        <v>60</v>
      </c>
      <c r="B27" s="13" t="s">
        <v>49</v>
      </c>
      <c r="C27" s="24" t="s">
        <v>14</v>
      </c>
      <c r="D27" s="13" t="s">
        <v>50</v>
      </c>
      <c r="E27" s="21" t="s">
        <v>54</v>
      </c>
      <c r="F27" s="6" t="s">
        <v>54</v>
      </c>
      <c r="G27" s="22">
        <v>44188</v>
      </c>
      <c r="H27" s="15">
        <v>2</v>
      </c>
      <c r="I27" s="16">
        <v>60</v>
      </c>
      <c r="J27" s="17">
        <f t="shared" si="6"/>
        <v>57.594000000000001</v>
      </c>
      <c r="K27" s="25">
        <f t="shared" si="1"/>
        <v>28.797000000000001</v>
      </c>
      <c r="L27" s="26">
        <v>2020</v>
      </c>
    </row>
    <row r="28" spans="1:12" ht="15.75" customHeight="1" x14ac:dyDescent="0.2">
      <c r="A28" s="27" t="s">
        <v>61</v>
      </c>
      <c r="B28" s="5" t="s">
        <v>24</v>
      </c>
      <c r="C28" s="28" t="s">
        <v>20</v>
      </c>
      <c r="D28" s="5" t="s">
        <v>15</v>
      </c>
      <c r="E28" s="29" t="s">
        <v>54</v>
      </c>
      <c r="F28" s="30" t="s">
        <v>62</v>
      </c>
      <c r="G28" s="31">
        <v>44228</v>
      </c>
      <c r="H28" s="8">
        <v>0.42</v>
      </c>
      <c r="I28" s="9">
        <v>20</v>
      </c>
      <c r="J28" s="32">
        <f>I28*0.8*0.9599</f>
        <v>15.3584</v>
      </c>
      <c r="K28" s="33">
        <f t="shared" si="1"/>
        <v>36.567619047619047</v>
      </c>
      <c r="L28" s="34">
        <v>2021</v>
      </c>
    </row>
    <row r="29" spans="1:12" ht="15.75" customHeight="1" x14ac:dyDescent="0.2">
      <c r="A29" s="12" t="s">
        <v>63</v>
      </c>
      <c r="B29" s="13" t="s">
        <v>24</v>
      </c>
      <c r="C29" s="13" t="s">
        <v>26</v>
      </c>
      <c r="D29" s="20" t="s">
        <v>27</v>
      </c>
      <c r="E29" s="21" t="s">
        <v>54</v>
      </c>
      <c r="F29" s="6" t="s">
        <v>62</v>
      </c>
      <c r="G29" s="14">
        <v>43836</v>
      </c>
      <c r="H29" s="15">
        <v>12.71</v>
      </c>
      <c r="I29" s="16">
        <v>200</v>
      </c>
      <c r="J29" s="17">
        <f t="shared" ref="J29:J36" si="7">I29*0.9599</f>
        <v>191.98</v>
      </c>
      <c r="K29" s="33">
        <f t="shared" si="1"/>
        <v>15.104642014162076</v>
      </c>
      <c r="L29" s="35">
        <v>2021</v>
      </c>
    </row>
    <row r="30" spans="1:12" ht="15.75" customHeight="1" x14ac:dyDescent="0.2">
      <c r="A30" s="12" t="s">
        <v>64</v>
      </c>
      <c r="B30" s="13" t="s">
        <v>24</v>
      </c>
      <c r="C30" s="13" t="s">
        <v>26</v>
      </c>
      <c r="D30" s="20" t="s">
        <v>27</v>
      </c>
      <c r="E30" s="21" t="s">
        <v>62</v>
      </c>
      <c r="F30" s="6" t="s">
        <v>62</v>
      </c>
      <c r="G30" s="14">
        <v>44218</v>
      </c>
      <c r="H30" s="15">
        <v>28</v>
      </c>
      <c r="I30" s="16">
        <v>410</v>
      </c>
      <c r="J30" s="17">
        <f t="shared" si="7"/>
        <v>393.55899999999997</v>
      </c>
      <c r="K30" s="16">
        <f t="shared" si="1"/>
        <v>14.055678571428571</v>
      </c>
      <c r="L30" s="36">
        <v>2021</v>
      </c>
    </row>
    <row r="31" spans="1:12" ht="15.75" customHeight="1" x14ac:dyDescent="0.2">
      <c r="A31" s="12" t="s">
        <v>65</v>
      </c>
      <c r="B31" s="13" t="s">
        <v>66</v>
      </c>
      <c r="C31" s="13" t="s">
        <v>20</v>
      </c>
      <c r="D31" s="13" t="s">
        <v>15</v>
      </c>
      <c r="E31" s="21" t="s">
        <v>62</v>
      </c>
      <c r="F31" s="6" t="s">
        <v>62</v>
      </c>
      <c r="G31" s="14">
        <v>44208</v>
      </c>
      <c r="H31" s="15">
        <f>25/60</f>
        <v>0.41666666666666669</v>
      </c>
      <c r="I31" s="16">
        <v>20</v>
      </c>
      <c r="J31" s="17">
        <f t="shared" si="7"/>
        <v>19.198</v>
      </c>
      <c r="K31" s="16">
        <f t="shared" si="1"/>
        <v>46.075200000000002</v>
      </c>
      <c r="L31" s="35">
        <v>2021</v>
      </c>
    </row>
    <row r="32" spans="1:12" ht="15.75" customHeight="1" x14ac:dyDescent="0.2">
      <c r="A32" s="12" t="s">
        <v>67</v>
      </c>
      <c r="B32" s="13" t="s">
        <v>24</v>
      </c>
      <c r="C32" s="13" t="s">
        <v>26</v>
      </c>
      <c r="D32" s="20" t="s">
        <v>27</v>
      </c>
      <c r="E32" s="21" t="s">
        <v>62</v>
      </c>
      <c r="F32" s="6" t="s">
        <v>68</v>
      </c>
      <c r="G32" s="14">
        <v>44233</v>
      </c>
      <c r="H32" s="37">
        <v>13.83</v>
      </c>
      <c r="I32" s="16">
        <v>315</v>
      </c>
      <c r="J32" s="17">
        <f t="shared" si="7"/>
        <v>302.36849999999998</v>
      </c>
      <c r="K32" s="16">
        <f t="shared" si="1"/>
        <v>21.863232104121472</v>
      </c>
      <c r="L32" s="36">
        <v>2021</v>
      </c>
    </row>
    <row r="33" spans="1:12" ht="15.75" customHeight="1" x14ac:dyDescent="0.2">
      <c r="A33" s="12" t="s">
        <v>69</v>
      </c>
      <c r="B33" s="13" t="s">
        <v>24</v>
      </c>
      <c r="C33" s="13" t="s">
        <v>26</v>
      </c>
      <c r="D33" s="20" t="s">
        <v>27</v>
      </c>
      <c r="E33" s="21" t="s">
        <v>68</v>
      </c>
      <c r="F33" s="6" t="s">
        <v>68</v>
      </c>
      <c r="G33" s="14">
        <v>44248</v>
      </c>
      <c r="H33" s="37">
        <v>10.43</v>
      </c>
      <c r="I33" s="16">
        <v>175</v>
      </c>
      <c r="J33" s="17">
        <f t="shared" si="7"/>
        <v>167.98249999999999</v>
      </c>
      <c r="K33" s="16">
        <f t="shared" si="1"/>
        <v>16.105704697986578</v>
      </c>
      <c r="L33" s="35">
        <v>2021</v>
      </c>
    </row>
    <row r="34" spans="1:12" ht="15.75" customHeight="1" x14ac:dyDescent="0.2">
      <c r="A34" s="12" t="s">
        <v>70</v>
      </c>
      <c r="B34" s="13" t="s">
        <v>24</v>
      </c>
      <c r="C34" s="13" t="s">
        <v>26</v>
      </c>
      <c r="D34" s="20" t="s">
        <v>27</v>
      </c>
      <c r="E34" s="21" t="s">
        <v>68</v>
      </c>
      <c r="F34" s="6" t="s">
        <v>71</v>
      </c>
      <c r="G34" s="14">
        <v>44261</v>
      </c>
      <c r="H34" s="37">
        <v>19.62</v>
      </c>
      <c r="I34" s="16">
        <v>280</v>
      </c>
      <c r="J34" s="17">
        <f t="shared" si="7"/>
        <v>268.77199999999999</v>
      </c>
      <c r="K34" s="16">
        <f t="shared" si="1"/>
        <v>13.69887869520897</v>
      </c>
      <c r="L34" s="36">
        <v>2021</v>
      </c>
    </row>
    <row r="35" spans="1:12" ht="15.75" customHeight="1" x14ac:dyDescent="0.2">
      <c r="A35" s="12" t="s">
        <v>72</v>
      </c>
      <c r="B35" s="13" t="s">
        <v>24</v>
      </c>
      <c r="C35" s="13" t="s">
        <v>26</v>
      </c>
      <c r="D35" s="20" t="s">
        <v>27</v>
      </c>
      <c r="E35" s="21" t="s">
        <v>71</v>
      </c>
      <c r="F35" s="6" t="s">
        <v>71</v>
      </c>
      <c r="G35" s="14">
        <v>44276</v>
      </c>
      <c r="H35" s="37">
        <v>6.4</v>
      </c>
      <c r="I35" s="16">
        <v>71</v>
      </c>
      <c r="J35" s="17">
        <f t="shared" si="7"/>
        <v>68.152900000000002</v>
      </c>
      <c r="K35" s="16">
        <f t="shared" si="1"/>
        <v>10.648890625</v>
      </c>
      <c r="L35" s="35">
        <v>2021</v>
      </c>
    </row>
    <row r="36" spans="1:12" ht="15.75" customHeight="1" x14ac:dyDescent="0.2">
      <c r="A36" s="12" t="s">
        <v>73</v>
      </c>
      <c r="B36" s="13" t="s">
        <v>49</v>
      </c>
      <c r="C36" s="13" t="s">
        <v>26</v>
      </c>
      <c r="D36" s="13" t="s">
        <v>50</v>
      </c>
      <c r="E36" s="21" t="s">
        <v>71</v>
      </c>
      <c r="F36" s="6" t="s">
        <v>71</v>
      </c>
      <c r="G36" s="14">
        <v>44285</v>
      </c>
      <c r="H36" s="37">
        <v>3</v>
      </c>
      <c r="I36" s="16">
        <v>40</v>
      </c>
      <c r="J36" s="38">
        <f t="shared" si="7"/>
        <v>38.396000000000001</v>
      </c>
      <c r="K36" s="16">
        <f t="shared" si="1"/>
        <v>12.798666666666668</v>
      </c>
      <c r="L36" s="36">
        <v>2021</v>
      </c>
    </row>
    <row r="37" spans="1:12" ht="15.75" customHeight="1" x14ac:dyDescent="0.2">
      <c r="A37" s="12" t="s">
        <v>74</v>
      </c>
      <c r="B37" s="13" t="s">
        <v>13</v>
      </c>
      <c r="C37" s="13" t="s">
        <v>14</v>
      </c>
      <c r="D37" s="13" t="s">
        <v>15</v>
      </c>
      <c r="E37" s="21" t="s">
        <v>75</v>
      </c>
      <c r="F37" s="6" t="s">
        <v>71</v>
      </c>
      <c r="G37" s="14">
        <v>44265</v>
      </c>
      <c r="H37" s="15">
        <v>2.75</v>
      </c>
      <c r="I37" s="16">
        <v>60</v>
      </c>
      <c r="J37" s="17">
        <f t="shared" ref="J37:J38" si="8">I37*0.8*0.9599</f>
        <v>46.075199999999995</v>
      </c>
      <c r="K37" s="16">
        <f t="shared" si="1"/>
        <v>16.754618181818181</v>
      </c>
      <c r="L37" s="35">
        <v>2021</v>
      </c>
    </row>
    <row r="38" spans="1:12" ht="15.75" customHeight="1" x14ac:dyDescent="0.2">
      <c r="A38" s="12" t="s">
        <v>76</v>
      </c>
      <c r="B38" s="13" t="s">
        <v>77</v>
      </c>
      <c r="C38" s="13" t="s">
        <v>20</v>
      </c>
      <c r="D38" s="13" t="s">
        <v>15</v>
      </c>
      <c r="E38" s="21" t="s">
        <v>75</v>
      </c>
      <c r="F38" s="6" t="s">
        <v>78</v>
      </c>
      <c r="G38" s="14">
        <v>44291</v>
      </c>
      <c r="H38" s="15">
        <v>0.75</v>
      </c>
      <c r="I38" s="16">
        <v>20</v>
      </c>
      <c r="J38" s="17">
        <f t="shared" si="8"/>
        <v>15.3584</v>
      </c>
      <c r="K38" s="16">
        <f t="shared" si="1"/>
        <v>20.477866666666667</v>
      </c>
      <c r="L38" s="36">
        <v>2021</v>
      </c>
    </row>
    <row r="39" spans="1:12" ht="15.75" customHeight="1" x14ac:dyDescent="0.2">
      <c r="A39" s="12" t="s">
        <v>79</v>
      </c>
      <c r="B39" s="13" t="s">
        <v>80</v>
      </c>
      <c r="C39" s="13" t="s">
        <v>26</v>
      </c>
      <c r="D39" s="13" t="s">
        <v>50</v>
      </c>
      <c r="E39" s="21" t="s">
        <v>81</v>
      </c>
      <c r="F39" s="6" t="s">
        <v>78</v>
      </c>
      <c r="G39" s="14">
        <v>44291</v>
      </c>
      <c r="H39" s="15">
        <v>1</v>
      </c>
      <c r="I39" s="16">
        <v>20</v>
      </c>
      <c r="J39" s="17">
        <v>5</v>
      </c>
      <c r="K39" s="16">
        <f t="shared" si="1"/>
        <v>5</v>
      </c>
      <c r="L39" s="35">
        <v>2021</v>
      </c>
    </row>
    <row r="40" spans="1:12" ht="15.75" customHeight="1" x14ac:dyDescent="0.2">
      <c r="A40" s="12" t="s">
        <v>82</v>
      </c>
      <c r="B40" s="13" t="s">
        <v>24</v>
      </c>
      <c r="C40" s="13" t="s">
        <v>26</v>
      </c>
      <c r="D40" s="20" t="s">
        <v>27</v>
      </c>
      <c r="E40" s="21" t="s">
        <v>71</v>
      </c>
      <c r="F40" s="6" t="s">
        <v>78</v>
      </c>
      <c r="G40" s="14">
        <v>44292</v>
      </c>
      <c r="H40" s="37">
        <v>9.32</v>
      </c>
      <c r="I40" s="16">
        <v>101</v>
      </c>
      <c r="J40" s="38">
        <f>I40*0.9599</f>
        <v>96.9499</v>
      </c>
      <c r="K40" s="16">
        <f t="shared" si="1"/>
        <v>10.402349785407726</v>
      </c>
      <c r="L40" s="36">
        <v>2021</v>
      </c>
    </row>
    <row r="41" spans="1:12" ht="15.75" customHeight="1" x14ac:dyDescent="0.2">
      <c r="A41" s="12" t="s">
        <v>83</v>
      </c>
      <c r="B41" s="13" t="s">
        <v>84</v>
      </c>
      <c r="C41" s="13" t="s">
        <v>14</v>
      </c>
      <c r="D41" s="13" t="s">
        <v>15</v>
      </c>
      <c r="E41" s="21" t="s">
        <v>85</v>
      </c>
      <c r="F41" s="6" t="s">
        <v>78</v>
      </c>
      <c r="G41" s="14">
        <v>44301</v>
      </c>
      <c r="H41" s="37">
        <v>8.82</v>
      </c>
      <c r="I41" s="16">
        <v>160</v>
      </c>
      <c r="J41" s="38">
        <f>I41*0.8*0.9599</f>
        <v>122.8672</v>
      </c>
      <c r="K41" s="16">
        <f t="shared" si="1"/>
        <v>13.930521541950112</v>
      </c>
      <c r="L41" s="35">
        <v>2021</v>
      </c>
    </row>
    <row r="42" spans="1:12" ht="15.75" customHeight="1" x14ac:dyDescent="0.2">
      <c r="A42" s="12" t="s">
        <v>86</v>
      </c>
      <c r="B42" s="13" t="s">
        <v>24</v>
      </c>
      <c r="C42" s="13" t="s">
        <v>26</v>
      </c>
      <c r="D42" s="20" t="s">
        <v>27</v>
      </c>
      <c r="E42" s="21" t="s">
        <v>78</v>
      </c>
      <c r="F42" s="6" t="s">
        <v>78</v>
      </c>
      <c r="G42" s="14">
        <v>44292</v>
      </c>
      <c r="H42" s="37">
        <v>9.32</v>
      </c>
      <c r="I42" s="16">
        <v>101</v>
      </c>
      <c r="J42" s="38">
        <f>I42*0.9599</f>
        <v>96.9499</v>
      </c>
      <c r="K42" s="16">
        <f t="shared" si="1"/>
        <v>10.402349785407726</v>
      </c>
      <c r="L42" s="36">
        <v>2021</v>
      </c>
    </row>
    <row r="43" spans="1:12" ht="15.75" customHeight="1" x14ac:dyDescent="0.2">
      <c r="A43" s="12" t="s">
        <v>87</v>
      </c>
      <c r="B43" s="13" t="s">
        <v>24</v>
      </c>
      <c r="C43" s="13" t="s">
        <v>14</v>
      </c>
      <c r="D43" s="13" t="s">
        <v>15</v>
      </c>
      <c r="E43" s="21" t="s">
        <v>78</v>
      </c>
      <c r="F43" s="6" t="s">
        <v>85</v>
      </c>
      <c r="G43" s="14">
        <v>44317</v>
      </c>
      <c r="H43" s="37">
        <v>4.75</v>
      </c>
      <c r="I43" s="16">
        <v>120</v>
      </c>
      <c r="J43" s="38">
        <f>I43*0.8*0.9599</f>
        <v>92.150399999999991</v>
      </c>
      <c r="K43" s="16">
        <f t="shared" si="1"/>
        <v>19.400084210526312</v>
      </c>
      <c r="L43" s="35">
        <v>2021</v>
      </c>
    </row>
    <row r="44" spans="1:12" ht="15.75" customHeight="1" x14ac:dyDescent="0.2">
      <c r="A44" s="12" t="s">
        <v>88</v>
      </c>
      <c r="B44" s="13" t="s">
        <v>24</v>
      </c>
      <c r="C44" s="13" t="s">
        <v>26</v>
      </c>
      <c r="D44" s="20" t="s">
        <v>27</v>
      </c>
      <c r="E44" s="21" t="s">
        <v>78</v>
      </c>
      <c r="F44" s="6" t="s">
        <v>85</v>
      </c>
      <c r="G44" s="14">
        <v>44322</v>
      </c>
      <c r="H44" s="37">
        <v>5</v>
      </c>
      <c r="I44" s="16">
        <v>53</v>
      </c>
      <c r="J44" s="38">
        <f>I44*0.9599</f>
        <v>50.874699999999997</v>
      </c>
      <c r="K44" s="16">
        <f t="shared" si="1"/>
        <v>10.174939999999999</v>
      </c>
      <c r="L44" s="36">
        <v>2021</v>
      </c>
    </row>
    <row r="45" spans="1:12" ht="15.75" customHeight="1" x14ac:dyDescent="0.2">
      <c r="A45" s="12" t="s">
        <v>89</v>
      </c>
      <c r="B45" s="13" t="s">
        <v>90</v>
      </c>
      <c r="C45" s="13" t="s">
        <v>14</v>
      </c>
      <c r="D45" s="13" t="s">
        <v>15</v>
      </c>
      <c r="E45" s="21" t="s">
        <v>85</v>
      </c>
      <c r="F45" s="6" t="s">
        <v>85</v>
      </c>
      <c r="G45" s="14">
        <v>44337</v>
      </c>
      <c r="H45" s="37">
        <v>4.5999999999999996</v>
      </c>
      <c r="I45" s="16">
        <v>80</v>
      </c>
      <c r="J45" s="38">
        <f>I45*0.8*0.9599</f>
        <v>61.433599999999998</v>
      </c>
      <c r="K45" s="16">
        <f t="shared" si="1"/>
        <v>13.355130434782609</v>
      </c>
      <c r="L45" s="35">
        <v>2021</v>
      </c>
    </row>
    <row r="46" spans="1:12" ht="15.75" customHeight="1" x14ac:dyDescent="0.2">
      <c r="A46" s="12" t="s">
        <v>91</v>
      </c>
      <c r="B46" s="13" t="s">
        <v>24</v>
      </c>
      <c r="C46" s="13" t="s">
        <v>26</v>
      </c>
      <c r="D46" s="20" t="s">
        <v>27</v>
      </c>
      <c r="E46" s="21" t="s">
        <v>85</v>
      </c>
      <c r="F46" s="6" t="s">
        <v>85</v>
      </c>
      <c r="G46" s="14">
        <v>44339</v>
      </c>
      <c r="H46" s="37">
        <v>3.58</v>
      </c>
      <c r="I46" s="16">
        <v>40</v>
      </c>
      <c r="J46" s="38">
        <f>I46*0.9599</f>
        <v>38.396000000000001</v>
      </c>
      <c r="K46" s="16">
        <f t="shared" si="1"/>
        <v>10.72513966480447</v>
      </c>
      <c r="L46" s="36">
        <v>2021</v>
      </c>
    </row>
    <row r="47" spans="1:12" ht="15.75" customHeight="1" x14ac:dyDescent="0.2">
      <c r="A47" s="12" t="s">
        <v>92</v>
      </c>
      <c r="B47" s="13" t="s">
        <v>24</v>
      </c>
      <c r="C47" s="13" t="s">
        <v>26</v>
      </c>
      <c r="D47" s="13" t="s">
        <v>15</v>
      </c>
      <c r="E47" s="21" t="s">
        <v>85</v>
      </c>
      <c r="F47" s="6" t="s">
        <v>85</v>
      </c>
      <c r="G47" s="14">
        <v>44343</v>
      </c>
      <c r="H47" s="37">
        <v>1.58</v>
      </c>
      <c r="I47" s="16">
        <v>40</v>
      </c>
      <c r="J47" s="38">
        <f t="shared" ref="J47:J52" si="9">I47*0.8*0.9599</f>
        <v>30.716799999999999</v>
      </c>
      <c r="K47" s="16">
        <f t="shared" si="1"/>
        <v>19.441012658227848</v>
      </c>
      <c r="L47" s="35">
        <v>2021</v>
      </c>
    </row>
    <row r="48" spans="1:12" ht="15.75" customHeight="1" x14ac:dyDescent="0.2">
      <c r="A48" s="12" t="s">
        <v>93</v>
      </c>
      <c r="B48" s="13" t="s">
        <v>77</v>
      </c>
      <c r="C48" s="13" t="s">
        <v>20</v>
      </c>
      <c r="D48" s="13" t="s">
        <v>15</v>
      </c>
      <c r="E48" s="21" t="s">
        <v>85</v>
      </c>
      <c r="F48" s="6" t="s">
        <v>94</v>
      </c>
      <c r="G48" s="14">
        <v>44351</v>
      </c>
      <c r="H48" s="37">
        <v>2.1800000000000002</v>
      </c>
      <c r="I48" s="16">
        <v>60</v>
      </c>
      <c r="J48" s="38">
        <f t="shared" si="9"/>
        <v>46.075199999999995</v>
      </c>
      <c r="K48" s="16">
        <f t="shared" si="1"/>
        <v>21.135412844036694</v>
      </c>
      <c r="L48" s="36">
        <v>2021</v>
      </c>
    </row>
    <row r="49" spans="1:12" ht="15.75" customHeight="1" x14ac:dyDescent="0.2">
      <c r="A49" s="12" t="s">
        <v>95</v>
      </c>
      <c r="B49" s="13" t="s">
        <v>24</v>
      </c>
      <c r="C49" s="13" t="s">
        <v>20</v>
      </c>
      <c r="D49" s="13" t="s">
        <v>15</v>
      </c>
      <c r="E49" s="21" t="s">
        <v>85</v>
      </c>
      <c r="F49" s="6" t="s">
        <v>94</v>
      </c>
      <c r="G49" s="14">
        <v>44354</v>
      </c>
      <c r="H49" s="37">
        <v>2</v>
      </c>
      <c r="I49" s="16">
        <v>60</v>
      </c>
      <c r="J49" s="38">
        <f t="shared" si="9"/>
        <v>46.075199999999995</v>
      </c>
      <c r="K49" s="16">
        <f t="shared" si="1"/>
        <v>23.037599999999998</v>
      </c>
      <c r="L49" s="35">
        <v>2021</v>
      </c>
    </row>
    <row r="50" spans="1:12" ht="15.75" customHeight="1" x14ac:dyDescent="0.2">
      <c r="A50" s="12" t="s">
        <v>96</v>
      </c>
      <c r="B50" s="13" t="s">
        <v>84</v>
      </c>
      <c r="C50" s="13" t="s">
        <v>14</v>
      </c>
      <c r="D50" s="13" t="s">
        <v>15</v>
      </c>
      <c r="E50" s="21" t="s">
        <v>85</v>
      </c>
      <c r="F50" s="6" t="s">
        <v>94</v>
      </c>
      <c r="G50" s="14">
        <v>44355</v>
      </c>
      <c r="H50" s="37">
        <v>32.67</v>
      </c>
      <c r="I50" s="16">
        <v>1080</v>
      </c>
      <c r="J50" s="38">
        <f t="shared" si="9"/>
        <v>829.35360000000003</v>
      </c>
      <c r="K50" s="16">
        <f t="shared" si="1"/>
        <v>25.38578512396694</v>
      </c>
      <c r="L50" s="36">
        <v>2021</v>
      </c>
    </row>
    <row r="51" spans="1:12" ht="15.75" customHeight="1" x14ac:dyDescent="0.2">
      <c r="A51" s="12" t="s">
        <v>97</v>
      </c>
      <c r="B51" s="13" t="s">
        <v>98</v>
      </c>
      <c r="C51" s="13" t="s">
        <v>20</v>
      </c>
      <c r="D51" s="13" t="s">
        <v>15</v>
      </c>
      <c r="E51" s="21" t="s">
        <v>85</v>
      </c>
      <c r="F51" s="6" t="s">
        <v>94</v>
      </c>
      <c r="G51" s="14">
        <v>44359</v>
      </c>
      <c r="H51" s="37">
        <v>0.67</v>
      </c>
      <c r="I51" s="16">
        <v>20</v>
      </c>
      <c r="J51" s="38">
        <f t="shared" si="9"/>
        <v>15.3584</v>
      </c>
      <c r="K51" s="16">
        <f t="shared" si="1"/>
        <v>22.922985074626865</v>
      </c>
      <c r="L51" s="36">
        <v>2021</v>
      </c>
    </row>
    <row r="52" spans="1:12" ht="15.75" customHeight="1" x14ac:dyDescent="0.2">
      <c r="A52" s="12" t="s">
        <v>99</v>
      </c>
      <c r="B52" s="13" t="s">
        <v>84</v>
      </c>
      <c r="C52" s="13" t="s">
        <v>14</v>
      </c>
      <c r="D52" s="13" t="s">
        <v>15</v>
      </c>
      <c r="E52" s="21" t="s">
        <v>85</v>
      </c>
      <c r="F52" s="6" t="s">
        <v>94</v>
      </c>
      <c r="G52" s="14">
        <v>44359</v>
      </c>
      <c r="H52" s="37">
        <v>3.92</v>
      </c>
      <c r="I52" s="16">
        <v>40</v>
      </c>
      <c r="J52" s="38">
        <f t="shared" si="9"/>
        <v>30.716799999999999</v>
      </c>
      <c r="K52" s="16">
        <f t="shared" si="1"/>
        <v>7.835918367346939</v>
      </c>
      <c r="L52" s="36">
        <v>2021</v>
      </c>
    </row>
    <row r="53" spans="1:12" ht="15.75" customHeight="1" x14ac:dyDescent="0.2">
      <c r="A53" s="12" t="s">
        <v>100</v>
      </c>
      <c r="B53" s="13" t="s">
        <v>24</v>
      </c>
      <c r="C53" s="13" t="s">
        <v>26</v>
      </c>
      <c r="D53" s="20" t="s">
        <v>27</v>
      </c>
      <c r="E53" s="21" t="s">
        <v>85</v>
      </c>
      <c r="F53" s="6" t="s">
        <v>94</v>
      </c>
      <c r="G53" s="39">
        <v>44414</v>
      </c>
      <c r="H53" s="37">
        <v>2</v>
      </c>
      <c r="I53" s="16">
        <v>35</v>
      </c>
      <c r="J53" s="38">
        <f>I53*0.9599</f>
        <v>33.596499999999999</v>
      </c>
      <c r="K53" s="16">
        <f t="shared" si="1"/>
        <v>16.798249999999999</v>
      </c>
      <c r="L53" s="36">
        <v>2021</v>
      </c>
    </row>
    <row r="54" spans="1:12" ht="15.75" customHeight="1" x14ac:dyDescent="0.2">
      <c r="A54" s="12" t="s">
        <v>101</v>
      </c>
      <c r="B54" s="13" t="s">
        <v>24</v>
      </c>
      <c r="C54" s="13" t="s">
        <v>14</v>
      </c>
      <c r="D54" s="13" t="s">
        <v>15</v>
      </c>
      <c r="E54" s="21" t="s">
        <v>94</v>
      </c>
      <c r="F54" s="6" t="s">
        <v>94</v>
      </c>
      <c r="G54" s="13" t="s">
        <v>102</v>
      </c>
      <c r="H54" s="37">
        <v>2.5</v>
      </c>
      <c r="I54" s="16">
        <v>60</v>
      </c>
      <c r="J54" s="38">
        <f t="shared" ref="J54:J55" si="10">I54*0.8*0.9599</f>
        <v>46.075199999999995</v>
      </c>
      <c r="K54" s="16">
        <f t="shared" si="1"/>
        <v>18.430079999999997</v>
      </c>
      <c r="L54" s="36">
        <v>2021</v>
      </c>
    </row>
    <row r="55" spans="1:12" ht="15.75" customHeight="1" x14ac:dyDescent="0.2">
      <c r="A55" s="12" t="s">
        <v>103</v>
      </c>
      <c r="B55" s="13" t="s">
        <v>77</v>
      </c>
      <c r="C55" s="13" t="s">
        <v>20</v>
      </c>
      <c r="D55" s="13" t="s">
        <v>15</v>
      </c>
      <c r="E55" s="21" t="s">
        <v>94</v>
      </c>
      <c r="F55" s="6" t="s">
        <v>94</v>
      </c>
      <c r="G55" s="13" t="s">
        <v>102</v>
      </c>
      <c r="H55" s="37">
        <v>0.67</v>
      </c>
      <c r="I55" s="16">
        <v>20</v>
      </c>
      <c r="J55" s="38">
        <f t="shared" si="10"/>
        <v>15.3584</v>
      </c>
      <c r="K55" s="16">
        <f t="shared" si="1"/>
        <v>22.922985074626865</v>
      </c>
      <c r="L55" s="36">
        <v>2021</v>
      </c>
    </row>
    <row r="56" spans="1:12" ht="15.75" customHeight="1" x14ac:dyDescent="0.2">
      <c r="A56" s="12" t="s">
        <v>104</v>
      </c>
      <c r="B56" s="13" t="s">
        <v>24</v>
      </c>
      <c r="C56" s="13" t="s">
        <v>26</v>
      </c>
      <c r="D56" s="20" t="s">
        <v>27</v>
      </c>
      <c r="E56" s="21" t="s">
        <v>94</v>
      </c>
      <c r="F56" s="6" t="s">
        <v>94</v>
      </c>
      <c r="G56" s="13" t="s">
        <v>105</v>
      </c>
      <c r="H56" s="37">
        <v>1.5</v>
      </c>
      <c r="I56" s="16">
        <v>32</v>
      </c>
      <c r="J56" s="38">
        <f>I56*0.9599</f>
        <v>30.716799999999999</v>
      </c>
      <c r="K56" s="16">
        <f t="shared" si="1"/>
        <v>20.477866666666667</v>
      </c>
      <c r="L56" s="36">
        <v>2021</v>
      </c>
    </row>
    <row r="57" spans="1:12" ht="15.75" customHeight="1" x14ac:dyDescent="0.2">
      <c r="A57" s="12" t="s">
        <v>106</v>
      </c>
      <c r="B57" s="13" t="s">
        <v>107</v>
      </c>
      <c r="C57" s="13" t="s">
        <v>20</v>
      </c>
      <c r="D57" s="13" t="s">
        <v>15</v>
      </c>
      <c r="E57" s="21" t="s">
        <v>94</v>
      </c>
      <c r="F57" s="6" t="s">
        <v>94</v>
      </c>
      <c r="G57" s="13" t="s">
        <v>108</v>
      </c>
      <c r="H57" s="37">
        <v>0.45</v>
      </c>
      <c r="I57" s="16">
        <v>20</v>
      </c>
      <c r="J57" s="38">
        <f>I57*0.8*0.9599</f>
        <v>15.3584</v>
      </c>
      <c r="K57" s="16">
        <f t="shared" si="1"/>
        <v>34.129777777777775</v>
      </c>
      <c r="L57" s="36">
        <v>2021</v>
      </c>
    </row>
    <row r="58" spans="1:12" ht="15.75" customHeight="1" x14ac:dyDescent="0.2">
      <c r="A58" s="12" t="s">
        <v>109</v>
      </c>
      <c r="B58" s="40" t="s">
        <v>24</v>
      </c>
      <c r="C58" s="13" t="s">
        <v>26</v>
      </c>
      <c r="D58" s="20" t="s">
        <v>27</v>
      </c>
      <c r="E58" s="21" t="s">
        <v>94</v>
      </c>
      <c r="F58" s="6" t="s">
        <v>110</v>
      </c>
      <c r="G58" s="39">
        <v>44354</v>
      </c>
      <c r="H58" s="37">
        <v>2.2000000000000002</v>
      </c>
      <c r="I58" s="16">
        <v>25</v>
      </c>
      <c r="J58" s="38">
        <f>25*0.25*0.9599</f>
        <v>5.9993749999999997</v>
      </c>
      <c r="K58" s="16">
        <f t="shared" si="1"/>
        <v>2.726988636363636</v>
      </c>
      <c r="L58" s="36">
        <v>2021</v>
      </c>
    </row>
    <row r="59" spans="1:12" ht="15.75" customHeight="1" x14ac:dyDescent="0.2">
      <c r="A59" s="12" t="s">
        <v>111</v>
      </c>
      <c r="B59" s="13" t="s">
        <v>46</v>
      </c>
      <c r="C59" s="13" t="s">
        <v>20</v>
      </c>
      <c r="D59" s="13" t="s">
        <v>15</v>
      </c>
      <c r="E59" s="21" t="s">
        <v>94</v>
      </c>
      <c r="F59" s="6" t="s">
        <v>110</v>
      </c>
      <c r="G59" s="39" t="s">
        <v>112</v>
      </c>
      <c r="H59" s="37">
        <v>10.220000000000001</v>
      </c>
      <c r="I59" s="16">
        <v>60</v>
      </c>
      <c r="J59" s="38">
        <f>I59*0.9599</f>
        <v>57.594000000000001</v>
      </c>
      <c r="K59" s="16">
        <f t="shared" si="1"/>
        <v>5.6354207436399211</v>
      </c>
      <c r="L59" s="36">
        <v>2021</v>
      </c>
    </row>
    <row r="60" spans="1:12" ht="15.75" customHeight="1" x14ac:dyDescent="0.2">
      <c r="A60" s="12" t="s">
        <v>113</v>
      </c>
      <c r="B60" s="13" t="s">
        <v>24</v>
      </c>
      <c r="C60" s="13" t="s">
        <v>14</v>
      </c>
      <c r="D60" s="13" t="s">
        <v>15</v>
      </c>
      <c r="E60" s="21" t="s">
        <v>94</v>
      </c>
      <c r="F60" s="6" t="s">
        <v>110</v>
      </c>
      <c r="G60" s="39" t="s">
        <v>112</v>
      </c>
      <c r="H60" s="37">
        <v>0.77</v>
      </c>
      <c r="I60" s="16">
        <v>20</v>
      </c>
      <c r="J60" s="38">
        <f t="shared" ref="J60:J61" si="11">I60*0.8*0.9599</f>
        <v>15.3584</v>
      </c>
      <c r="K60" s="16">
        <f t="shared" si="1"/>
        <v>19.945974025974024</v>
      </c>
      <c r="L60" s="36">
        <v>2021</v>
      </c>
    </row>
    <row r="61" spans="1:12" ht="15.75" customHeight="1" x14ac:dyDescent="0.2">
      <c r="A61" s="12" t="s">
        <v>114</v>
      </c>
      <c r="B61" s="13" t="s">
        <v>24</v>
      </c>
      <c r="C61" s="13" t="s">
        <v>14</v>
      </c>
      <c r="D61" s="13" t="s">
        <v>15</v>
      </c>
      <c r="E61" s="21" t="s">
        <v>94</v>
      </c>
      <c r="F61" s="6" t="s">
        <v>110</v>
      </c>
      <c r="G61" s="39" t="s">
        <v>115</v>
      </c>
      <c r="H61" s="37">
        <v>1.17</v>
      </c>
      <c r="I61" s="16">
        <v>20</v>
      </c>
      <c r="J61" s="38">
        <f t="shared" si="11"/>
        <v>15.3584</v>
      </c>
      <c r="K61" s="16">
        <f t="shared" si="1"/>
        <v>13.126837606837608</v>
      </c>
      <c r="L61" s="36">
        <v>2021</v>
      </c>
    </row>
    <row r="62" spans="1:12" ht="15.75" customHeight="1" x14ac:dyDescent="0.2">
      <c r="A62" s="12" t="s">
        <v>116</v>
      </c>
      <c r="B62" s="13" t="s">
        <v>24</v>
      </c>
      <c r="C62" s="13" t="s">
        <v>26</v>
      </c>
      <c r="D62" s="20" t="s">
        <v>27</v>
      </c>
      <c r="E62" s="21" t="s">
        <v>110</v>
      </c>
      <c r="F62" s="6" t="s">
        <v>110</v>
      </c>
      <c r="G62" s="39" t="s">
        <v>117</v>
      </c>
      <c r="H62" s="37">
        <v>2</v>
      </c>
      <c r="I62" s="16">
        <v>20</v>
      </c>
      <c r="J62" s="38">
        <f>I62*0.9599</f>
        <v>19.198</v>
      </c>
      <c r="K62" s="16">
        <f t="shared" si="1"/>
        <v>9.5990000000000002</v>
      </c>
      <c r="L62" s="36">
        <v>2021</v>
      </c>
    </row>
    <row r="63" spans="1:12" ht="15.75" customHeight="1" x14ac:dyDescent="0.2">
      <c r="A63" s="12" t="s">
        <v>118</v>
      </c>
      <c r="B63" s="13" t="s">
        <v>80</v>
      </c>
      <c r="C63" s="13" t="s">
        <v>26</v>
      </c>
      <c r="D63" s="13" t="s">
        <v>50</v>
      </c>
      <c r="E63" s="21" t="s">
        <v>110</v>
      </c>
      <c r="F63" s="6" t="s">
        <v>110</v>
      </c>
      <c r="G63" s="13" t="s">
        <v>119</v>
      </c>
      <c r="H63" s="37">
        <v>2</v>
      </c>
      <c r="I63" s="16">
        <v>100</v>
      </c>
      <c r="J63" s="38">
        <f>I63</f>
        <v>100</v>
      </c>
      <c r="K63" s="16">
        <f t="shared" si="1"/>
        <v>50</v>
      </c>
      <c r="L63" s="36">
        <v>2021</v>
      </c>
    </row>
    <row r="64" spans="1:12" ht="15.75" customHeight="1" x14ac:dyDescent="0.2">
      <c r="A64" s="12" t="s">
        <v>120</v>
      </c>
      <c r="B64" s="13" t="s">
        <v>24</v>
      </c>
      <c r="C64" s="13" t="s">
        <v>26</v>
      </c>
      <c r="D64" s="13" t="s">
        <v>15</v>
      </c>
      <c r="E64" s="21" t="s">
        <v>16</v>
      </c>
      <c r="F64" s="6" t="s">
        <v>16</v>
      </c>
      <c r="G64" s="13" t="s">
        <v>121</v>
      </c>
      <c r="H64" s="37">
        <v>1</v>
      </c>
      <c r="I64" s="16">
        <v>20</v>
      </c>
      <c r="J64" s="38">
        <f>I64*0.9599</f>
        <v>19.198</v>
      </c>
      <c r="K64" s="16">
        <f t="shared" si="1"/>
        <v>19.198</v>
      </c>
      <c r="L64" s="36">
        <v>2021</v>
      </c>
    </row>
    <row r="65" spans="1:12" ht="15.75" customHeight="1" x14ac:dyDescent="0.2">
      <c r="A65" s="12" t="s">
        <v>122</v>
      </c>
      <c r="B65" s="13" t="s">
        <v>24</v>
      </c>
      <c r="C65" s="13" t="s">
        <v>14</v>
      </c>
      <c r="D65" s="13" t="s">
        <v>15</v>
      </c>
      <c r="E65" s="21" t="s">
        <v>16</v>
      </c>
      <c r="F65" s="6" t="s">
        <v>16</v>
      </c>
      <c r="G65" s="13" t="s">
        <v>123</v>
      </c>
      <c r="H65" s="37">
        <v>6.83</v>
      </c>
      <c r="I65" s="16">
        <v>120</v>
      </c>
      <c r="J65" s="38">
        <f t="shared" ref="J65:J66" si="12">I65*0.8*0.9599</f>
        <v>92.150399999999991</v>
      </c>
      <c r="K65" s="16">
        <f t="shared" si="1"/>
        <v>13.492005856515371</v>
      </c>
      <c r="L65" s="36">
        <v>2021</v>
      </c>
    </row>
    <row r="66" spans="1:12" ht="15.75" customHeight="1" x14ac:dyDescent="0.2">
      <c r="A66" s="12" t="s">
        <v>124</v>
      </c>
      <c r="B66" s="13" t="s">
        <v>24</v>
      </c>
      <c r="C66" s="13" t="s">
        <v>20</v>
      </c>
      <c r="D66" s="13" t="s">
        <v>15</v>
      </c>
      <c r="E66" s="21" t="s">
        <v>16</v>
      </c>
      <c r="F66" s="6" t="s">
        <v>16</v>
      </c>
      <c r="G66" s="13" t="s">
        <v>123</v>
      </c>
      <c r="H66" s="37">
        <v>1.28</v>
      </c>
      <c r="I66" s="16">
        <v>20</v>
      </c>
      <c r="J66" s="38">
        <f t="shared" si="12"/>
        <v>15.3584</v>
      </c>
      <c r="K66" s="16">
        <f t="shared" si="1"/>
        <v>11.998749999999999</v>
      </c>
      <c r="L66" s="36">
        <v>2021</v>
      </c>
    </row>
    <row r="67" spans="1:12" ht="15.75" customHeight="1" x14ac:dyDescent="0.2">
      <c r="A67" s="12" t="s">
        <v>125</v>
      </c>
      <c r="B67" s="13" t="s">
        <v>24</v>
      </c>
      <c r="C67" s="13" t="s">
        <v>14</v>
      </c>
      <c r="D67" s="13" t="s">
        <v>15</v>
      </c>
      <c r="E67" s="21" t="s">
        <v>16</v>
      </c>
      <c r="F67" s="6" t="s">
        <v>16</v>
      </c>
      <c r="G67" s="13" t="s">
        <v>123</v>
      </c>
      <c r="H67" s="37">
        <v>0.5</v>
      </c>
      <c r="I67" s="16">
        <v>20</v>
      </c>
      <c r="J67" s="38">
        <f t="shared" ref="J67:J68" si="13">I67*0.9599</f>
        <v>19.198</v>
      </c>
      <c r="K67" s="16">
        <f t="shared" si="1"/>
        <v>38.396000000000001</v>
      </c>
      <c r="L67" s="36">
        <v>2021</v>
      </c>
    </row>
    <row r="68" spans="1:12" ht="15.75" customHeight="1" x14ac:dyDescent="0.2">
      <c r="A68" s="12" t="s">
        <v>126</v>
      </c>
      <c r="B68" s="13" t="s">
        <v>77</v>
      </c>
      <c r="C68" s="13" t="s">
        <v>20</v>
      </c>
      <c r="D68" s="13" t="s">
        <v>15</v>
      </c>
      <c r="E68" s="21" t="s">
        <v>16</v>
      </c>
      <c r="F68" s="6" t="s">
        <v>16</v>
      </c>
      <c r="G68" s="13" t="s">
        <v>127</v>
      </c>
      <c r="H68" s="37">
        <v>0.5</v>
      </c>
      <c r="I68" s="16">
        <v>20</v>
      </c>
      <c r="J68" s="38">
        <f t="shared" si="13"/>
        <v>19.198</v>
      </c>
      <c r="K68" s="16">
        <f t="shared" si="1"/>
        <v>38.396000000000001</v>
      </c>
      <c r="L68" s="36">
        <v>2021</v>
      </c>
    </row>
    <row r="69" spans="1:12" ht="15.75" customHeight="1" x14ac:dyDescent="0.2">
      <c r="A69" s="12" t="s">
        <v>128</v>
      </c>
      <c r="B69" s="13" t="s">
        <v>129</v>
      </c>
      <c r="C69" s="13" t="s">
        <v>14</v>
      </c>
      <c r="D69" s="13" t="s">
        <v>15</v>
      </c>
      <c r="E69" s="21" t="s">
        <v>16</v>
      </c>
      <c r="F69" s="6" t="s">
        <v>16</v>
      </c>
      <c r="G69" s="13" t="s">
        <v>130</v>
      </c>
      <c r="H69" s="37">
        <v>3.43</v>
      </c>
      <c r="I69" s="16">
        <v>60</v>
      </c>
      <c r="J69" s="38">
        <f>I69*0.8*0.9599</f>
        <v>46.075199999999995</v>
      </c>
      <c r="K69" s="16">
        <f t="shared" si="1"/>
        <v>13.433002915451892</v>
      </c>
      <c r="L69" s="36">
        <v>2021</v>
      </c>
    </row>
    <row r="70" spans="1:12" ht="15.75" customHeight="1" x14ac:dyDescent="0.2">
      <c r="A70" s="12" t="s">
        <v>131</v>
      </c>
      <c r="B70" s="13" t="s">
        <v>24</v>
      </c>
      <c r="C70" s="13" t="s">
        <v>26</v>
      </c>
      <c r="D70" s="20" t="s">
        <v>27</v>
      </c>
      <c r="E70" s="21" t="s">
        <v>16</v>
      </c>
      <c r="F70" s="6" t="s">
        <v>16</v>
      </c>
      <c r="G70" s="13" t="s">
        <v>132</v>
      </c>
      <c r="H70" s="37">
        <v>1.1000000000000001</v>
      </c>
      <c r="I70" s="16">
        <v>15</v>
      </c>
      <c r="J70" s="38">
        <f>I70*0.9599</f>
        <v>14.3985</v>
      </c>
      <c r="K70" s="16">
        <f t="shared" si="1"/>
        <v>13.089545454545453</v>
      </c>
      <c r="L70" s="36">
        <v>2021</v>
      </c>
    </row>
    <row r="71" spans="1:12" ht="15.75" customHeight="1" x14ac:dyDescent="0.2">
      <c r="A71" s="12" t="s">
        <v>133</v>
      </c>
      <c r="B71" s="13" t="s">
        <v>49</v>
      </c>
      <c r="C71" s="13" t="s">
        <v>20</v>
      </c>
      <c r="D71" s="13" t="s">
        <v>15</v>
      </c>
      <c r="E71" s="21" t="s">
        <v>16</v>
      </c>
      <c r="F71" s="6" t="s">
        <v>17</v>
      </c>
      <c r="G71" s="39">
        <v>44417</v>
      </c>
      <c r="H71" s="37">
        <v>1.28</v>
      </c>
      <c r="I71" s="16">
        <v>20</v>
      </c>
      <c r="J71" s="38">
        <f>I71*0.8*0.9599</f>
        <v>15.3584</v>
      </c>
      <c r="K71" s="16">
        <f t="shared" si="1"/>
        <v>11.998749999999999</v>
      </c>
      <c r="L71" s="36">
        <v>2021</v>
      </c>
    </row>
    <row r="72" spans="1:12" ht="15.75" customHeight="1" x14ac:dyDescent="0.2">
      <c r="A72" s="12" t="s">
        <v>134</v>
      </c>
      <c r="B72" s="13" t="s">
        <v>24</v>
      </c>
      <c r="C72" s="13" t="s">
        <v>26</v>
      </c>
      <c r="D72" s="20" t="s">
        <v>27</v>
      </c>
      <c r="E72" s="21" t="s">
        <v>16</v>
      </c>
      <c r="F72" s="6" t="s">
        <v>17</v>
      </c>
      <c r="G72" s="39">
        <v>44356</v>
      </c>
      <c r="H72" s="37">
        <v>1.48</v>
      </c>
      <c r="I72" s="16">
        <v>15</v>
      </c>
      <c r="J72" s="38">
        <f>I72*0.9599</f>
        <v>14.3985</v>
      </c>
      <c r="K72" s="16">
        <f t="shared" si="1"/>
        <v>9.7287162162162168</v>
      </c>
      <c r="L72" s="36">
        <v>2021</v>
      </c>
    </row>
    <row r="73" spans="1:12" ht="15.75" customHeight="1" x14ac:dyDescent="0.2">
      <c r="A73" s="12" t="s">
        <v>135</v>
      </c>
      <c r="B73" s="13" t="s">
        <v>24</v>
      </c>
      <c r="C73" s="13" t="s">
        <v>14</v>
      </c>
      <c r="D73" s="13" t="s">
        <v>15</v>
      </c>
      <c r="E73" s="21" t="s">
        <v>16</v>
      </c>
      <c r="F73" s="6" t="s">
        <v>17</v>
      </c>
      <c r="G73" s="13" t="s">
        <v>136</v>
      </c>
      <c r="H73" s="37">
        <v>2.2200000000000002</v>
      </c>
      <c r="I73" s="16">
        <v>120</v>
      </c>
      <c r="J73" s="38">
        <f t="shared" ref="J73:J78" si="14">I73*0.8*0.9599</f>
        <v>92.150399999999991</v>
      </c>
      <c r="K73" s="16">
        <f t="shared" si="1"/>
        <v>41.509189189189179</v>
      </c>
      <c r="L73" s="36">
        <v>2021</v>
      </c>
    </row>
    <row r="74" spans="1:12" ht="15.75" customHeight="1" x14ac:dyDescent="0.2">
      <c r="A74" s="12" t="s">
        <v>137</v>
      </c>
      <c r="B74" s="13" t="s">
        <v>98</v>
      </c>
      <c r="C74" s="13" t="s">
        <v>20</v>
      </c>
      <c r="D74" s="13" t="s">
        <v>15</v>
      </c>
      <c r="E74" s="21" t="s">
        <v>17</v>
      </c>
      <c r="F74" s="6" t="s">
        <v>17</v>
      </c>
      <c r="G74" s="13" t="s">
        <v>138</v>
      </c>
      <c r="H74" s="37">
        <v>0.73</v>
      </c>
      <c r="I74" s="16">
        <v>20</v>
      </c>
      <c r="J74" s="38">
        <f t="shared" si="14"/>
        <v>15.3584</v>
      </c>
      <c r="K74" s="16">
        <f t="shared" si="1"/>
        <v>21.038904109589041</v>
      </c>
      <c r="L74" s="36">
        <v>2021</v>
      </c>
    </row>
    <row r="75" spans="1:12" ht="15.75" customHeight="1" x14ac:dyDescent="0.2">
      <c r="A75" s="12" t="s">
        <v>139</v>
      </c>
      <c r="B75" s="13" t="s">
        <v>98</v>
      </c>
      <c r="C75" s="13" t="s">
        <v>20</v>
      </c>
      <c r="D75" s="13" t="s">
        <v>15</v>
      </c>
      <c r="E75" s="21" t="s">
        <v>17</v>
      </c>
      <c r="F75" s="6" t="s">
        <v>17</v>
      </c>
      <c r="G75" s="13" t="s">
        <v>140</v>
      </c>
      <c r="H75" s="37">
        <v>1.1000000000000001</v>
      </c>
      <c r="I75" s="16">
        <v>40</v>
      </c>
      <c r="J75" s="38">
        <f t="shared" si="14"/>
        <v>30.716799999999999</v>
      </c>
      <c r="K75" s="16">
        <f t="shared" si="1"/>
        <v>27.924363636363633</v>
      </c>
      <c r="L75" s="36">
        <v>2021</v>
      </c>
    </row>
    <row r="76" spans="1:12" ht="15.75" customHeight="1" x14ac:dyDescent="0.2">
      <c r="A76" s="12" t="s">
        <v>141</v>
      </c>
      <c r="B76" s="13" t="s">
        <v>19</v>
      </c>
      <c r="C76" s="13" t="s">
        <v>20</v>
      </c>
      <c r="D76" s="13" t="s">
        <v>15</v>
      </c>
      <c r="E76" s="21" t="s">
        <v>17</v>
      </c>
      <c r="F76" s="6" t="s">
        <v>17</v>
      </c>
      <c r="G76" s="13" t="s">
        <v>142</v>
      </c>
      <c r="H76" s="37">
        <v>0.35</v>
      </c>
      <c r="I76" s="16">
        <v>20</v>
      </c>
      <c r="J76" s="38">
        <f t="shared" si="14"/>
        <v>15.3584</v>
      </c>
      <c r="K76" s="16">
        <f t="shared" si="1"/>
        <v>43.881142857142862</v>
      </c>
      <c r="L76" s="36">
        <v>2021</v>
      </c>
    </row>
    <row r="77" spans="1:12" ht="15.75" customHeight="1" x14ac:dyDescent="0.2">
      <c r="A77" s="12" t="s">
        <v>143</v>
      </c>
      <c r="B77" s="13" t="s">
        <v>98</v>
      </c>
      <c r="C77" s="13" t="s">
        <v>20</v>
      </c>
      <c r="D77" s="13" t="s">
        <v>15</v>
      </c>
      <c r="E77" s="21" t="s">
        <v>17</v>
      </c>
      <c r="F77" s="6" t="s">
        <v>17</v>
      </c>
      <c r="G77" s="13" t="s">
        <v>142</v>
      </c>
      <c r="H77" s="37">
        <v>0.4</v>
      </c>
      <c r="I77" s="16">
        <v>20</v>
      </c>
      <c r="J77" s="38">
        <f t="shared" si="14"/>
        <v>15.3584</v>
      </c>
      <c r="K77" s="16">
        <f t="shared" si="1"/>
        <v>38.395999999999994</v>
      </c>
      <c r="L77" s="36">
        <v>2021</v>
      </c>
    </row>
    <row r="78" spans="1:12" ht="15.75" customHeight="1" x14ac:dyDescent="0.2">
      <c r="A78" s="12" t="s">
        <v>144</v>
      </c>
      <c r="B78" s="13" t="s">
        <v>24</v>
      </c>
      <c r="C78" s="13" t="s">
        <v>14</v>
      </c>
      <c r="D78" s="13" t="s">
        <v>15</v>
      </c>
      <c r="E78" s="21" t="s">
        <v>17</v>
      </c>
      <c r="F78" s="6" t="s">
        <v>17</v>
      </c>
      <c r="G78" s="13" t="s">
        <v>142</v>
      </c>
      <c r="H78" s="37">
        <v>1.8</v>
      </c>
      <c r="I78" s="16">
        <v>100</v>
      </c>
      <c r="J78" s="38">
        <f t="shared" si="14"/>
        <v>76.792000000000002</v>
      </c>
      <c r="K78" s="16">
        <f t="shared" si="1"/>
        <v>42.662222222222219</v>
      </c>
      <c r="L78" s="36">
        <v>2021</v>
      </c>
    </row>
    <row r="79" spans="1:12" ht="15.75" customHeight="1" x14ac:dyDescent="0.2">
      <c r="A79" s="12" t="s">
        <v>145</v>
      </c>
      <c r="B79" s="41" t="s">
        <v>24</v>
      </c>
      <c r="C79" s="41" t="s">
        <v>26</v>
      </c>
      <c r="D79" s="42" t="s">
        <v>27</v>
      </c>
      <c r="E79" s="43" t="s">
        <v>17</v>
      </c>
      <c r="F79" s="44" t="s">
        <v>17</v>
      </c>
      <c r="G79" s="41" t="s">
        <v>146</v>
      </c>
      <c r="H79" s="37">
        <v>1.1499999999999999</v>
      </c>
      <c r="I79" s="45">
        <v>64</v>
      </c>
      <c r="J79" s="38">
        <f>I79*0.25+1</f>
        <v>17</v>
      </c>
      <c r="K79" s="45">
        <f t="shared" si="1"/>
        <v>14.782608695652176</v>
      </c>
      <c r="L79" s="46">
        <v>2021</v>
      </c>
    </row>
    <row r="80" spans="1:12" ht="15.75" customHeight="1" x14ac:dyDescent="0.2">
      <c r="A80" s="12" t="s">
        <v>147</v>
      </c>
      <c r="B80" s="41" t="s">
        <v>24</v>
      </c>
      <c r="C80" s="13" t="s">
        <v>14</v>
      </c>
      <c r="D80" s="41" t="s">
        <v>15</v>
      </c>
      <c r="E80" s="43" t="s">
        <v>17</v>
      </c>
      <c r="F80" s="44" t="s">
        <v>32</v>
      </c>
      <c r="G80" s="47">
        <v>44206</v>
      </c>
      <c r="H80" s="37">
        <v>2.5</v>
      </c>
      <c r="I80" s="45">
        <v>100</v>
      </c>
      <c r="J80" s="38">
        <f t="shared" ref="J80:J94" si="15">I80*0.8*0.9599</f>
        <v>76.792000000000002</v>
      </c>
      <c r="K80" s="45">
        <f t="shared" si="1"/>
        <v>30.716799999999999</v>
      </c>
      <c r="L80" s="46">
        <v>2021</v>
      </c>
    </row>
    <row r="81" spans="1:12" ht="15.75" customHeight="1" x14ac:dyDescent="0.2">
      <c r="A81" s="12" t="s">
        <v>148</v>
      </c>
      <c r="B81" s="13" t="s">
        <v>24</v>
      </c>
      <c r="C81" s="13" t="s">
        <v>14</v>
      </c>
      <c r="D81" s="13" t="s">
        <v>15</v>
      </c>
      <c r="E81" s="21" t="s">
        <v>17</v>
      </c>
      <c r="F81" s="6" t="s">
        <v>32</v>
      </c>
      <c r="G81" s="39">
        <v>44418</v>
      </c>
      <c r="H81" s="37">
        <v>4.5</v>
      </c>
      <c r="I81" s="16">
        <v>60</v>
      </c>
      <c r="J81" s="38">
        <f t="shared" si="15"/>
        <v>46.075199999999995</v>
      </c>
      <c r="K81" s="45">
        <f t="shared" si="1"/>
        <v>10.238933333333332</v>
      </c>
      <c r="L81" s="36">
        <v>2021</v>
      </c>
    </row>
    <row r="82" spans="1:12" ht="15.75" customHeight="1" x14ac:dyDescent="0.2">
      <c r="A82" s="12" t="s">
        <v>149</v>
      </c>
      <c r="B82" s="13" t="s">
        <v>24</v>
      </c>
      <c r="C82" s="13" t="s">
        <v>14</v>
      </c>
      <c r="D82" s="13" t="s">
        <v>15</v>
      </c>
      <c r="E82" s="21" t="s">
        <v>17</v>
      </c>
      <c r="F82" s="6" t="s">
        <v>32</v>
      </c>
      <c r="G82" s="13" t="s">
        <v>150</v>
      </c>
      <c r="H82" s="37">
        <v>3.67</v>
      </c>
      <c r="I82" s="16">
        <v>200</v>
      </c>
      <c r="J82" s="38">
        <f t="shared" si="15"/>
        <v>153.584</v>
      </c>
      <c r="K82" s="45">
        <f t="shared" si="1"/>
        <v>41.848501362397819</v>
      </c>
      <c r="L82" s="36">
        <v>2021</v>
      </c>
    </row>
    <row r="83" spans="1:12" ht="15.75" customHeight="1" x14ac:dyDescent="0.2">
      <c r="A83" s="12" t="s">
        <v>151</v>
      </c>
      <c r="B83" s="13" t="s">
        <v>77</v>
      </c>
      <c r="C83" s="13" t="s">
        <v>14</v>
      </c>
      <c r="D83" s="13" t="s">
        <v>15</v>
      </c>
      <c r="E83" s="21" t="s">
        <v>32</v>
      </c>
      <c r="F83" s="6" t="s">
        <v>32</v>
      </c>
      <c r="G83" s="13" t="s">
        <v>152</v>
      </c>
      <c r="H83" s="37">
        <v>3.7</v>
      </c>
      <c r="I83" s="16">
        <v>60</v>
      </c>
      <c r="J83" s="38">
        <f t="shared" si="15"/>
        <v>46.075199999999995</v>
      </c>
      <c r="K83" s="45">
        <f t="shared" si="1"/>
        <v>12.452756756756754</v>
      </c>
      <c r="L83" s="36">
        <v>2021</v>
      </c>
    </row>
    <row r="84" spans="1:12" ht="15.75" customHeight="1" x14ac:dyDescent="0.2">
      <c r="A84" s="12" t="s">
        <v>153</v>
      </c>
      <c r="B84" s="13" t="s">
        <v>77</v>
      </c>
      <c r="C84" s="13" t="s">
        <v>14</v>
      </c>
      <c r="D84" s="13" t="s">
        <v>15</v>
      </c>
      <c r="E84" s="21" t="s">
        <v>32</v>
      </c>
      <c r="F84" s="6" t="s">
        <v>32</v>
      </c>
      <c r="G84" s="13" t="s">
        <v>152</v>
      </c>
      <c r="H84" s="37">
        <v>2</v>
      </c>
      <c r="I84" s="16">
        <v>200</v>
      </c>
      <c r="J84" s="38">
        <f t="shared" si="15"/>
        <v>153.584</v>
      </c>
      <c r="K84" s="45">
        <f t="shared" si="1"/>
        <v>76.792000000000002</v>
      </c>
      <c r="L84" s="36">
        <v>2021</v>
      </c>
    </row>
    <row r="85" spans="1:12" ht="15.75" customHeight="1" x14ac:dyDescent="0.2">
      <c r="A85" s="12" t="s">
        <v>154</v>
      </c>
      <c r="B85" s="13" t="s">
        <v>98</v>
      </c>
      <c r="C85" s="13" t="s">
        <v>14</v>
      </c>
      <c r="D85" s="13" t="s">
        <v>15</v>
      </c>
      <c r="E85" s="21" t="s">
        <v>32</v>
      </c>
      <c r="F85" s="6" t="s">
        <v>32</v>
      </c>
      <c r="G85" s="13" t="s">
        <v>155</v>
      </c>
      <c r="H85" s="37">
        <v>0.5</v>
      </c>
      <c r="I85" s="16">
        <v>20</v>
      </c>
      <c r="J85" s="38">
        <f t="shared" si="15"/>
        <v>15.3584</v>
      </c>
      <c r="K85" s="45">
        <f t="shared" si="1"/>
        <v>30.716799999999999</v>
      </c>
      <c r="L85" s="36">
        <v>2021</v>
      </c>
    </row>
    <row r="86" spans="1:12" ht="15.75" customHeight="1" x14ac:dyDescent="0.2">
      <c r="A86" s="12" t="s">
        <v>156</v>
      </c>
      <c r="B86" s="13" t="s">
        <v>24</v>
      </c>
      <c r="C86" s="13" t="s">
        <v>14</v>
      </c>
      <c r="D86" s="13" t="s">
        <v>15</v>
      </c>
      <c r="E86" s="21" t="s">
        <v>32</v>
      </c>
      <c r="F86" s="6" t="s">
        <v>32</v>
      </c>
      <c r="G86" s="13" t="s">
        <v>152</v>
      </c>
      <c r="H86" s="37">
        <v>2</v>
      </c>
      <c r="I86" s="16">
        <v>200</v>
      </c>
      <c r="J86" s="38">
        <f t="shared" si="15"/>
        <v>153.584</v>
      </c>
      <c r="K86" s="45">
        <f t="shared" si="1"/>
        <v>76.792000000000002</v>
      </c>
      <c r="L86" s="36">
        <v>2021</v>
      </c>
    </row>
    <row r="87" spans="1:12" ht="15.75" customHeight="1" x14ac:dyDescent="0.2">
      <c r="A87" s="12" t="s">
        <v>157</v>
      </c>
      <c r="B87" s="13" t="s">
        <v>77</v>
      </c>
      <c r="C87" s="13" t="s">
        <v>14</v>
      </c>
      <c r="D87" s="13" t="s">
        <v>15</v>
      </c>
      <c r="E87" s="21" t="s">
        <v>32</v>
      </c>
      <c r="F87" s="6" t="s">
        <v>32</v>
      </c>
      <c r="G87" s="13" t="s">
        <v>158</v>
      </c>
      <c r="H87" s="37">
        <v>0.67</v>
      </c>
      <c r="I87" s="45">
        <v>60</v>
      </c>
      <c r="J87" s="48">
        <f t="shared" si="15"/>
        <v>46.075199999999995</v>
      </c>
      <c r="K87" s="45">
        <f t="shared" si="1"/>
        <v>68.768955223880582</v>
      </c>
      <c r="L87" s="36">
        <v>2021</v>
      </c>
    </row>
    <row r="88" spans="1:12" ht="15.75" customHeight="1" x14ac:dyDescent="0.2">
      <c r="A88" s="12" t="s">
        <v>159</v>
      </c>
      <c r="B88" s="13" t="s">
        <v>77</v>
      </c>
      <c r="C88" s="13" t="s">
        <v>14</v>
      </c>
      <c r="D88" s="13" t="s">
        <v>15</v>
      </c>
      <c r="E88" s="21" t="s">
        <v>32</v>
      </c>
      <c r="F88" s="6" t="s">
        <v>32</v>
      </c>
      <c r="G88" s="13" t="s">
        <v>158</v>
      </c>
      <c r="H88" s="37">
        <v>0.88</v>
      </c>
      <c r="I88" s="16">
        <v>120</v>
      </c>
      <c r="J88" s="38">
        <f t="shared" si="15"/>
        <v>92.150399999999991</v>
      </c>
      <c r="K88" s="45">
        <f t="shared" si="1"/>
        <v>104.71636363636362</v>
      </c>
      <c r="L88" s="36">
        <v>2021</v>
      </c>
    </row>
    <row r="89" spans="1:12" ht="15.75" customHeight="1" x14ac:dyDescent="0.2">
      <c r="A89" s="12" t="s">
        <v>160</v>
      </c>
      <c r="B89" s="13" t="s">
        <v>77</v>
      </c>
      <c r="C89" s="13" t="s">
        <v>14</v>
      </c>
      <c r="D89" s="13" t="s">
        <v>15</v>
      </c>
      <c r="E89" s="21" t="s">
        <v>32</v>
      </c>
      <c r="F89" s="6" t="s">
        <v>32</v>
      </c>
      <c r="G89" s="13" t="s">
        <v>161</v>
      </c>
      <c r="H89" s="37">
        <v>1.62</v>
      </c>
      <c r="I89" s="45">
        <v>120</v>
      </c>
      <c r="J89" s="48">
        <f t="shared" si="15"/>
        <v>92.150399999999991</v>
      </c>
      <c r="K89" s="45">
        <f t="shared" si="1"/>
        <v>56.882962962962957</v>
      </c>
      <c r="L89" s="36">
        <v>2021</v>
      </c>
    </row>
    <row r="90" spans="1:12" ht="15.75" customHeight="1" x14ac:dyDescent="0.2">
      <c r="A90" s="12" t="s">
        <v>162</v>
      </c>
      <c r="B90" s="13" t="s">
        <v>24</v>
      </c>
      <c r="C90" s="13" t="s">
        <v>20</v>
      </c>
      <c r="D90" s="13" t="s">
        <v>15</v>
      </c>
      <c r="E90" s="21" t="s">
        <v>32</v>
      </c>
      <c r="F90" s="6" t="s">
        <v>41</v>
      </c>
      <c r="G90" s="13" t="s">
        <v>163</v>
      </c>
      <c r="H90" s="37">
        <v>0.7</v>
      </c>
      <c r="I90" s="45">
        <v>20</v>
      </c>
      <c r="J90" s="48">
        <f t="shared" si="15"/>
        <v>15.3584</v>
      </c>
      <c r="K90" s="45">
        <f t="shared" si="1"/>
        <v>21.940571428571431</v>
      </c>
      <c r="L90" s="36">
        <v>2021</v>
      </c>
    </row>
    <row r="91" spans="1:12" ht="15.75" customHeight="1" x14ac:dyDescent="0.2">
      <c r="A91" s="12" t="s">
        <v>164</v>
      </c>
      <c r="B91" s="13" t="s">
        <v>24</v>
      </c>
      <c r="C91" s="13" t="s">
        <v>14</v>
      </c>
      <c r="D91" s="13" t="s">
        <v>15</v>
      </c>
      <c r="E91" s="21" t="s">
        <v>41</v>
      </c>
      <c r="F91" s="6" t="s">
        <v>41</v>
      </c>
      <c r="G91" s="49">
        <v>44511</v>
      </c>
      <c r="H91" s="37">
        <v>1.17</v>
      </c>
      <c r="I91" s="45">
        <v>120</v>
      </c>
      <c r="J91" s="48">
        <f t="shared" si="15"/>
        <v>92.150399999999991</v>
      </c>
      <c r="K91" s="45">
        <f t="shared" si="1"/>
        <v>78.76102564102564</v>
      </c>
      <c r="L91" s="36">
        <v>2021</v>
      </c>
    </row>
    <row r="92" spans="1:12" ht="15.75" customHeight="1" x14ac:dyDescent="0.2">
      <c r="A92" s="12" t="s">
        <v>165</v>
      </c>
      <c r="B92" s="13" t="s">
        <v>166</v>
      </c>
      <c r="C92" s="13" t="s">
        <v>14</v>
      </c>
      <c r="D92" s="13" t="s">
        <v>15</v>
      </c>
      <c r="E92" s="21" t="s">
        <v>41</v>
      </c>
      <c r="F92" s="6" t="s">
        <v>41</v>
      </c>
      <c r="G92" s="13" t="s">
        <v>167</v>
      </c>
      <c r="H92" s="37">
        <v>0.27</v>
      </c>
      <c r="I92" s="45">
        <v>40</v>
      </c>
      <c r="J92" s="48">
        <f t="shared" si="15"/>
        <v>30.716799999999999</v>
      </c>
      <c r="K92" s="45">
        <f t="shared" si="1"/>
        <v>113.76592592592591</v>
      </c>
      <c r="L92" s="36">
        <v>2021</v>
      </c>
    </row>
    <row r="93" spans="1:12" ht="15.75" customHeight="1" x14ac:dyDescent="0.2">
      <c r="A93" s="12" t="s">
        <v>168</v>
      </c>
      <c r="B93" s="13" t="s">
        <v>77</v>
      </c>
      <c r="C93" s="13" t="s">
        <v>20</v>
      </c>
      <c r="D93" s="13" t="s">
        <v>15</v>
      </c>
      <c r="E93" s="21" t="s">
        <v>41</v>
      </c>
      <c r="F93" s="6" t="s">
        <v>41</v>
      </c>
      <c r="G93" s="13" t="s">
        <v>169</v>
      </c>
      <c r="H93" s="37">
        <v>3.5</v>
      </c>
      <c r="I93" s="45">
        <v>40</v>
      </c>
      <c r="J93" s="48">
        <f t="shared" si="15"/>
        <v>30.716799999999999</v>
      </c>
      <c r="K93" s="45">
        <f t="shared" si="1"/>
        <v>8.7762285714285717</v>
      </c>
      <c r="L93" s="36">
        <v>2021</v>
      </c>
    </row>
    <row r="94" spans="1:12" ht="15.75" customHeight="1" x14ac:dyDescent="0.2">
      <c r="A94" s="12" t="s">
        <v>170</v>
      </c>
      <c r="B94" s="13" t="s">
        <v>98</v>
      </c>
      <c r="C94" s="13" t="s">
        <v>20</v>
      </c>
      <c r="D94" s="13" t="s">
        <v>15</v>
      </c>
      <c r="E94" s="21" t="s">
        <v>54</v>
      </c>
      <c r="F94" s="6" t="s">
        <v>54</v>
      </c>
      <c r="G94" s="13" t="s">
        <v>171</v>
      </c>
      <c r="H94" s="37">
        <v>0.5</v>
      </c>
      <c r="I94" s="45">
        <v>20</v>
      </c>
      <c r="J94" s="48">
        <f t="shared" si="15"/>
        <v>15.3584</v>
      </c>
      <c r="K94" s="45">
        <f t="shared" si="1"/>
        <v>30.716799999999999</v>
      </c>
      <c r="L94" s="36">
        <v>2021</v>
      </c>
    </row>
    <row r="95" spans="1:12" ht="15.75" customHeight="1" x14ac:dyDescent="0.2">
      <c r="A95" s="12" t="s">
        <v>172</v>
      </c>
      <c r="B95" s="13" t="s">
        <v>84</v>
      </c>
      <c r="C95" s="13" t="s">
        <v>14</v>
      </c>
      <c r="D95" s="13" t="s">
        <v>50</v>
      </c>
      <c r="E95" s="21" t="s">
        <v>54</v>
      </c>
      <c r="F95" s="6" t="s">
        <v>54</v>
      </c>
      <c r="G95" s="49">
        <v>44512</v>
      </c>
      <c r="H95" s="37">
        <v>2</v>
      </c>
      <c r="I95" s="45">
        <v>40</v>
      </c>
      <c r="J95" s="48">
        <f>I95*0.9599</f>
        <v>38.396000000000001</v>
      </c>
      <c r="K95" s="45">
        <f t="shared" si="1"/>
        <v>19.198</v>
      </c>
      <c r="L95" s="36">
        <v>2021</v>
      </c>
    </row>
    <row r="96" spans="1:12" ht="15.75" customHeight="1" x14ac:dyDescent="0.2">
      <c r="A96" s="12" t="s">
        <v>173</v>
      </c>
      <c r="B96" s="13" t="s">
        <v>77</v>
      </c>
      <c r="C96" s="13" t="s">
        <v>20</v>
      </c>
      <c r="D96" s="13" t="s">
        <v>15</v>
      </c>
      <c r="E96" s="21" t="s">
        <v>54</v>
      </c>
      <c r="F96" s="6" t="s">
        <v>54</v>
      </c>
      <c r="G96" s="13" t="s">
        <v>174</v>
      </c>
      <c r="H96" s="37">
        <v>1.25</v>
      </c>
      <c r="I96" s="45">
        <v>20</v>
      </c>
      <c r="J96" s="48">
        <f>I96*0.8*0.9599</f>
        <v>15.3584</v>
      </c>
      <c r="K96" s="45">
        <f t="shared" si="1"/>
        <v>12.286719999999999</v>
      </c>
      <c r="L96" s="36">
        <v>2021</v>
      </c>
    </row>
    <row r="97" spans="1:12" ht="15.75" customHeight="1" x14ac:dyDescent="0.2">
      <c r="A97" s="12" t="s">
        <v>175</v>
      </c>
      <c r="B97" s="13" t="s">
        <v>84</v>
      </c>
      <c r="C97" s="13" t="s">
        <v>14</v>
      </c>
      <c r="D97" s="13" t="s">
        <v>50</v>
      </c>
      <c r="E97" s="21" t="s">
        <v>54</v>
      </c>
      <c r="F97" s="6" t="s">
        <v>54</v>
      </c>
      <c r="G97" s="13" t="s">
        <v>176</v>
      </c>
      <c r="H97" s="37">
        <v>5</v>
      </c>
      <c r="I97" s="45">
        <v>160</v>
      </c>
      <c r="J97" s="48">
        <f>I97*0.9599</f>
        <v>153.584</v>
      </c>
      <c r="K97" s="45">
        <f t="shared" si="1"/>
        <v>30.716799999999999</v>
      </c>
      <c r="L97" s="36">
        <v>2021</v>
      </c>
    </row>
    <row r="98" spans="1:12" ht="15.75" customHeight="1" x14ac:dyDescent="0.2">
      <c r="A98" s="12" t="s">
        <v>177</v>
      </c>
      <c r="B98" s="13" t="s">
        <v>80</v>
      </c>
      <c r="C98" s="13" t="s">
        <v>26</v>
      </c>
      <c r="D98" s="13" t="s">
        <v>50</v>
      </c>
      <c r="E98" s="21" t="s">
        <v>54</v>
      </c>
      <c r="F98" s="6" t="s">
        <v>54</v>
      </c>
      <c r="G98" s="13" t="s">
        <v>178</v>
      </c>
      <c r="H98" s="37">
        <v>1.9</v>
      </c>
      <c r="I98" s="45">
        <v>42.44</v>
      </c>
      <c r="J98" s="48">
        <f>I98*0.8*0.9599</f>
        <v>32.590524799999997</v>
      </c>
      <c r="K98" s="45">
        <f t="shared" si="1"/>
        <v>17.152907789473684</v>
      </c>
      <c r="L98" s="36">
        <v>2021</v>
      </c>
    </row>
    <row r="99" spans="1:12" ht="15.75" customHeight="1" x14ac:dyDescent="0.2">
      <c r="A99" s="27" t="s">
        <v>179</v>
      </c>
      <c r="B99" s="28" t="s">
        <v>77</v>
      </c>
      <c r="C99" s="28" t="s">
        <v>14</v>
      </c>
      <c r="D99" s="28" t="s">
        <v>50</v>
      </c>
      <c r="E99" s="50" t="s">
        <v>54</v>
      </c>
      <c r="F99" s="51" t="s">
        <v>62</v>
      </c>
      <c r="G99" s="52">
        <v>44562</v>
      </c>
      <c r="H99" s="53">
        <v>22</v>
      </c>
      <c r="I99" s="54">
        <v>1700</v>
      </c>
      <c r="J99" s="55">
        <f>I99*0.9599</f>
        <v>1631.83</v>
      </c>
      <c r="K99" s="54">
        <f t="shared" si="1"/>
        <v>74.174090909090907</v>
      </c>
      <c r="L99" s="36">
        <v>2022</v>
      </c>
    </row>
    <row r="100" spans="1:12" ht="15.75" customHeight="1" x14ac:dyDescent="0.2">
      <c r="A100" s="12" t="s">
        <v>180</v>
      </c>
      <c r="B100" s="13" t="s">
        <v>24</v>
      </c>
      <c r="C100" s="13" t="s">
        <v>14</v>
      </c>
      <c r="D100" s="13" t="s">
        <v>15</v>
      </c>
      <c r="E100" s="21" t="s">
        <v>62</v>
      </c>
      <c r="F100" s="6" t="s">
        <v>62</v>
      </c>
      <c r="G100" s="13" t="s">
        <v>181</v>
      </c>
      <c r="H100" s="37">
        <v>3.17</v>
      </c>
      <c r="I100" s="45">
        <v>140</v>
      </c>
      <c r="J100" s="48">
        <f t="shared" ref="J100:J101" si="16">I100*0.8*0.9599</f>
        <v>107.50879999999999</v>
      </c>
      <c r="K100" s="45">
        <f t="shared" si="1"/>
        <v>33.91444794952681</v>
      </c>
      <c r="L100" s="36">
        <v>2022</v>
      </c>
    </row>
    <row r="101" spans="1:12" ht="15.75" customHeight="1" x14ac:dyDescent="0.2">
      <c r="A101" s="12" t="s">
        <v>182</v>
      </c>
      <c r="B101" s="13" t="s">
        <v>77</v>
      </c>
      <c r="C101" s="13" t="s">
        <v>14</v>
      </c>
      <c r="D101" s="13" t="s">
        <v>50</v>
      </c>
      <c r="E101" s="21" t="s">
        <v>62</v>
      </c>
      <c r="F101" s="6" t="s">
        <v>62</v>
      </c>
      <c r="G101" s="13" t="s">
        <v>183</v>
      </c>
      <c r="H101" s="37">
        <v>2.35</v>
      </c>
      <c r="I101" s="45">
        <v>120</v>
      </c>
      <c r="J101" s="48">
        <f t="shared" si="16"/>
        <v>92.150399999999991</v>
      </c>
      <c r="K101" s="45">
        <f t="shared" si="1"/>
        <v>39.212936170212764</v>
      </c>
      <c r="L101" s="36">
        <v>2022</v>
      </c>
    </row>
    <row r="102" spans="1:12" ht="15.75" customHeight="1" x14ac:dyDescent="0.2">
      <c r="A102" s="12" t="s">
        <v>184</v>
      </c>
      <c r="B102" s="13" t="s">
        <v>84</v>
      </c>
      <c r="C102" s="13" t="s">
        <v>14</v>
      </c>
      <c r="D102" s="13" t="s">
        <v>50</v>
      </c>
      <c r="E102" s="21" t="s">
        <v>62</v>
      </c>
      <c r="F102" s="6" t="s">
        <v>62</v>
      </c>
      <c r="G102" s="39">
        <v>44866</v>
      </c>
      <c r="H102" s="37">
        <v>3.38</v>
      </c>
      <c r="I102" s="45">
        <v>160</v>
      </c>
      <c r="J102" s="48">
        <f>40*0.9599</f>
        <v>38.396000000000001</v>
      </c>
      <c r="K102" s="45">
        <f t="shared" si="1"/>
        <v>11.359763313609468</v>
      </c>
      <c r="L102" s="36">
        <v>2022</v>
      </c>
    </row>
    <row r="103" spans="1:12" ht="15.75" customHeight="1" x14ac:dyDescent="0.2">
      <c r="A103" s="12" t="s">
        <v>185</v>
      </c>
      <c r="B103" s="13" t="s">
        <v>84</v>
      </c>
      <c r="C103" s="13" t="s">
        <v>14</v>
      </c>
      <c r="D103" s="13" t="s">
        <v>50</v>
      </c>
      <c r="E103" s="21" t="s">
        <v>68</v>
      </c>
      <c r="F103" s="6" t="s">
        <v>68</v>
      </c>
      <c r="G103" s="13" t="s">
        <v>186</v>
      </c>
      <c r="H103" s="37">
        <v>0.13</v>
      </c>
      <c r="I103" s="45">
        <v>28.96</v>
      </c>
      <c r="J103" s="48">
        <v>6.95</v>
      </c>
      <c r="K103" s="45">
        <v>53.46</v>
      </c>
      <c r="L103" s="36">
        <v>2022</v>
      </c>
    </row>
    <row r="104" spans="1:12" ht="15.75" customHeight="1" x14ac:dyDescent="0.2">
      <c r="A104" s="12" t="s">
        <v>187</v>
      </c>
      <c r="B104" s="13" t="s">
        <v>84</v>
      </c>
      <c r="C104" s="13" t="s">
        <v>14</v>
      </c>
      <c r="D104" s="13" t="s">
        <v>50</v>
      </c>
      <c r="E104" s="21" t="s">
        <v>68</v>
      </c>
      <c r="F104" s="6" t="s">
        <v>68</v>
      </c>
      <c r="G104" s="13" t="s">
        <v>188</v>
      </c>
      <c r="H104" s="37">
        <v>0.1</v>
      </c>
      <c r="I104" s="45">
        <v>20</v>
      </c>
      <c r="J104" s="48">
        <v>4.8</v>
      </c>
      <c r="K104" s="45">
        <v>48</v>
      </c>
      <c r="L104" s="36">
        <v>2022</v>
      </c>
    </row>
    <row r="105" spans="1:12" ht="15.75" customHeight="1" x14ac:dyDescent="0.2">
      <c r="A105" s="12" t="s">
        <v>189</v>
      </c>
      <c r="B105" s="13" t="s">
        <v>98</v>
      </c>
      <c r="C105" s="13" t="s">
        <v>20</v>
      </c>
      <c r="D105" s="13" t="s">
        <v>15</v>
      </c>
      <c r="E105" s="21" t="s">
        <v>68</v>
      </c>
      <c r="F105" s="6" t="s">
        <v>71</v>
      </c>
      <c r="G105" s="39">
        <v>44654</v>
      </c>
      <c r="H105" s="37">
        <v>1</v>
      </c>
      <c r="I105" s="45">
        <v>20</v>
      </c>
      <c r="J105" s="48">
        <v>3.84</v>
      </c>
      <c r="K105" s="45">
        <v>3.84</v>
      </c>
      <c r="L105" s="36">
        <v>2022</v>
      </c>
    </row>
    <row r="106" spans="1:12" ht="15.75" customHeight="1" x14ac:dyDescent="0.2">
      <c r="A106" s="12" t="s">
        <v>190</v>
      </c>
      <c r="B106" s="13" t="s">
        <v>24</v>
      </c>
      <c r="C106" s="13" t="s">
        <v>14</v>
      </c>
      <c r="D106" s="13" t="s">
        <v>15</v>
      </c>
      <c r="E106" s="21" t="s">
        <v>68</v>
      </c>
      <c r="F106" s="6" t="s">
        <v>71</v>
      </c>
      <c r="G106" s="39">
        <v>44776</v>
      </c>
      <c r="H106" s="37">
        <v>7.95</v>
      </c>
      <c r="I106" s="45">
        <v>200</v>
      </c>
      <c r="J106" s="48">
        <v>38.4</v>
      </c>
      <c r="K106" s="45">
        <v>4.83</v>
      </c>
      <c r="L106" s="36">
        <v>2022</v>
      </c>
    </row>
    <row r="107" spans="1:12" ht="15.75" customHeight="1" x14ac:dyDescent="0.2">
      <c r="A107" s="12" t="s">
        <v>191</v>
      </c>
      <c r="B107" s="13" t="s">
        <v>80</v>
      </c>
      <c r="C107" s="13" t="s">
        <v>14</v>
      </c>
      <c r="D107" s="13" t="s">
        <v>15</v>
      </c>
      <c r="E107" s="21" t="s">
        <v>68</v>
      </c>
      <c r="F107" s="6" t="s">
        <v>71</v>
      </c>
      <c r="G107" s="39">
        <v>44776</v>
      </c>
      <c r="H107" s="37">
        <v>3.52</v>
      </c>
      <c r="I107" s="45">
        <v>60</v>
      </c>
      <c r="J107" s="48">
        <v>11.52</v>
      </c>
      <c r="K107" s="45">
        <v>3.27</v>
      </c>
      <c r="L107" s="36">
        <v>2022</v>
      </c>
    </row>
    <row r="108" spans="1:12" ht="15.75" customHeight="1" x14ac:dyDescent="0.2">
      <c r="A108" s="12" t="s">
        <v>192</v>
      </c>
      <c r="B108" s="13" t="s">
        <v>77</v>
      </c>
      <c r="C108" s="13" t="s">
        <v>20</v>
      </c>
      <c r="D108" s="13" t="s">
        <v>15</v>
      </c>
      <c r="E108" s="21" t="s">
        <v>68</v>
      </c>
      <c r="F108" s="6" t="s">
        <v>71</v>
      </c>
      <c r="G108" s="39">
        <v>44807</v>
      </c>
      <c r="H108" s="37">
        <v>2.12</v>
      </c>
      <c r="I108" s="45">
        <v>40</v>
      </c>
      <c r="J108" s="48">
        <v>7.68</v>
      </c>
      <c r="K108" s="45">
        <v>3.62</v>
      </c>
      <c r="L108" s="36">
        <v>2022</v>
      </c>
    </row>
    <row r="109" spans="1:12" ht="15.75" customHeight="1" x14ac:dyDescent="0.2">
      <c r="A109" s="12" t="s">
        <v>193</v>
      </c>
      <c r="B109" s="13" t="s">
        <v>80</v>
      </c>
      <c r="C109" s="13" t="s">
        <v>14</v>
      </c>
      <c r="D109" s="13" t="s">
        <v>15</v>
      </c>
      <c r="E109" s="21" t="s">
        <v>68</v>
      </c>
      <c r="F109" s="6" t="s">
        <v>71</v>
      </c>
      <c r="G109" s="39">
        <v>44807</v>
      </c>
      <c r="H109" s="37">
        <v>0.95</v>
      </c>
      <c r="I109" s="45">
        <v>20</v>
      </c>
      <c r="J109" s="48">
        <v>3.84</v>
      </c>
      <c r="K109" s="45">
        <v>4.04</v>
      </c>
      <c r="L109" s="36">
        <v>2022</v>
      </c>
    </row>
    <row r="110" spans="1:12" ht="15.75" customHeight="1" x14ac:dyDescent="0.2">
      <c r="A110" s="12" t="s">
        <v>194</v>
      </c>
      <c r="B110" s="13" t="s">
        <v>80</v>
      </c>
      <c r="C110" s="13" t="s">
        <v>14</v>
      </c>
      <c r="D110" s="13" t="s">
        <v>15</v>
      </c>
      <c r="E110" s="21" t="s">
        <v>68</v>
      </c>
      <c r="F110" s="6" t="s">
        <v>71</v>
      </c>
      <c r="G110" s="39">
        <v>44868</v>
      </c>
      <c r="H110" s="37">
        <v>3.9</v>
      </c>
      <c r="I110" s="45">
        <v>20</v>
      </c>
      <c r="J110" s="48">
        <v>3.84</v>
      </c>
      <c r="K110" s="45">
        <v>0.98</v>
      </c>
      <c r="L110" s="36">
        <v>2022</v>
      </c>
    </row>
    <row r="111" spans="1:12" ht="15.75" customHeight="1" x14ac:dyDescent="0.2">
      <c r="A111" s="12" t="s">
        <v>195</v>
      </c>
      <c r="B111" s="13" t="s">
        <v>24</v>
      </c>
      <c r="C111" s="13" t="s">
        <v>14</v>
      </c>
      <c r="D111" s="13" t="s">
        <v>15</v>
      </c>
      <c r="E111" s="21" t="s">
        <v>68</v>
      </c>
      <c r="F111" s="6" t="s">
        <v>71</v>
      </c>
      <c r="G111" s="39" t="s">
        <v>196</v>
      </c>
      <c r="H111" s="37">
        <v>2.4</v>
      </c>
      <c r="I111" s="45">
        <v>200</v>
      </c>
      <c r="J111" s="48">
        <v>3.84</v>
      </c>
      <c r="K111" s="45">
        <v>0.98</v>
      </c>
      <c r="L111" s="36">
        <v>2022</v>
      </c>
    </row>
    <row r="112" spans="1:12" ht="15.75" customHeight="1" x14ac:dyDescent="0.2">
      <c r="A112" s="12" t="s">
        <v>197</v>
      </c>
      <c r="B112" s="13" t="s">
        <v>80</v>
      </c>
      <c r="C112" s="13" t="s">
        <v>14</v>
      </c>
      <c r="D112" s="13" t="s">
        <v>15</v>
      </c>
      <c r="E112" s="21" t="s">
        <v>68</v>
      </c>
      <c r="F112" s="6" t="s">
        <v>71</v>
      </c>
      <c r="G112" s="39" t="s">
        <v>196</v>
      </c>
      <c r="H112" s="37">
        <v>3.42</v>
      </c>
      <c r="I112" s="45">
        <v>80</v>
      </c>
      <c r="J112" s="48">
        <f t="shared" ref="J112:J131" si="17">I112*0.8*0.9599</f>
        <v>61.433599999999998</v>
      </c>
      <c r="K112" s="45">
        <f t="shared" ref="K112:K178" si="18">J112/H112</f>
        <v>17.963040935672513</v>
      </c>
      <c r="L112" s="36">
        <v>2022</v>
      </c>
    </row>
    <row r="113" spans="1:12" ht="15.75" customHeight="1" x14ac:dyDescent="0.2">
      <c r="A113" s="12" t="s">
        <v>198</v>
      </c>
      <c r="B113" s="13" t="s">
        <v>80</v>
      </c>
      <c r="C113" s="13" t="s">
        <v>14</v>
      </c>
      <c r="D113" s="13" t="s">
        <v>15</v>
      </c>
      <c r="E113" s="13" t="s">
        <v>71</v>
      </c>
      <c r="F113" s="6" t="s">
        <v>71</v>
      </c>
      <c r="G113" s="21" t="s">
        <v>199</v>
      </c>
      <c r="H113" s="13">
        <v>2.33</v>
      </c>
      <c r="I113" s="45">
        <v>60</v>
      </c>
      <c r="J113" s="48">
        <f t="shared" si="17"/>
        <v>46.075199999999995</v>
      </c>
      <c r="K113" s="45">
        <f t="shared" si="18"/>
        <v>19.774763948497853</v>
      </c>
      <c r="L113" s="36">
        <v>2022</v>
      </c>
    </row>
    <row r="114" spans="1:12" ht="15.75" customHeight="1" x14ac:dyDescent="0.2">
      <c r="A114" s="12" t="s">
        <v>200</v>
      </c>
      <c r="B114" s="13" t="s">
        <v>201</v>
      </c>
      <c r="C114" s="13" t="s">
        <v>14</v>
      </c>
      <c r="D114" s="13" t="s">
        <v>15</v>
      </c>
      <c r="E114" s="13" t="s">
        <v>71</v>
      </c>
      <c r="F114" s="6" t="s">
        <v>71</v>
      </c>
      <c r="G114" s="21" t="s">
        <v>202</v>
      </c>
      <c r="H114" s="13">
        <v>2.23</v>
      </c>
      <c r="I114" s="45">
        <v>20</v>
      </c>
      <c r="J114" s="48">
        <f t="shared" si="17"/>
        <v>15.3584</v>
      </c>
      <c r="K114" s="45">
        <f t="shared" si="18"/>
        <v>6.8871748878923764</v>
      </c>
      <c r="L114" s="36">
        <v>2022</v>
      </c>
    </row>
    <row r="115" spans="1:12" ht="15.75" customHeight="1" x14ac:dyDescent="0.2">
      <c r="A115" s="12" t="s">
        <v>203</v>
      </c>
      <c r="B115" s="13" t="s">
        <v>80</v>
      </c>
      <c r="C115" s="13" t="s">
        <v>14</v>
      </c>
      <c r="D115" s="13" t="s">
        <v>15</v>
      </c>
      <c r="E115" s="13" t="s">
        <v>71</v>
      </c>
      <c r="F115" s="6" t="s">
        <v>71</v>
      </c>
      <c r="G115" s="21" t="s">
        <v>204</v>
      </c>
      <c r="H115" s="13">
        <v>5.5</v>
      </c>
      <c r="I115" s="45">
        <v>140</v>
      </c>
      <c r="J115" s="48">
        <f t="shared" si="17"/>
        <v>107.50879999999999</v>
      </c>
      <c r="K115" s="45">
        <f t="shared" si="18"/>
        <v>19.547054545454543</v>
      </c>
      <c r="L115" s="36">
        <v>2022</v>
      </c>
    </row>
    <row r="116" spans="1:12" ht="15.75" customHeight="1" x14ac:dyDescent="0.2">
      <c r="A116" s="12" t="s">
        <v>205</v>
      </c>
      <c r="B116" s="13" t="s">
        <v>80</v>
      </c>
      <c r="C116" s="13" t="s">
        <v>14</v>
      </c>
      <c r="D116" s="13" t="s">
        <v>15</v>
      </c>
      <c r="E116" s="13" t="s">
        <v>71</v>
      </c>
      <c r="F116" s="6" t="s">
        <v>71</v>
      </c>
      <c r="G116" s="21" t="s">
        <v>206</v>
      </c>
      <c r="H116" s="13">
        <v>0.98</v>
      </c>
      <c r="I116" s="45">
        <v>20</v>
      </c>
      <c r="J116" s="48">
        <f t="shared" si="17"/>
        <v>15.3584</v>
      </c>
      <c r="K116" s="45">
        <f t="shared" si="18"/>
        <v>15.671836734693878</v>
      </c>
      <c r="L116" s="36">
        <v>2022</v>
      </c>
    </row>
    <row r="117" spans="1:12" ht="15.75" customHeight="1" x14ac:dyDescent="0.2">
      <c r="A117" s="12" t="s">
        <v>207</v>
      </c>
      <c r="B117" s="13" t="s">
        <v>80</v>
      </c>
      <c r="C117" s="13" t="s">
        <v>14</v>
      </c>
      <c r="D117" s="13" t="s">
        <v>15</v>
      </c>
      <c r="E117" s="13" t="s">
        <v>71</v>
      </c>
      <c r="F117" s="6" t="s">
        <v>71</v>
      </c>
      <c r="G117" s="21" t="s">
        <v>206</v>
      </c>
      <c r="H117" s="13">
        <v>1.43</v>
      </c>
      <c r="I117" s="45">
        <v>20</v>
      </c>
      <c r="J117" s="48">
        <f t="shared" si="17"/>
        <v>15.3584</v>
      </c>
      <c r="K117" s="45">
        <f t="shared" si="18"/>
        <v>10.740139860139861</v>
      </c>
      <c r="L117" s="36">
        <v>2022</v>
      </c>
    </row>
    <row r="118" spans="1:12" ht="15.75" customHeight="1" x14ac:dyDescent="0.2">
      <c r="A118" s="12" t="s">
        <v>208</v>
      </c>
      <c r="B118" s="13" t="s">
        <v>80</v>
      </c>
      <c r="C118" s="13" t="s">
        <v>14</v>
      </c>
      <c r="D118" s="13" t="s">
        <v>15</v>
      </c>
      <c r="E118" s="13" t="s">
        <v>71</v>
      </c>
      <c r="F118" s="6" t="s">
        <v>71</v>
      </c>
      <c r="G118" s="21" t="s">
        <v>206</v>
      </c>
      <c r="H118" s="13">
        <v>0.56999999999999995</v>
      </c>
      <c r="I118" s="45">
        <v>20</v>
      </c>
      <c r="J118" s="48">
        <f t="shared" si="17"/>
        <v>15.3584</v>
      </c>
      <c r="K118" s="45">
        <f t="shared" si="18"/>
        <v>26.944561403508775</v>
      </c>
      <c r="L118" s="36">
        <v>2022</v>
      </c>
    </row>
    <row r="119" spans="1:12" ht="15.75" customHeight="1" x14ac:dyDescent="0.2">
      <c r="A119" s="12" t="s">
        <v>209</v>
      </c>
      <c r="B119" s="13" t="s">
        <v>80</v>
      </c>
      <c r="C119" s="13" t="s">
        <v>14</v>
      </c>
      <c r="D119" s="13" t="s">
        <v>15</v>
      </c>
      <c r="E119" s="13" t="s">
        <v>71</v>
      </c>
      <c r="F119" s="6" t="s">
        <v>78</v>
      </c>
      <c r="G119" s="39">
        <v>44746</v>
      </c>
      <c r="H119" s="13">
        <v>5.43</v>
      </c>
      <c r="I119" s="45">
        <v>218.8</v>
      </c>
      <c r="J119" s="48">
        <f t="shared" si="17"/>
        <v>168.02089600000002</v>
      </c>
      <c r="K119" s="45">
        <f t="shared" si="18"/>
        <v>30.943074769797427</v>
      </c>
      <c r="L119" s="36">
        <v>2022</v>
      </c>
    </row>
    <row r="120" spans="1:12" ht="15.75" customHeight="1" x14ac:dyDescent="0.2">
      <c r="A120" s="12" t="s">
        <v>210</v>
      </c>
      <c r="B120" s="13" t="s">
        <v>24</v>
      </c>
      <c r="C120" s="13" t="s">
        <v>20</v>
      </c>
      <c r="D120" s="13" t="s">
        <v>15</v>
      </c>
      <c r="E120" s="13" t="s">
        <v>71</v>
      </c>
      <c r="F120" s="6" t="s">
        <v>78</v>
      </c>
      <c r="G120" s="39" t="s">
        <v>211</v>
      </c>
      <c r="H120" s="13">
        <v>1</v>
      </c>
      <c r="I120" s="45">
        <v>80</v>
      </c>
      <c r="J120" s="48">
        <f t="shared" si="17"/>
        <v>61.433599999999998</v>
      </c>
      <c r="K120" s="45">
        <f t="shared" si="18"/>
        <v>61.433599999999998</v>
      </c>
      <c r="L120" s="36">
        <v>2022</v>
      </c>
    </row>
    <row r="121" spans="1:12" ht="15.75" customHeight="1" x14ac:dyDescent="0.2">
      <c r="A121" s="12" t="s">
        <v>212</v>
      </c>
      <c r="B121" s="13" t="s">
        <v>84</v>
      </c>
      <c r="C121" s="13" t="s">
        <v>14</v>
      </c>
      <c r="D121" s="13" t="s">
        <v>15</v>
      </c>
      <c r="E121" s="13" t="s">
        <v>71</v>
      </c>
      <c r="F121" s="6" t="s">
        <v>78</v>
      </c>
      <c r="G121" s="39" t="s">
        <v>213</v>
      </c>
      <c r="H121" s="13">
        <v>0.67</v>
      </c>
      <c r="I121" s="45">
        <v>40</v>
      </c>
      <c r="J121" s="48">
        <f t="shared" si="17"/>
        <v>30.716799999999999</v>
      </c>
      <c r="K121" s="45">
        <f t="shared" si="18"/>
        <v>45.845970149253731</v>
      </c>
      <c r="L121" s="36">
        <v>2022</v>
      </c>
    </row>
    <row r="122" spans="1:12" ht="15.75" customHeight="1" x14ac:dyDescent="0.2">
      <c r="A122" s="12" t="s">
        <v>214</v>
      </c>
      <c r="B122" s="13" t="s">
        <v>98</v>
      </c>
      <c r="C122" s="13" t="s">
        <v>14</v>
      </c>
      <c r="D122" s="13" t="s">
        <v>15</v>
      </c>
      <c r="E122" s="13" t="s">
        <v>71</v>
      </c>
      <c r="F122" s="6" t="s">
        <v>85</v>
      </c>
      <c r="G122" s="39">
        <v>44566</v>
      </c>
      <c r="H122" s="13">
        <f>39/60</f>
        <v>0.65</v>
      </c>
      <c r="I122" s="45">
        <v>20</v>
      </c>
      <c r="J122" s="48">
        <f t="shared" si="17"/>
        <v>15.3584</v>
      </c>
      <c r="K122" s="45">
        <f t="shared" si="18"/>
        <v>23.62830769230769</v>
      </c>
      <c r="L122" s="36">
        <v>2022</v>
      </c>
    </row>
    <row r="123" spans="1:12" ht="15.75" customHeight="1" x14ac:dyDescent="0.2">
      <c r="A123" s="12" t="s">
        <v>215</v>
      </c>
      <c r="B123" s="13" t="s">
        <v>24</v>
      </c>
      <c r="C123" s="13" t="s">
        <v>20</v>
      </c>
      <c r="D123" s="13" t="s">
        <v>15</v>
      </c>
      <c r="E123" s="13" t="s">
        <v>71</v>
      </c>
      <c r="F123" s="6" t="s">
        <v>85</v>
      </c>
      <c r="G123" s="39">
        <v>44686</v>
      </c>
      <c r="H123" s="13">
        <v>3.55</v>
      </c>
      <c r="I123" s="45">
        <v>120</v>
      </c>
      <c r="J123" s="48">
        <f t="shared" si="17"/>
        <v>92.150399999999991</v>
      </c>
      <c r="K123" s="45">
        <f t="shared" si="18"/>
        <v>25.957859154929576</v>
      </c>
      <c r="L123" s="36">
        <v>2022</v>
      </c>
    </row>
    <row r="124" spans="1:12" ht="15.75" customHeight="1" x14ac:dyDescent="0.2">
      <c r="A124" s="12" t="s">
        <v>216</v>
      </c>
      <c r="B124" s="13" t="s">
        <v>13</v>
      </c>
      <c r="C124" s="13" t="s">
        <v>14</v>
      </c>
      <c r="D124" s="13" t="s">
        <v>15</v>
      </c>
      <c r="E124" s="13" t="s">
        <v>71</v>
      </c>
      <c r="F124" s="6" t="s">
        <v>85</v>
      </c>
      <c r="G124" s="39">
        <v>44686</v>
      </c>
      <c r="H124" s="13">
        <v>3</v>
      </c>
      <c r="I124" s="45">
        <v>60</v>
      </c>
      <c r="J124" s="48">
        <f t="shared" si="17"/>
        <v>46.075199999999995</v>
      </c>
      <c r="K124" s="45">
        <f t="shared" si="18"/>
        <v>15.358399999999998</v>
      </c>
      <c r="L124" s="36">
        <v>2022</v>
      </c>
    </row>
    <row r="125" spans="1:12" ht="15.75" customHeight="1" x14ac:dyDescent="0.2">
      <c r="A125" s="12" t="s">
        <v>217</v>
      </c>
      <c r="B125" s="13" t="s">
        <v>24</v>
      </c>
      <c r="C125" s="13" t="s">
        <v>14</v>
      </c>
      <c r="D125" s="13" t="s">
        <v>15</v>
      </c>
      <c r="E125" s="13" t="s">
        <v>71</v>
      </c>
      <c r="F125" s="6" t="s">
        <v>85</v>
      </c>
      <c r="G125" s="39">
        <v>44839</v>
      </c>
      <c r="H125" s="13">
        <v>6.13</v>
      </c>
      <c r="I125" s="45">
        <v>240</v>
      </c>
      <c r="J125" s="48">
        <f t="shared" si="17"/>
        <v>184.30079999999998</v>
      </c>
      <c r="K125" s="45">
        <f t="shared" si="18"/>
        <v>30.06538336052202</v>
      </c>
      <c r="L125" s="36">
        <v>2022</v>
      </c>
    </row>
    <row r="126" spans="1:12" ht="15.75" customHeight="1" x14ac:dyDescent="0.2">
      <c r="A126" s="12" t="s">
        <v>218</v>
      </c>
      <c r="B126" s="13" t="s">
        <v>219</v>
      </c>
      <c r="C126" s="13" t="s">
        <v>14</v>
      </c>
      <c r="D126" s="13" t="s">
        <v>15</v>
      </c>
      <c r="E126" s="13" t="s">
        <v>71</v>
      </c>
      <c r="F126" s="6" t="s">
        <v>85</v>
      </c>
      <c r="G126" s="39" t="s">
        <v>220</v>
      </c>
      <c r="H126" s="13">
        <v>4.3</v>
      </c>
      <c r="I126" s="45">
        <v>120</v>
      </c>
      <c r="J126" s="48">
        <f t="shared" si="17"/>
        <v>92.150399999999991</v>
      </c>
      <c r="K126" s="45">
        <f t="shared" si="18"/>
        <v>21.430325581395348</v>
      </c>
      <c r="L126" s="36">
        <v>2022</v>
      </c>
    </row>
    <row r="127" spans="1:12" ht="15.75" customHeight="1" x14ac:dyDescent="0.2">
      <c r="A127" s="12" t="s">
        <v>221</v>
      </c>
      <c r="B127" s="13" t="s">
        <v>222</v>
      </c>
      <c r="C127" s="13" t="s">
        <v>20</v>
      </c>
      <c r="D127" s="13" t="s">
        <v>15</v>
      </c>
      <c r="E127" s="13" t="s">
        <v>71</v>
      </c>
      <c r="F127" s="6" t="s">
        <v>85</v>
      </c>
      <c r="G127" s="39" t="s">
        <v>220</v>
      </c>
      <c r="H127" s="13">
        <v>1.17</v>
      </c>
      <c r="I127" s="45">
        <v>40</v>
      </c>
      <c r="J127" s="48">
        <f t="shared" si="17"/>
        <v>30.716799999999999</v>
      </c>
      <c r="K127" s="45">
        <f t="shared" si="18"/>
        <v>26.253675213675216</v>
      </c>
      <c r="L127" s="36">
        <v>2022</v>
      </c>
    </row>
    <row r="128" spans="1:12" ht="15.75" customHeight="1" x14ac:dyDescent="0.2">
      <c r="A128" s="12" t="s">
        <v>223</v>
      </c>
      <c r="B128" s="13" t="s">
        <v>224</v>
      </c>
      <c r="C128" s="13" t="s">
        <v>14</v>
      </c>
      <c r="D128" s="13" t="s">
        <v>15</v>
      </c>
      <c r="E128" s="13" t="s">
        <v>85</v>
      </c>
      <c r="F128" s="6" t="s">
        <v>85</v>
      </c>
      <c r="G128" s="39" t="s">
        <v>225</v>
      </c>
      <c r="H128" s="13">
        <v>0.52</v>
      </c>
      <c r="I128" s="45">
        <v>20</v>
      </c>
      <c r="J128" s="48">
        <f t="shared" si="17"/>
        <v>15.3584</v>
      </c>
      <c r="K128" s="45">
        <f t="shared" si="18"/>
        <v>29.535384615384615</v>
      </c>
      <c r="L128" s="36">
        <v>2022</v>
      </c>
    </row>
    <row r="129" spans="1:12" ht="15.75" customHeight="1" x14ac:dyDescent="0.2">
      <c r="A129" s="12" t="s">
        <v>226</v>
      </c>
      <c r="B129" s="13" t="s">
        <v>224</v>
      </c>
      <c r="C129" s="13" t="s">
        <v>14</v>
      </c>
      <c r="D129" s="13" t="s">
        <v>15</v>
      </c>
      <c r="E129" s="13" t="s">
        <v>85</v>
      </c>
      <c r="F129" s="6" t="s">
        <v>85</v>
      </c>
      <c r="G129" s="39" t="s">
        <v>225</v>
      </c>
      <c r="H129" s="13">
        <v>0.5</v>
      </c>
      <c r="I129" s="45">
        <v>80</v>
      </c>
      <c r="J129" s="48">
        <f t="shared" si="17"/>
        <v>61.433599999999998</v>
      </c>
      <c r="K129" s="45">
        <f t="shared" si="18"/>
        <v>122.8672</v>
      </c>
      <c r="L129" s="36">
        <v>2022</v>
      </c>
    </row>
    <row r="130" spans="1:12" ht="15.75" customHeight="1" x14ac:dyDescent="0.2">
      <c r="A130" s="12" t="s">
        <v>227</v>
      </c>
      <c r="B130" s="13" t="s">
        <v>24</v>
      </c>
      <c r="C130" s="13" t="s">
        <v>14</v>
      </c>
      <c r="D130" s="13" t="s">
        <v>15</v>
      </c>
      <c r="E130" s="13" t="s">
        <v>85</v>
      </c>
      <c r="F130" s="6" t="s">
        <v>85</v>
      </c>
      <c r="G130" s="39" t="s">
        <v>228</v>
      </c>
      <c r="H130" s="13">
        <v>3.57</v>
      </c>
      <c r="I130" s="45">
        <v>200</v>
      </c>
      <c r="J130" s="48">
        <f t="shared" si="17"/>
        <v>153.584</v>
      </c>
      <c r="K130" s="45">
        <f t="shared" si="18"/>
        <v>43.02072829131653</v>
      </c>
      <c r="L130" s="36">
        <v>2022</v>
      </c>
    </row>
    <row r="131" spans="1:12" ht="15.75" customHeight="1" x14ac:dyDescent="0.2">
      <c r="A131" s="12" t="s">
        <v>229</v>
      </c>
      <c r="B131" s="13" t="s">
        <v>84</v>
      </c>
      <c r="C131" s="13" t="s">
        <v>20</v>
      </c>
      <c r="D131" s="13" t="s">
        <v>15</v>
      </c>
      <c r="E131" s="13" t="s">
        <v>85</v>
      </c>
      <c r="F131" s="6" t="s">
        <v>85</v>
      </c>
      <c r="G131" s="39" t="s">
        <v>230</v>
      </c>
      <c r="H131" s="13">
        <v>2</v>
      </c>
      <c r="I131" s="45">
        <v>20</v>
      </c>
      <c r="J131" s="48">
        <f t="shared" si="17"/>
        <v>15.3584</v>
      </c>
      <c r="K131" s="45">
        <f t="shared" si="18"/>
        <v>7.6791999999999998</v>
      </c>
      <c r="L131" s="36">
        <v>2022</v>
      </c>
    </row>
    <row r="132" spans="1:12" ht="15.75" customHeight="1" x14ac:dyDescent="0.2">
      <c r="A132" s="12" t="s">
        <v>231</v>
      </c>
      <c r="B132" s="13" t="s">
        <v>84</v>
      </c>
      <c r="C132" s="13" t="s">
        <v>14</v>
      </c>
      <c r="D132" s="13" t="s">
        <v>50</v>
      </c>
      <c r="E132" s="13" t="s">
        <v>85</v>
      </c>
      <c r="F132" s="6" t="s">
        <v>94</v>
      </c>
      <c r="G132" s="39">
        <v>44567</v>
      </c>
      <c r="H132" s="13">
        <v>0.53</v>
      </c>
      <c r="I132" s="45">
        <v>20</v>
      </c>
      <c r="J132" s="48">
        <f>I132</f>
        <v>20</v>
      </c>
      <c r="K132" s="45">
        <f t="shared" si="18"/>
        <v>37.735849056603769</v>
      </c>
      <c r="L132" s="36">
        <v>2022</v>
      </c>
    </row>
    <row r="133" spans="1:12" ht="15.75" customHeight="1" x14ac:dyDescent="0.2">
      <c r="A133" s="12" t="s">
        <v>232</v>
      </c>
      <c r="B133" s="13" t="s">
        <v>80</v>
      </c>
      <c r="C133" s="13" t="s">
        <v>26</v>
      </c>
      <c r="D133" s="13" t="s">
        <v>15</v>
      </c>
      <c r="E133" s="13" t="s">
        <v>85</v>
      </c>
      <c r="F133" s="6" t="s">
        <v>94</v>
      </c>
      <c r="G133" s="39">
        <v>44779</v>
      </c>
      <c r="H133" s="13">
        <v>4</v>
      </c>
      <c r="I133" s="45">
        <v>40</v>
      </c>
      <c r="J133" s="48">
        <f>I133*0.8*0.9599</f>
        <v>30.716799999999999</v>
      </c>
      <c r="K133" s="45">
        <f t="shared" si="18"/>
        <v>7.6791999999999998</v>
      </c>
      <c r="L133" s="36">
        <v>2022</v>
      </c>
    </row>
    <row r="134" spans="1:12" ht="15.75" customHeight="1" x14ac:dyDescent="0.2">
      <c r="A134" s="12" t="s">
        <v>233</v>
      </c>
      <c r="B134" s="13" t="s">
        <v>80</v>
      </c>
      <c r="C134" s="13" t="s">
        <v>14</v>
      </c>
      <c r="D134" s="13" t="s">
        <v>50</v>
      </c>
      <c r="E134" s="13" t="s">
        <v>85</v>
      </c>
      <c r="F134" s="6" t="s">
        <v>94</v>
      </c>
      <c r="G134" s="39">
        <v>44567</v>
      </c>
      <c r="H134" s="13">
        <v>4.2300000000000004</v>
      </c>
      <c r="I134" s="45">
        <v>32.96</v>
      </c>
      <c r="J134" s="48">
        <f>I134</f>
        <v>32.96</v>
      </c>
      <c r="K134" s="45">
        <f t="shared" si="18"/>
        <v>7.791962174940898</v>
      </c>
      <c r="L134" s="36">
        <v>2022</v>
      </c>
    </row>
    <row r="135" spans="1:12" ht="15.75" customHeight="1" x14ac:dyDescent="0.2">
      <c r="A135" s="12" t="s">
        <v>234</v>
      </c>
      <c r="B135" s="13" t="s">
        <v>84</v>
      </c>
      <c r="C135" s="13" t="s">
        <v>20</v>
      </c>
      <c r="D135" s="13" t="s">
        <v>235</v>
      </c>
      <c r="E135" s="13" t="s">
        <v>85</v>
      </c>
      <c r="F135" s="6" t="s">
        <v>94</v>
      </c>
      <c r="G135" s="39">
        <v>44718</v>
      </c>
      <c r="H135" s="13">
        <v>1.82</v>
      </c>
      <c r="I135" s="45">
        <v>40</v>
      </c>
      <c r="J135" s="48">
        <f t="shared" ref="J135:J136" si="19">I135*0.8*0.9599</f>
        <v>30.716799999999999</v>
      </c>
      <c r="K135" s="45">
        <f t="shared" si="18"/>
        <v>16.877362637362637</v>
      </c>
      <c r="L135" s="36">
        <v>2022</v>
      </c>
    </row>
    <row r="136" spans="1:12" ht="15.75" customHeight="1" x14ac:dyDescent="0.2">
      <c r="A136" s="12" t="s">
        <v>236</v>
      </c>
      <c r="B136" s="13" t="s">
        <v>80</v>
      </c>
      <c r="C136" s="13" t="s">
        <v>14</v>
      </c>
      <c r="D136" s="13" t="s">
        <v>50</v>
      </c>
      <c r="E136" s="13" t="s">
        <v>94</v>
      </c>
      <c r="F136" s="6" t="s">
        <v>94</v>
      </c>
      <c r="G136" s="39" t="s">
        <v>237</v>
      </c>
      <c r="H136" s="13">
        <v>2.59</v>
      </c>
      <c r="I136" s="45">
        <v>56</v>
      </c>
      <c r="J136" s="48">
        <f t="shared" si="19"/>
        <v>43.003520000000002</v>
      </c>
      <c r="K136" s="45">
        <f t="shared" si="18"/>
        <v>16.603675675675678</v>
      </c>
      <c r="L136" s="36">
        <v>2022</v>
      </c>
    </row>
    <row r="137" spans="1:12" ht="15.75" customHeight="1" x14ac:dyDescent="0.2">
      <c r="A137" s="12" t="s">
        <v>238</v>
      </c>
      <c r="B137" s="13" t="s">
        <v>80</v>
      </c>
      <c r="C137" s="13" t="s">
        <v>239</v>
      </c>
      <c r="D137" s="13" t="s">
        <v>50</v>
      </c>
      <c r="E137" s="13" t="s">
        <v>94</v>
      </c>
      <c r="F137" s="6" t="s">
        <v>94</v>
      </c>
      <c r="G137" s="39" t="s">
        <v>240</v>
      </c>
      <c r="H137" s="13">
        <v>5.17</v>
      </c>
      <c r="I137" s="45">
        <v>40</v>
      </c>
      <c r="J137" s="48">
        <f>I137</f>
        <v>40</v>
      </c>
      <c r="K137" s="45">
        <f t="shared" si="18"/>
        <v>7.7369439071566735</v>
      </c>
      <c r="L137" s="36">
        <v>2022</v>
      </c>
    </row>
    <row r="138" spans="1:12" ht="15.75" customHeight="1" x14ac:dyDescent="0.2">
      <c r="A138" s="12" t="s">
        <v>241</v>
      </c>
      <c r="B138" s="13" t="s">
        <v>24</v>
      </c>
      <c r="C138" s="13" t="s">
        <v>14</v>
      </c>
      <c r="D138" s="13" t="s">
        <v>15</v>
      </c>
      <c r="E138" s="13" t="s">
        <v>94</v>
      </c>
      <c r="F138" s="6" t="s">
        <v>94</v>
      </c>
      <c r="G138" s="39" t="s">
        <v>108</v>
      </c>
      <c r="H138" s="13">
        <v>1.03</v>
      </c>
      <c r="I138" s="45">
        <v>100</v>
      </c>
      <c r="J138" s="48">
        <f t="shared" ref="J138:J141" si="20">I138*0.8*0.9599</f>
        <v>76.792000000000002</v>
      </c>
      <c r="K138" s="45">
        <f t="shared" si="18"/>
        <v>74.555339805825241</v>
      </c>
      <c r="L138" s="36">
        <v>2022</v>
      </c>
    </row>
    <row r="139" spans="1:12" ht="15.75" customHeight="1" x14ac:dyDescent="0.2">
      <c r="A139" s="12" t="s">
        <v>242</v>
      </c>
      <c r="B139" s="13" t="s">
        <v>243</v>
      </c>
      <c r="C139" s="13" t="s">
        <v>20</v>
      </c>
      <c r="D139" s="13" t="s">
        <v>15</v>
      </c>
      <c r="E139" s="13" t="s">
        <v>94</v>
      </c>
      <c r="F139" s="6" t="s">
        <v>94</v>
      </c>
      <c r="G139" s="39" t="s">
        <v>244</v>
      </c>
      <c r="H139" s="13">
        <v>2.37</v>
      </c>
      <c r="I139" s="45">
        <v>40</v>
      </c>
      <c r="J139" s="48">
        <f t="shared" si="20"/>
        <v>30.716799999999999</v>
      </c>
      <c r="K139" s="45">
        <f t="shared" si="18"/>
        <v>12.960675105485231</v>
      </c>
      <c r="L139" s="36">
        <v>2022</v>
      </c>
    </row>
    <row r="140" spans="1:12" ht="15.75" customHeight="1" x14ac:dyDescent="0.2">
      <c r="A140" s="12" t="s">
        <v>245</v>
      </c>
      <c r="B140" s="13" t="s">
        <v>80</v>
      </c>
      <c r="C140" s="13" t="s">
        <v>14</v>
      </c>
      <c r="D140" s="13" t="s">
        <v>246</v>
      </c>
      <c r="E140" s="13" t="s">
        <v>94</v>
      </c>
      <c r="F140" s="6" t="s">
        <v>110</v>
      </c>
      <c r="G140" s="39">
        <v>44688</v>
      </c>
      <c r="H140" s="13">
        <v>7.17</v>
      </c>
      <c r="I140" s="45">
        <v>320</v>
      </c>
      <c r="J140" s="48">
        <f t="shared" si="20"/>
        <v>245.73439999999999</v>
      </c>
      <c r="K140" s="45">
        <f t="shared" si="18"/>
        <v>34.272580195258016</v>
      </c>
      <c r="L140" s="36">
        <v>2022</v>
      </c>
    </row>
    <row r="141" spans="1:12" ht="15.75" customHeight="1" x14ac:dyDescent="0.2">
      <c r="A141" s="12" t="s">
        <v>247</v>
      </c>
      <c r="B141" s="13" t="s">
        <v>80</v>
      </c>
      <c r="C141" s="13" t="s">
        <v>239</v>
      </c>
      <c r="D141" s="13" t="s">
        <v>50</v>
      </c>
      <c r="E141" s="13" t="s">
        <v>94</v>
      </c>
      <c r="F141" s="6" t="s">
        <v>110</v>
      </c>
      <c r="G141" s="39">
        <v>44688</v>
      </c>
      <c r="H141" s="13">
        <v>2.59</v>
      </c>
      <c r="I141" s="45">
        <v>40</v>
      </c>
      <c r="J141" s="48">
        <f t="shared" si="20"/>
        <v>30.716799999999999</v>
      </c>
      <c r="K141" s="45">
        <f t="shared" si="18"/>
        <v>11.85976833976834</v>
      </c>
      <c r="L141" s="36">
        <v>2022</v>
      </c>
    </row>
    <row r="142" spans="1:12" ht="15.75" customHeight="1" x14ac:dyDescent="0.2">
      <c r="A142" s="12" t="s">
        <v>248</v>
      </c>
      <c r="B142" s="13" t="s">
        <v>77</v>
      </c>
      <c r="C142" s="13" t="s">
        <v>14</v>
      </c>
      <c r="D142" s="13" t="s">
        <v>50</v>
      </c>
      <c r="E142" s="13" t="s">
        <v>94</v>
      </c>
      <c r="F142" s="6" t="s">
        <v>110</v>
      </c>
      <c r="G142" s="39">
        <v>44841</v>
      </c>
      <c r="H142" s="13">
        <v>22.54</v>
      </c>
      <c r="I142" s="45">
        <v>2320</v>
      </c>
      <c r="J142" s="48">
        <f t="shared" ref="J142:J143" si="21">I142*0.9599</f>
        <v>2226.9679999999998</v>
      </c>
      <c r="K142" s="45">
        <f t="shared" si="18"/>
        <v>98.800709849157045</v>
      </c>
      <c r="L142" s="36">
        <v>2022</v>
      </c>
    </row>
    <row r="143" spans="1:12" ht="15.75" customHeight="1" x14ac:dyDescent="0.2">
      <c r="A143" s="12" t="s">
        <v>249</v>
      </c>
      <c r="B143" s="13" t="s">
        <v>80</v>
      </c>
      <c r="C143" s="13" t="s">
        <v>239</v>
      </c>
      <c r="D143" s="13" t="s">
        <v>50</v>
      </c>
      <c r="E143" s="13" t="s">
        <v>94</v>
      </c>
      <c r="F143" s="6" t="s">
        <v>110</v>
      </c>
      <c r="G143" s="39">
        <v>44658</v>
      </c>
      <c r="H143" s="13">
        <v>0.5</v>
      </c>
      <c r="I143" s="45">
        <v>40</v>
      </c>
      <c r="J143" s="48">
        <f t="shared" si="21"/>
        <v>38.396000000000001</v>
      </c>
      <c r="K143" s="45">
        <f t="shared" si="18"/>
        <v>76.792000000000002</v>
      </c>
      <c r="L143" s="36">
        <v>2022</v>
      </c>
    </row>
    <row r="144" spans="1:12" ht="15.75" customHeight="1" x14ac:dyDescent="0.2">
      <c r="A144" s="12" t="s">
        <v>250</v>
      </c>
      <c r="B144" s="13" t="s">
        <v>77</v>
      </c>
      <c r="C144" s="13" t="s">
        <v>14</v>
      </c>
      <c r="D144" s="13" t="s">
        <v>15</v>
      </c>
      <c r="E144" s="13" t="s">
        <v>110</v>
      </c>
      <c r="F144" s="6" t="s">
        <v>110</v>
      </c>
      <c r="G144" s="39" t="s">
        <v>117</v>
      </c>
      <c r="H144" s="13">
        <v>6</v>
      </c>
      <c r="I144" s="45">
        <v>200</v>
      </c>
      <c r="J144" s="48">
        <f t="shared" ref="J144:J148" si="22">I144*0.8*0.9599</f>
        <v>153.584</v>
      </c>
      <c r="K144" s="45">
        <f t="shared" si="18"/>
        <v>25.597333333333335</v>
      </c>
      <c r="L144" s="36">
        <v>2022</v>
      </c>
    </row>
    <row r="145" spans="1:12" ht="15.75" customHeight="1" x14ac:dyDescent="0.2">
      <c r="A145" s="12" t="s">
        <v>251</v>
      </c>
      <c r="B145" s="13" t="s">
        <v>24</v>
      </c>
      <c r="C145" s="13" t="s">
        <v>14</v>
      </c>
      <c r="D145" s="13" t="s">
        <v>15</v>
      </c>
      <c r="E145" s="13" t="s">
        <v>110</v>
      </c>
      <c r="F145" s="6" t="s">
        <v>110</v>
      </c>
      <c r="G145" s="39" t="s">
        <v>252</v>
      </c>
      <c r="H145" s="13">
        <v>9</v>
      </c>
      <c r="I145" s="45">
        <v>160</v>
      </c>
      <c r="J145" s="48">
        <f t="shared" si="22"/>
        <v>122.8672</v>
      </c>
      <c r="K145" s="45">
        <f t="shared" si="18"/>
        <v>13.651911111111112</v>
      </c>
      <c r="L145" s="36">
        <v>2022</v>
      </c>
    </row>
    <row r="146" spans="1:12" ht="15.75" customHeight="1" x14ac:dyDescent="0.2">
      <c r="A146" s="12" t="s">
        <v>253</v>
      </c>
      <c r="B146" s="13" t="s">
        <v>24</v>
      </c>
      <c r="C146" s="13" t="s">
        <v>14</v>
      </c>
      <c r="D146" s="13" t="s">
        <v>15</v>
      </c>
      <c r="E146" s="13" t="s">
        <v>110</v>
      </c>
      <c r="F146" s="6" t="s">
        <v>16</v>
      </c>
      <c r="G146" s="39">
        <v>44659</v>
      </c>
      <c r="H146" s="13">
        <v>2.3199999999999998</v>
      </c>
      <c r="I146" s="45">
        <v>80</v>
      </c>
      <c r="J146" s="48">
        <f t="shared" si="22"/>
        <v>61.433599999999998</v>
      </c>
      <c r="K146" s="45">
        <f t="shared" si="18"/>
        <v>26.48</v>
      </c>
      <c r="L146" s="36">
        <v>2022</v>
      </c>
    </row>
    <row r="147" spans="1:12" ht="15.75" customHeight="1" x14ac:dyDescent="0.2">
      <c r="A147" s="12" t="s">
        <v>254</v>
      </c>
      <c r="B147" s="13" t="s">
        <v>24</v>
      </c>
      <c r="C147" s="13" t="s">
        <v>14</v>
      </c>
      <c r="D147" s="13" t="s">
        <v>15</v>
      </c>
      <c r="E147" s="13" t="s">
        <v>110</v>
      </c>
      <c r="F147" s="6" t="s">
        <v>16</v>
      </c>
      <c r="G147" s="39">
        <v>44781</v>
      </c>
      <c r="H147" s="13">
        <v>4.5</v>
      </c>
      <c r="I147" s="45">
        <v>160</v>
      </c>
      <c r="J147" s="48">
        <f t="shared" si="22"/>
        <v>122.8672</v>
      </c>
      <c r="K147" s="45">
        <f t="shared" si="18"/>
        <v>27.303822222222223</v>
      </c>
      <c r="L147" s="36">
        <v>2022</v>
      </c>
    </row>
    <row r="148" spans="1:12" ht="15.75" customHeight="1" x14ac:dyDescent="0.2">
      <c r="A148" s="12" t="s">
        <v>255</v>
      </c>
      <c r="B148" s="13" t="s">
        <v>84</v>
      </c>
      <c r="C148" s="13" t="s">
        <v>14</v>
      </c>
      <c r="D148" s="13" t="s">
        <v>15</v>
      </c>
      <c r="E148" s="13" t="s">
        <v>110</v>
      </c>
      <c r="F148" s="6" t="s">
        <v>16</v>
      </c>
      <c r="G148" s="39">
        <v>44873</v>
      </c>
      <c r="H148" s="13">
        <v>6.43</v>
      </c>
      <c r="I148" s="45">
        <v>320</v>
      </c>
      <c r="J148" s="48">
        <f t="shared" si="22"/>
        <v>245.73439999999999</v>
      </c>
      <c r="K148" s="45">
        <f t="shared" si="18"/>
        <v>38.216858475894249</v>
      </c>
      <c r="L148" s="36">
        <v>2022</v>
      </c>
    </row>
    <row r="149" spans="1:12" ht="15.75" customHeight="1" x14ac:dyDescent="0.2">
      <c r="A149" s="12" t="s">
        <v>256</v>
      </c>
      <c r="B149" s="13" t="s">
        <v>80</v>
      </c>
      <c r="C149" s="13" t="s">
        <v>20</v>
      </c>
      <c r="D149" s="13" t="s">
        <v>50</v>
      </c>
      <c r="E149" s="13" t="s">
        <v>110</v>
      </c>
      <c r="F149" s="6" t="s">
        <v>16</v>
      </c>
      <c r="G149" s="39">
        <v>44600</v>
      </c>
      <c r="H149" s="13">
        <v>2.5</v>
      </c>
      <c r="I149" s="45">
        <v>100</v>
      </c>
      <c r="J149" s="48">
        <f>I149</f>
        <v>100</v>
      </c>
      <c r="K149" s="45">
        <f t="shared" si="18"/>
        <v>40</v>
      </c>
      <c r="L149" s="36">
        <v>2022</v>
      </c>
    </row>
    <row r="150" spans="1:12" ht="15.75" customHeight="1" x14ac:dyDescent="0.2">
      <c r="A150" s="12" t="s">
        <v>257</v>
      </c>
      <c r="B150" s="13" t="s">
        <v>84</v>
      </c>
      <c r="C150" s="13" t="s">
        <v>14</v>
      </c>
      <c r="D150" s="13" t="s">
        <v>50</v>
      </c>
      <c r="E150" s="13" t="s">
        <v>16</v>
      </c>
      <c r="F150" s="6" t="s">
        <v>16</v>
      </c>
      <c r="G150" s="39">
        <v>44842</v>
      </c>
      <c r="H150" s="13">
        <v>2.5</v>
      </c>
      <c r="I150" s="16">
        <v>60</v>
      </c>
      <c r="J150" s="56">
        <f>I150*0.9599</f>
        <v>57.594000000000001</v>
      </c>
      <c r="K150" s="16">
        <f t="shared" si="18"/>
        <v>23.037600000000001</v>
      </c>
      <c r="L150" s="36">
        <v>2022</v>
      </c>
    </row>
    <row r="151" spans="1:12" ht="15.75" customHeight="1" x14ac:dyDescent="0.2">
      <c r="A151" s="12" t="s">
        <v>258</v>
      </c>
      <c r="B151" s="13" t="s">
        <v>259</v>
      </c>
      <c r="C151" s="13" t="s">
        <v>20</v>
      </c>
      <c r="D151" s="13" t="s">
        <v>15</v>
      </c>
      <c r="E151" s="13" t="s">
        <v>16</v>
      </c>
      <c r="F151" s="6" t="s">
        <v>16</v>
      </c>
      <c r="G151" s="39" t="s">
        <v>123</v>
      </c>
      <c r="H151" s="13">
        <v>0.68</v>
      </c>
      <c r="I151" s="45">
        <v>20</v>
      </c>
      <c r="J151" s="48">
        <f>I151*0.8*0.9599</f>
        <v>15.3584</v>
      </c>
      <c r="K151" s="45">
        <f t="shared" si="18"/>
        <v>22.585882352941173</v>
      </c>
      <c r="L151" s="36">
        <v>2022</v>
      </c>
    </row>
    <row r="152" spans="1:12" ht="15.75" customHeight="1" x14ac:dyDescent="0.2">
      <c r="A152" s="12" t="s">
        <v>260</v>
      </c>
      <c r="B152" s="13" t="s">
        <v>84</v>
      </c>
      <c r="C152" s="13" t="s">
        <v>14</v>
      </c>
      <c r="D152" s="13" t="s">
        <v>50</v>
      </c>
      <c r="E152" s="13" t="s">
        <v>16</v>
      </c>
      <c r="F152" s="6" t="s">
        <v>16</v>
      </c>
      <c r="G152" s="39" t="s">
        <v>261</v>
      </c>
      <c r="H152" s="13">
        <v>5.22</v>
      </c>
      <c r="I152" s="45">
        <v>40</v>
      </c>
      <c r="J152" s="48">
        <f>I152*0.9599</f>
        <v>38.396000000000001</v>
      </c>
      <c r="K152" s="45">
        <f t="shared" si="18"/>
        <v>7.3555555555555561</v>
      </c>
      <c r="L152" s="36">
        <v>2022</v>
      </c>
    </row>
    <row r="153" spans="1:12" ht="15.75" customHeight="1" x14ac:dyDescent="0.2">
      <c r="A153" s="12" t="s">
        <v>262</v>
      </c>
      <c r="B153" s="13" t="s">
        <v>222</v>
      </c>
      <c r="C153" s="13" t="s">
        <v>14</v>
      </c>
      <c r="D153" s="13" t="s">
        <v>15</v>
      </c>
      <c r="E153" s="13" t="s">
        <v>16</v>
      </c>
      <c r="F153" s="6" t="s">
        <v>17</v>
      </c>
      <c r="G153" s="39">
        <v>44660</v>
      </c>
      <c r="H153" s="13">
        <v>1.5</v>
      </c>
      <c r="I153" s="45">
        <v>40</v>
      </c>
      <c r="J153" s="48">
        <f t="shared" ref="J153:J159" si="23">I153*0.8*0.9599</f>
        <v>30.716799999999999</v>
      </c>
      <c r="K153" s="45">
        <f t="shared" si="18"/>
        <v>20.477866666666667</v>
      </c>
      <c r="L153" s="36">
        <v>2022</v>
      </c>
    </row>
    <row r="154" spans="1:12" ht="15.75" customHeight="1" x14ac:dyDescent="0.2">
      <c r="A154" s="12" t="s">
        <v>263</v>
      </c>
      <c r="B154" s="13" t="s">
        <v>24</v>
      </c>
      <c r="C154" s="13" t="s">
        <v>14</v>
      </c>
      <c r="D154" s="13" t="s">
        <v>15</v>
      </c>
      <c r="E154" s="13" t="s">
        <v>16</v>
      </c>
      <c r="F154" s="6" t="s">
        <v>17</v>
      </c>
      <c r="G154" s="39">
        <v>44751</v>
      </c>
      <c r="H154" s="13">
        <v>2.5</v>
      </c>
      <c r="I154" s="45">
        <v>200</v>
      </c>
      <c r="J154" s="48">
        <f t="shared" si="23"/>
        <v>153.584</v>
      </c>
      <c r="K154" s="45">
        <f t="shared" si="18"/>
        <v>61.433599999999998</v>
      </c>
      <c r="L154" s="36">
        <v>2022</v>
      </c>
    </row>
    <row r="155" spans="1:12" ht="15.75" customHeight="1" x14ac:dyDescent="0.2">
      <c r="A155" s="12" t="s">
        <v>264</v>
      </c>
      <c r="B155" s="13" t="s">
        <v>80</v>
      </c>
      <c r="C155" s="13" t="s">
        <v>239</v>
      </c>
      <c r="D155" s="13" t="s">
        <v>50</v>
      </c>
      <c r="E155" s="13" t="s">
        <v>16</v>
      </c>
      <c r="F155" s="6" t="s">
        <v>17</v>
      </c>
      <c r="G155" s="39">
        <v>44570</v>
      </c>
      <c r="H155" s="13">
        <v>2.5</v>
      </c>
      <c r="I155" s="45">
        <v>100</v>
      </c>
      <c r="J155" s="48">
        <f t="shared" si="23"/>
        <v>76.792000000000002</v>
      </c>
      <c r="K155" s="45">
        <f t="shared" si="18"/>
        <v>30.716799999999999</v>
      </c>
      <c r="L155" s="36">
        <v>2022</v>
      </c>
    </row>
    <row r="156" spans="1:12" ht="15.75" customHeight="1" x14ac:dyDescent="0.2">
      <c r="A156" s="12" t="s">
        <v>265</v>
      </c>
      <c r="B156" s="13" t="s">
        <v>24</v>
      </c>
      <c r="C156" s="13" t="s">
        <v>14</v>
      </c>
      <c r="D156" s="13" t="s">
        <v>15</v>
      </c>
      <c r="E156" s="13" t="s">
        <v>16</v>
      </c>
      <c r="F156" s="6" t="s">
        <v>17</v>
      </c>
      <c r="G156" s="39" t="s">
        <v>266</v>
      </c>
      <c r="H156" s="13">
        <v>5.33</v>
      </c>
      <c r="I156" s="45">
        <v>576</v>
      </c>
      <c r="J156" s="48">
        <f t="shared" si="23"/>
        <v>442.32191999999998</v>
      </c>
      <c r="K156" s="45">
        <f t="shared" si="18"/>
        <v>82.987227016885555</v>
      </c>
      <c r="L156" s="36">
        <v>2022</v>
      </c>
    </row>
    <row r="157" spans="1:12" ht="15.75" customHeight="1" x14ac:dyDescent="0.2">
      <c r="A157" s="12" t="s">
        <v>267</v>
      </c>
      <c r="B157" s="13" t="s">
        <v>24</v>
      </c>
      <c r="C157" s="13" t="s">
        <v>14</v>
      </c>
      <c r="D157" s="13" t="s">
        <v>15</v>
      </c>
      <c r="E157" s="13" t="s">
        <v>17</v>
      </c>
      <c r="F157" s="6" t="s">
        <v>17</v>
      </c>
      <c r="G157" s="39" t="s">
        <v>268</v>
      </c>
      <c r="H157" s="13">
        <v>0.87</v>
      </c>
      <c r="I157" s="45">
        <v>80</v>
      </c>
      <c r="J157" s="48">
        <f t="shared" si="23"/>
        <v>61.433599999999998</v>
      </c>
      <c r="K157" s="45">
        <f t="shared" si="18"/>
        <v>70.61333333333333</v>
      </c>
      <c r="L157" s="36">
        <v>2022</v>
      </c>
    </row>
    <row r="158" spans="1:12" ht="15.75" customHeight="1" x14ac:dyDescent="0.2">
      <c r="A158" s="12" t="s">
        <v>269</v>
      </c>
      <c r="B158" s="13" t="s">
        <v>98</v>
      </c>
      <c r="C158" s="13" t="s">
        <v>20</v>
      </c>
      <c r="D158" s="13" t="s">
        <v>15</v>
      </c>
      <c r="E158" s="13" t="s">
        <v>17</v>
      </c>
      <c r="F158" s="6" t="s">
        <v>17</v>
      </c>
      <c r="G158" s="39" t="s">
        <v>270</v>
      </c>
      <c r="H158" s="13">
        <v>0.92</v>
      </c>
      <c r="I158" s="45">
        <v>20</v>
      </c>
      <c r="J158" s="48">
        <f t="shared" si="23"/>
        <v>15.3584</v>
      </c>
      <c r="K158" s="45">
        <f t="shared" si="18"/>
        <v>16.693913043478261</v>
      </c>
      <c r="L158" s="36">
        <v>2022</v>
      </c>
    </row>
    <row r="159" spans="1:12" ht="15.75" customHeight="1" x14ac:dyDescent="0.2">
      <c r="A159" s="12" t="s">
        <v>271</v>
      </c>
      <c r="B159" s="13" t="s">
        <v>24</v>
      </c>
      <c r="C159" s="13" t="s">
        <v>20</v>
      </c>
      <c r="D159" s="13" t="s">
        <v>15</v>
      </c>
      <c r="E159" s="13" t="s">
        <v>17</v>
      </c>
      <c r="F159" s="6" t="s">
        <v>17</v>
      </c>
      <c r="G159" s="39" t="s">
        <v>268</v>
      </c>
      <c r="H159" s="13">
        <f>39/60</f>
        <v>0.65</v>
      </c>
      <c r="I159" s="45">
        <v>100</v>
      </c>
      <c r="J159" s="48">
        <f t="shared" si="23"/>
        <v>76.792000000000002</v>
      </c>
      <c r="K159" s="45">
        <f t="shared" si="18"/>
        <v>118.14153846153846</v>
      </c>
      <c r="L159" s="36">
        <v>2022</v>
      </c>
    </row>
    <row r="160" spans="1:12" ht="15.75" customHeight="1" x14ac:dyDescent="0.2">
      <c r="A160" s="12" t="s">
        <v>272</v>
      </c>
      <c r="B160" s="13" t="s">
        <v>84</v>
      </c>
      <c r="C160" s="13" t="s">
        <v>14</v>
      </c>
      <c r="D160" s="13" t="s">
        <v>50</v>
      </c>
      <c r="E160" s="13" t="s">
        <v>16</v>
      </c>
      <c r="F160" s="6" t="s">
        <v>17</v>
      </c>
      <c r="G160" s="39" t="s">
        <v>266</v>
      </c>
      <c r="H160" s="13">
        <v>5.22</v>
      </c>
      <c r="I160" s="45">
        <v>160</v>
      </c>
      <c r="J160" s="48">
        <f t="shared" ref="J160:J162" si="24">I160*0.9599</f>
        <v>153.584</v>
      </c>
      <c r="K160" s="45">
        <f t="shared" si="18"/>
        <v>29.422222222222224</v>
      </c>
      <c r="L160" s="36">
        <v>2022</v>
      </c>
    </row>
    <row r="161" spans="1:12" ht="15.75" customHeight="1" x14ac:dyDescent="0.2">
      <c r="A161" s="12" t="s">
        <v>273</v>
      </c>
      <c r="B161" s="13" t="s">
        <v>274</v>
      </c>
      <c r="C161" s="13" t="s">
        <v>20</v>
      </c>
      <c r="D161" s="13" t="s">
        <v>15</v>
      </c>
      <c r="E161" s="13" t="s">
        <v>17</v>
      </c>
      <c r="F161" s="6" t="s">
        <v>17</v>
      </c>
      <c r="G161" s="39" t="s">
        <v>270</v>
      </c>
      <c r="H161" s="13">
        <v>1.87</v>
      </c>
      <c r="I161" s="45">
        <v>100</v>
      </c>
      <c r="J161" s="48">
        <f t="shared" si="24"/>
        <v>95.99</v>
      </c>
      <c r="K161" s="45">
        <f t="shared" si="18"/>
        <v>51.331550802139034</v>
      </c>
      <c r="L161" s="36">
        <v>2022</v>
      </c>
    </row>
    <row r="162" spans="1:12" ht="15.75" customHeight="1" x14ac:dyDescent="0.2">
      <c r="A162" s="12" t="s">
        <v>275</v>
      </c>
      <c r="B162" s="13" t="s">
        <v>274</v>
      </c>
      <c r="C162" s="13" t="s">
        <v>20</v>
      </c>
      <c r="D162" s="13" t="s">
        <v>15</v>
      </c>
      <c r="E162" s="13" t="s">
        <v>32</v>
      </c>
      <c r="F162" s="6" t="s">
        <v>32</v>
      </c>
      <c r="G162" s="13" t="s">
        <v>276</v>
      </c>
      <c r="H162" s="13">
        <v>0.77</v>
      </c>
      <c r="I162" s="45">
        <v>20</v>
      </c>
      <c r="J162" s="48">
        <f t="shared" si="24"/>
        <v>19.198</v>
      </c>
      <c r="K162" s="45">
        <f t="shared" si="18"/>
        <v>24.932467532467534</v>
      </c>
      <c r="L162" s="36">
        <v>2022</v>
      </c>
    </row>
    <row r="163" spans="1:12" ht="15.75" customHeight="1" x14ac:dyDescent="0.2">
      <c r="A163" s="12" t="s">
        <v>277</v>
      </c>
      <c r="B163" s="13" t="s">
        <v>278</v>
      </c>
      <c r="C163" s="13" t="s">
        <v>20</v>
      </c>
      <c r="D163" s="13" t="s">
        <v>15</v>
      </c>
      <c r="E163" s="13" t="s">
        <v>32</v>
      </c>
      <c r="F163" s="6" t="s">
        <v>32</v>
      </c>
      <c r="G163" s="13" t="s">
        <v>279</v>
      </c>
      <c r="H163" s="13">
        <v>2.2200000000000002</v>
      </c>
      <c r="I163" s="45">
        <v>60</v>
      </c>
      <c r="J163" s="48">
        <f t="shared" ref="J163:J165" si="25">I163*0.8*0.9599</f>
        <v>46.075199999999995</v>
      </c>
      <c r="K163" s="45">
        <f t="shared" si="18"/>
        <v>20.75459459459459</v>
      </c>
      <c r="L163" s="36">
        <v>2022</v>
      </c>
    </row>
    <row r="164" spans="1:12" ht="15.75" customHeight="1" x14ac:dyDescent="0.2">
      <c r="A164" s="12" t="s">
        <v>280</v>
      </c>
      <c r="B164" s="13" t="s">
        <v>98</v>
      </c>
      <c r="C164" s="13" t="s">
        <v>14</v>
      </c>
      <c r="D164" s="13" t="s">
        <v>50</v>
      </c>
      <c r="E164" s="13" t="s">
        <v>32</v>
      </c>
      <c r="F164" s="6" t="s">
        <v>41</v>
      </c>
      <c r="G164" s="39">
        <v>44631</v>
      </c>
      <c r="H164" s="13">
        <v>0.08</v>
      </c>
      <c r="I164" s="45">
        <v>160</v>
      </c>
      <c r="J164" s="48">
        <f t="shared" si="25"/>
        <v>122.8672</v>
      </c>
      <c r="K164" s="45">
        <f t="shared" si="18"/>
        <v>1535.84</v>
      </c>
      <c r="L164" s="36">
        <v>2022</v>
      </c>
    </row>
    <row r="165" spans="1:12" ht="15.75" customHeight="1" x14ac:dyDescent="0.2">
      <c r="A165" s="12" t="s">
        <v>281</v>
      </c>
      <c r="B165" s="13" t="s">
        <v>98</v>
      </c>
      <c r="C165" s="13" t="s">
        <v>20</v>
      </c>
      <c r="D165" s="13" t="s">
        <v>15</v>
      </c>
      <c r="E165" s="13" t="s">
        <v>32</v>
      </c>
      <c r="F165" s="6" t="s">
        <v>41</v>
      </c>
      <c r="G165" s="39">
        <v>44662</v>
      </c>
      <c r="H165" s="13">
        <v>0.04</v>
      </c>
      <c r="I165" s="45">
        <v>40</v>
      </c>
      <c r="J165" s="48">
        <f t="shared" si="25"/>
        <v>30.716799999999999</v>
      </c>
      <c r="K165" s="45">
        <f t="shared" si="18"/>
        <v>767.92</v>
      </c>
      <c r="L165" s="36">
        <v>2022</v>
      </c>
    </row>
    <row r="166" spans="1:12" ht="15.75" customHeight="1" x14ac:dyDescent="0.2">
      <c r="A166" s="12" t="s">
        <v>282</v>
      </c>
      <c r="B166" s="13" t="s">
        <v>80</v>
      </c>
      <c r="C166" s="13" t="s">
        <v>26</v>
      </c>
      <c r="D166" s="13" t="s">
        <v>50</v>
      </c>
      <c r="E166" s="13" t="s">
        <v>32</v>
      </c>
      <c r="F166" s="6" t="s">
        <v>41</v>
      </c>
      <c r="G166" s="39">
        <v>44845</v>
      </c>
      <c r="H166" s="13">
        <v>2.27</v>
      </c>
      <c r="I166" s="45">
        <v>112</v>
      </c>
      <c r="J166" s="48">
        <f>I166</f>
        <v>112</v>
      </c>
      <c r="K166" s="45">
        <f t="shared" si="18"/>
        <v>49.33920704845815</v>
      </c>
      <c r="L166" s="36">
        <v>2022</v>
      </c>
    </row>
    <row r="167" spans="1:12" ht="15.75" customHeight="1" x14ac:dyDescent="0.2">
      <c r="A167" s="12" t="s">
        <v>283</v>
      </c>
      <c r="B167" s="13" t="s">
        <v>80</v>
      </c>
      <c r="C167" s="13" t="s">
        <v>239</v>
      </c>
      <c r="D167" s="13" t="s">
        <v>246</v>
      </c>
      <c r="E167" s="13" t="s">
        <v>32</v>
      </c>
      <c r="F167" s="6" t="s">
        <v>41</v>
      </c>
      <c r="G167" s="39">
        <v>44662</v>
      </c>
      <c r="H167" s="13">
        <v>15</v>
      </c>
      <c r="I167" s="45">
        <v>95</v>
      </c>
      <c r="J167" s="48">
        <f t="shared" ref="J167:J173" si="26">I167*0.8*0.9599</f>
        <v>72.952399999999997</v>
      </c>
      <c r="K167" s="45">
        <f t="shared" si="18"/>
        <v>4.8634933333333334</v>
      </c>
      <c r="L167" s="36">
        <v>2022</v>
      </c>
    </row>
    <row r="168" spans="1:12" ht="15.75" customHeight="1" x14ac:dyDescent="0.2">
      <c r="A168" s="12" t="s">
        <v>284</v>
      </c>
      <c r="B168" s="13" t="s">
        <v>224</v>
      </c>
      <c r="C168" s="13" t="s">
        <v>20</v>
      </c>
      <c r="D168" s="13" t="s">
        <v>15</v>
      </c>
      <c r="E168" s="13" t="s">
        <v>41</v>
      </c>
      <c r="F168" s="6" t="s">
        <v>41</v>
      </c>
      <c r="G168" s="13" t="s">
        <v>163</v>
      </c>
      <c r="H168" s="13">
        <v>1.82</v>
      </c>
      <c r="I168" s="45">
        <v>4</v>
      </c>
      <c r="J168" s="48">
        <f t="shared" si="26"/>
        <v>3.0716800000000002</v>
      </c>
      <c r="K168" s="45">
        <f t="shared" si="18"/>
        <v>1.6877362637362638</v>
      </c>
      <c r="L168" s="36">
        <v>2022</v>
      </c>
    </row>
    <row r="169" spans="1:12" ht="15.75" customHeight="1" x14ac:dyDescent="0.2">
      <c r="A169" s="12" t="s">
        <v>285</v>
      </c>
      <c r="B169" s="13" t="s">
        <v>224</v>
      </c>
      <c r="C169" s="13" t="s">
        <v>20</v>
      </c>
      <c r="D169" s="13" t="s">
        <v>15</v>
      </c>
      <c r="E169" s="13" t="s">
        <v>41</v>
      </c>
      <c r="F169" s="6" t="s">
        <v>41</v>
      </c>
      <c r="G169" s="13" t="s">
        <v>163</v>
      </c>
      <c r="H169" s="13">
        <v>1.45</v>
      </c>
      <c r="I169" s="45">
        <v>40</v>
      </c>
      <c r="J169" s="48">
        <f t="shared" si="26"/>
        <v>30.716799999999999</v>
      </c>
      <c r="K169" s="45">
        <f t="shared" si="18"/>
        <v>21.184000000000001</v>
      </c>
      <c r="L169" s="36">
        <v>2022</v>
      </c>
    </row>
    <row r="170" spans="1:12" ht="15.75" customHeight="1" x14ac:dyDescent="0.2">
      <c r="A170" s="12" t="s">
        <v>286</v>
      </c>
      <c r="B170" s="13" t="s">
        <v>24</v>
      </c>
      <c r="C170" s="13" t="s">
        <v>20</v>
      </c>
      <c r="D170" s="13" t="s">
        <v>15</v>
      </c>
      <c r="E170" s="13" t="s">
        <v>41</v>
      </c>
      <c r="F170" s="6" t="s">
        <v>41</v>
      </c>
      <c r="G170" s="39" t="s">
        <v>287</v>
      </c>
      <c r="H170" s="13">
        <v>0.33</v>
      </c>
      <c r="I170" s="45">
        <v>20</v>
      </c>
      <c r="J170" s="48">
        <f t="shared" si="26"/>
        <v>15.3584</v>
      </c>
      <c r="K170" s="45">
        <f t="shared" si="18"/>
        <v>46.540606060606059</v>
      </c>
      <c r="L170" s="36">
        <v>2022</v>
      </c>
    </row>
    <row r="171" spans="1:12" ht="15.75" customHeight="1" x14ac:dyDescent="0.2">
      <c r="A171" s="12" t="s">
        <v>288</v>
      </c>
      <c r="B171" s="13" t="s">
        <v>49</v>
      </c>
      <c r="C171" s="13" t="s">
        <v>20</v>
      </c>
      <c r="D171" s="13" t="s">
        <v>15</v>
      </c>
      <c r="E171" s="13" t="s">
        <v>41</v>
      </c>
      <c r="F171" s="6" t="s">
        <v>41</v>
      </c>
      <c r="G171" s="39" t="s">
        <v>289</v>
      </c>
      <c r="H171" s="13">
        <v>0.35</v>
      </c>
      <c r="I171" s="45">
        <v>20</v>
      </c>
      <c r="J171" s="48">
        <f t="shared" si="26"/>
        <v>15.3584</v>
      </c>
      <c r="K171" s="45">
        <f t="shared" si="18"/>
        <v>43.881142857142862</v>
      </c>
      <c r="L171" s="36">
        <v>2022</v>
      </c>
    </row>
    <row r="172" spans="1:12" ht="15.75" customHeight="1" x14ac:dyDescent="0.2">
      <c r="A172" s="12" t="s">
        <v>290</v>
      </c>
      <c r="B172" s="13" t="s">
        <v>98</v>
      </c>
      <c r="C172" s="13" t="s">
        <v>20</v>
      </c>
      <c r="D172" s="13" t="s">
        <v>15</v>
      </c>
      <c r="E172" s="13" t="s">
        <v>41</v>
      </c>
      <c r="F172" s="6" t="s">
        <v>41</v>
      </c>
      <c r="G172" s="39" t="s">
        <v>291</v>
      </c>
      <c r="H172" s="13">
        <v>0.87</v>
      </c>
      <c r="I172" s="45">
        <v>40</v>
      </c>
      <c r="J172" s="48">
        <f t="shared" si="26"/>
        <v>30.716799999999999</v>
      </c>
      <c r="K172" s="45">
        <f t="shared" si="18"/>
        <v>35.306666666666665</v>
      </c>
      <c r="L172" s="36">
        <v>2022</v>
      </c>
    </row>
    <row r="173" spans="1:12" ht="15.75" customHeight="1" x14ac:dyDescent="0.2">
      <c r="A173" s="12" t="s">
        <v>292</v>
      </c>
      <c r="B173" s="13" t="s">
        <v>77</v>
      </c>
      <c r="C173" s="13" t="s">
        <v>20</v>
      </c>
      <c r="D173" s="13" t="s">
        <v>15</v>
      </c>
      <c r="E173" s="13" t="s">
        <v>41</v>
      </c>
      <c r="F173" s="6" t="s">
        <v>41</v>
      </c>
      <c r="G173" s="39" t="s">
        <v>293</v>
      </c>
      <c r="H173" s="13">
        <v>0.93</v>
      </c>
      <c r="I173" s="45">
        <v>40</v>
      </c>
      <c r="J173" s="48">
        <f t="shared" si="26"/>
        <v>30.716799999999999</v>
      </c>
      <c r="K173" s="45">
        <f t="shared" si="18"/>
        <v>33.02881720430107</v>
      </c>
      <c r="L173" s="36">
        <v>2022</v>
      </c>
    </row>
    <row r="174" spans="1:12" ht="15.75" customHeight="1" x14ac:dyDescent="0.2">
      <c r="A174" s="12" t="s">
        <v>294</v>
      </c>
      <c r="B174" s="13" t="s">
        <v>24</v>
      </c>
      <c r="C174" s="13" t="s">
        <v>14</v>
      </c>
      <c r="D174" s="13" t="s">
        <v>50</v>
      </c>
      <c r="E174" s="13" t="s">
        <v>41</v>
      </c>
      <c r="F174" s="6" t="s">
        <v>41</v>
      </c>
      <c r="G174" s="39" t="s">
        <v>167</v>
      </c>
      <c r="H174" s="13">
        <v>1.93</v>
      </c>
      <c r="I174" s="45">
        <v>200</v>
      </c>
      <c r="J174" s="48">
        <f>I174*0.9599</f>
        <v>191.98</v>
      </c>
      <c r="K174" s="45">
        <f t="shared" si="18"/>
        <v>99.471502590673566</v>
      </c>
      <c r="L174" s="36">
        <v>2022</v>
      </c>
    </row>
    <row r="175" spans="1:12" ht="15.75" customHeight="1" x14ac:dyDescent="0.2">
      <c r="A175" s="12" t="s">
        <v>295</v>
      </c>
      <c r="B175" s="13" t="s">
        <v>24</v>
      </c>
      <c r="C175" s="13" t="s">
        <v>14</v>
      </c>
      <c r="D175" s="13" t="s">
        <v>15</v>
      </c>
      <c r="E175" s="13" t="s">
        <v>41</v>
      </c>
      <c r="F175" s="6" t="s">
        <v>54</v>
      </c>
      <c r="G175" s="39">
        <v>44754</v>
      </c>
      <c r="H175" s="13">
        <v>1.57</v>
      </c>
      <c r="I175" s="45">
        <v>160</v>
      </c>
      <c r="J175" s="48">
        <f t="shared" ref="J175:J177" si="27">I175*0.8*0.9599</f>
        <v>122.8672</v>
      </c>
      <c r="K175" s="45">
        <f t="shared" si="18"/>
        <v>78.259363057324833</v>
      </c>
      <c r="L175" s="36">
        <v>2022</v>
      </c>
    </row>
    <row r="176" spans="1:12" ht="15.75" customHeight="1" x14ac:dyDescent="0.2">
      <c r="A176" s="12" t="s">
        <v>296</v>
      </c>
      <c r="B176" s="13" t="s">
        <v>297</v>
      </c>
      <c r="C176" s="13" t="s">
        <v>20</v>
      </c>
      <c r="D176" s="13" t="s">
        <v>15</v>
      </c>
      <c r="E176" s="13" t="s">
        <v>41</v>
      </c>
      <c r="F176" s="6" t="s">
        <v>54</v>
      </c>
      <c r="G176" s="39">
        <v>44632</v>
      </c>
      <c r="H176" s="13">
        <v>1.32</v>
      </c>
      <c r="I176" s="45">
        <v>120</v>
      </c>
      <c r="J176" s="48">
        <f t="shared" si="27"/>
        <v>92.150399999999991</v>
      </c>
      <c r="K176" s="45">
        <f t="shared" si="18"/>
        <v>69.810909090909078</v>
      </c>
      <c r="L176" s="36">
        <v>2022</v>
      </c>
    </row>
    <row r="177" spans="1:12" ht="15.75" customHeight="1" x14ac:dyDescent="0.2">
      <c r="A177" s="12" t="s">
        <v>298</v>
      </c>
      <c r="B177" s="13" t="s">
        <v>299</v>
      </c>
      <c r="C177" s="13" t="s">
        <v>20</v>
      </c>
      <c r="D177" s="13" t="s">
        <v>15</v>
      </c>
      <c r="E177" s="13" t="s">
        <v>41</v>
      </c>
      <c r="F177" s="6" t="s">
        <v>54</v>
      </c>
      <c r="G177" s="39">
        <v>44632</v>
      </c>
      <c r="H177" s="13">
        <v>1.2</v>
      </c>
      <c r="I177" s="45">
        <v>40</v>
      </c>
      <c r="J177" s="48">
        <f t="shared" si="27"/>
        <v>30.716799999999999</v>
      </c>
      <c r="K177" s="45">
        <f t="shared" si="18"/>
        <v>25.597333333333335</v>
      </c>
      <c r="L177" s="36">
        <v>2022</v>
      </c>
    </row>
    <row r="178" spans="1:12" ht="15.75" customHeight="1" x14ac:dyDescent="0.2">
      <c r="A178" s="12" t="s">
        <v>300</v>
      </c>
      <c r="B178" s="13" t="s">
        <v>80</v>
      </c>
      <c r="C178" s="13" t="s">
        <v>239</v>
      </c>
      <c r="D178" s="13" t="s">
        <v>50</v>
      </c>
      <c r="E178" s="13" t="s">
        <v>54</v>
      </c>
      <c r="F178" s="6" t="s">
        <v>54</v>
      </c>
      <c r="G178" s="39">
        <v>44846</v>
      </c>
      <c r="H178" s="13">
        <v>1.18</v>
      </c>
      <c r="I178" s="45">
        <v>48</v>
      </c>
      <c r="J178" s="48">
        <f>I178*1</f>
        <v>48</v>
      </c>
      <c r="K178" s="45">
        <f t="shared" si="18"/>
        <v>40.677966101694921</v>
      </c>
      <c r="L178" s="36">
        <v>2022</v>
      </c>
    </row>
    <row r="179" spans="1:12" ht="15.75" customHeight="1" x14ac:dyDescent="0.2"/>
    <row r="180" spans="1:12" ht="15.75" customHeight="1" x14ac:dyDescent="0.2"/>
    <row r="181" spans="1:12" ht="15.75" customHeight="1" x14ac:dyDescent="0.2"/>
    <row r="182" spans="1:12" ht="15.75" customHeight="1" x14ac:dyDescent="0.2"/>
    <row r="183" spans="1:12" ht="15.75" customHeight="1" x14ac:dyDescent="0.2"/>
    <row r="184" spans="1:12" ht="15.75" customHeight="1" x14ac:dyDescent="0.2"/>
    <row r="185" spans="1:12" ht="15.75" customHeight="1" x14ac:dyDescent="0.2"/>
    <row r="186" spans="1:12" ht="15.75" customHeight="1" x14ac:dyDescent="0.2"/>
    <row r="187" spans="1:12" ht="15.75" customHeight="1" x14ac:dyDescent="0.2"/>
    <row r="188" spans="1:12" ht="15.75" customHeight="1" x14ac:dyDescent="0.2"/>
    <row r="189" spans="1:12" ht="15.75" customHeight="1" x14ac:dyDescent="0.2"/>
    <row r="190" spans="1:12" ht="15.75" customHeight="1" x14ac:dyDescent="0.2"/>
    <row r="191" spans="1:12" ht="15.75" customHeight="1" x14ac:dyDescent="0.2"/>
    <row r="192" spans="1:1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autoFilter ref="A1:L178" xr:uid="{00000000-0009-0000-0000-000000000000}"/>
  <hyperlinks>
    <hyperlink ref="D6" r:id="rId1" xr:uid="{00000000-0004-0000-0000-000000000000}"/>
    <hyperlink ref="D8" r:id="rId2" xr:uid="{00000000-0004-0000-0000-000001000000}"/>
    <hyperlink ref="D14" r:id="rId3" xr:uid="{00000000-0004-0000-0000-000002000000}"/>
    <hyperlink ref="D22" r:id="rId4" xr:uid="{00000000-0004-0000-0000-000003000000}"/>
    <hyperlink ref="D24" r:id="rId5" xr:uid="{00000000-0004-0000-0000-000004000000}"/>
    <hyperlink ref="D26" r:id="rId6" xr:uid="{00000000-0004-0000-0000-000005000000}"/>
    <hyperlink ref="D29" r:id="rId7" xr:uid="{00000000-0004-0000-0000-000006000000}"/>
    <hyperlink ref="D30" r:id="rId8" xr:uid="{00000000-0004-0000-0000-000007000000}"/>
    <hyperlink ref="D32" r:id="rId9" xr:uid="{00000000-0004-0000-0000-000008000000}"/>
    <hyperlink ref="D33" r:id="rId10" xr:uid="{00000000-0004-0000-0000-000009000000}"/>
    <hyperlink ref="D34" r:id="rId11" xr:uid="{00000000-0004-0000-0000-00000A000000}"/>
    <hyperlink ref="D35" r:id="rId12" xr:uid="{00000000-0004-0000-0000-00000B000000}"/>
    <hyperlink ref="D40" r:id="rId13" xr:uid="{00000000-0004-0000-0000-00000C000000}"/>
    <hyperlink ref="D42" r:id="rId14" xr:uid="{00000000-0004-0000-0000-00000D000000}"/>
    <hyperlink ref="D44" r:id="rId15" xr:uid="{00000000-0004-0000-0000-00000E000000}"/>
    <hyperlink ref="D46" r:id="rId16" xr:uid="{00000000-0004-0000-0000-00000F000000}"/>
    <hyperlink ref="D53" r:id="rId17" xr:uid="{00000000-0004-0000-0000-000010000000}"/>
    <hyperlink ref="D56" r:id="rId18" xr:uid="{00000000-0004-0000-0000-000011000000}"/>
    <hyperlink ref="D58" r:id="rId19" xr:uid="{00000000-0004-0000-0000-000012000000}"/>
    <hyperlink ref="D62" r:id="rId20" xr:uid="{00000000-0004-0000-0000-000013000000}"/>
    <hyperlink ref="D70" r:id="rId21" xr:uid="{00000000-0004-0000-0000-000014000000}"/>
    <hyperlink ref="D72" r:id="rId22" xr:uid="{00000000-0004-0000-0000-000015000000}"/>
    <hyperlink ref="D79" r:id="rId23" xr:uid="{00000000-0004-0000-0000-000016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oviedo</cp:lastModifiedBy>
  <dcterms:modified xsi:type="dcterms:W3CDTF">2022-12-15T14:48:52Z</dcterms:modified>
</cp:coreProperties>
</file>