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38D0A87E-34BF-4DD2-8CE3-256A9DF1E3AB}" xr6:coauthVersionLast="47" xr6:coauthVersionMax="47" xr10:uidLastSave="{00000000-0000-0000-0000-000000000000}"/>
  <bookViews>
    <workbookView xWindow="-120" yWindow="-120" windowWidth="20730" windowHeight="11040" xr2:uid="{30A9F6B8-7562-4205-85F8-86FF300F32D4}"/>
  </bookViews>
  <sheets>
    <sheet name="dados-e-anali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6" i="1"/>
  <c r="E25" i="1"/>
  <c r="E19" i="1"/>
  <c r="E20" i="1"/>
  <c r="E6" i="1"/>
  <c r="K6" i="1" s="1"/>
  <c r="I6" i="1"/>
  <c r="H6" i="1"/>
  <c r="G6" i="1"/>
  <c r="F6" i="1"/>
  <c r="D6" i="1"/>
  <c r="J6" i="1" l="1"/>
</calcChain>
</file>

<file path=xl/sharedStrings.xml><?xml version="1.0" encoding="utf-8"?>
<sst xmlns="http://schemas.openxmlformats.org/spreadsheetml/2006/main" count="32" uniqueCount="28">
  <si>
    <t>Altura</t>
  </si>
  <si>
    <t>ID</t>
  </si>
  <si>
    <t>Amostra da altura dos habitantes da Suécia</t>
  </si>
  <si>
    <t>Média</t>
  </si>
  <si>
    <t>LI 90%</t>
  </si>
  <si>
    <t>LS 90%</t>
  </si>
  <si>
    <t>LI 99%</t>
  </si>
  <si>
    <t>(a)</t>
  </si>
  <si>
    <t>(b)</t>
  </si>
  <si>
    <t>t 90%</t>
  </si>
  <si>
    <t>S²</t>
  </si>
  <si>
    <t>t 99%</t>
  </si>
  <si>
    <r>
      <rPr>
        <b/>
        <sz val="11"/>
        <color theme="1"/>
        <rFont val="Calibri"/>
        <family val="2"/>
        <scheme val="minor"/>
      </rPr>
      <t xml:space="preserve">(c) Porque o intervalo de 99% é maior que o de 90%? </t>
    </r>
    <r>
      <rPr>
        <sz val="11"/>
        <color theme="1"/>
        <rFont val="Calibri"/>
        <family val="2"/>
        <scheme val="minor"/>
      </rPr>
      <t>Quanto maior o IC, maior o range entre LI/LS para conter a média.</t>
    </r>
  </si>
  <si>
    <r>
      <rPr>
        <b/>
        <sz val="11"/>
        <color theme="1"/>
        <rFont val="Calibri"/>
        <family val="2"/>
        <scheme val="minor"/>
      </rPr>
      <t xml:space="preserve">(d) Esse novo modelo foi desenvolvido para a altura média do brasileiro, que segundo o IBGE, é de 1,73m. Nesse caso, será necessária uma adaptação do ajuste dos bancos para exportação? </t>
    </r>
    <r>
      <rPr>
        <sz val="11"/>
        <color theme="1"/>
        <rFont val="Calibri"/>
        <family val="2"/>
        <scheme val="minor"/>
      </rPr>
      <t>Certamente, pois temos outra média e os limites irão mudar. Além disso podemos ter o viés de seleção. Além disso, levar em conta só a média pode ser um problema para modelar essa situação.</t>
    </r>
  </si>
  <si>
    <t>EXERCÍCIO 2</t>
  </si>
  <si>
    <t>EXERCICIO 5</t>
  </si>
  <si>
    <t>(a) Margem de erro</t>
  </si>
  <si>
    <t>IC 90%</t>
  </si>
  <si>
    <t>IC 99%</t>
  </si>
  <si>
    <t>7 p.p</t>
  </si>
  <si>
    <t>11 p.p</t>
  </si>
  <si>
    <t>(b) O número de pessoas que devem ter sua altura medida para que a Margem de Erro seja inferior a 1 cm, considerando os coeficientes de confiança de 90% e 99%.</t>
  </si>
  <si>
    <t>n=s².zγ²/ε²</t>
  </si>
  <si>
    <t>Z99%</t>
  </si>
  <si>
    <t>ε</t>
  </si>
  <si>
    <t>n (IC 90%)</t>
  </si>
  <si>
    <t>n (IC 99%)</t>
  </si>
  <si>
    <t>Z90%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</si>
</sst>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0" fillId="4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92162</xdr:rowOff>
    </xdr:from>
    <xdr:to>
      <xdr:col>13</xdr:col>
      <xdr:colOff>190500</xdr:colOff>
      <xdr:row>2</xdr:row>
      <xdr:rowOff>49428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F4BECC-254E-AF4F-8EBC-896629A6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86200" y="92162"/>
          <a:ext cx="4381500" cy="41446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K1005"/>
  <sheetViews>
    <sheetView showGridLines="0" tabSelected="1" workbookViewId="0">
      <selection activeCell="I24" sqref="I24"/>
    </sheetView>
  </sheetViews>
  <sheetFormatPr defaultRowHeight="15" x14ac:dyDescent="0.25"/>
  <cols>
    <col min="2" max="2" width="10.5703125" bestFit="1" customWidth="1"/>
    <col min="4" max="4" width="11.140625" customWidth="1"/>
    <col min="6" max="6" width="10" bestFit="1" customWidth="1"/>
  </cols>
  <sheetData>
    <row r="1" spans="1:11" ht="21" x14ac:dyDescent="0.35">
      <c r="A1" s="2" t="s">
        <v>2</v>
      </c>
    </row>
    <row r="3" spans="1:11" x14ac:dyDescent="0.25">
      <c r="D3" t="s">
        <v>14</v>
      </c>
    </row>
    <row r="4" spans="1:11" x14ac:dyDescent="0.25">
      <c r="D4" s="6" t="s">
        <v>7</v>
      </c>
      <c r="E4" s="6"/>
      <c r="H4" s="6" t="s">
        <v>8</v>
      </c>
      <c r="I4" s="6" t="s">
        <v>8</v>
      </c>
      <c r="J4" s="6" t="s">
        <v>8</v>
      </c>
      <c r="K4" s="6" t="s">
        <v>8</v>
      </c>
    </row>
    <row r="5" spans="1:11" x14ac:dyDescent="0.25">
      <c r="A5" s="3" t="s">
        <v>1</v>
      </c>
      <c r="B5" s="3" t="s">
        <v>0</v>
      </c>
      <c r="D5" s="3" t="s">
        <v>3</v>
      </c>
      <c r="E5" s="3" t="s">
        <v>10</v>
      </c>
      <c r="F5" s="3" t="s">
        <v>9</v>
      </c>
      <c r="G5" s="3" t="s">
        <v>11</v>
      </c>
      <c r="H5" s="3" t="s">
        <v>4</v>
      </c>
      <c r="I5" s="3" t="s">
        <v>5</v>
      </c>
      <c r="J5" s="3" t="s">
        <v>6</v>
      </c>
      <c r="K5" s="3" t="s">
        <v>5</v>
      </c>
    </row>
    <row r="6" spans="1:11" x14ac:dyDescent="0.25">
      <c r="A6" s="4">
        <v>1</v>
      </c>
      <c r="B6" s="5">
        <v>1.412312263356873</v>
      </c>
      <c r="D6" s="12">
        <f>AVERAGE(B6:B55)</f>
        <v>1.8198610868049994</v>
      </c>
      <c r="E6" s="5">
        <f>_xlfn.VAR.S(B6:B55)</f>
        <v>7.6923181659886528E-2</v>
      </c>
      <c r="F6" s="5">
        <f>ABS(_xlfn.T.INV((0.1/2),(COUNTA(B6:B55)-1)))</f>
        <v>1.6765508926168529</v>
      </c>
      <c r="G6" s="5">
        <f>ABS(_xlfn.T.INV((0.01/2),(COUNTA(B6:B55)-1)))</f>
        <v>2.6799519736315514</v>
      </c>
      <c r="H6" s="10">
        <f>D6-F6*SQRT(E6/COUNTA(B6:B55))</f>
        <v>1.7541013057519943</v>
      </c>
      <c r="I6" s="10">
        <f>D6+F6*SQRT(E6/COUNTA(B6:B55))</f>
        <v>1.8856208678580044</v>
      </c>
      <c r="J6" s="11">
        <f>D6-G6*SQRT(E6/COUNTA(B6:B55))</f>
        <v>1.7147446505580177</v>
      </c>
      <c r="K6" s="11">
        <f>D6+G6*SQRT(E6/COUNTA(B6:B55))</f>
        <v>1.924977523051981</v>
      </c>
    </row>
    <row r="7" spans="1:11" x14ac:dyDescent="0.25">
      <c r="A7" s="6">
        <v>2</v>
      </c>
      <c r="B7" s="7">
        <v>1.966063761733676</v>
      </c>
    </row>
    <row r="8" spans="1:11" x14ac:dyDescent="0.25">
      <c r="A8" s="6">
        <v>3</v>
      </c>
      <c r="B8" s="7">
        <v>2.6658157225733214</v>
      </c>
      <c r="D8" s="14" t="s">
        <v>12</v>
      </c>
      <c r="E8" s="14"/>
      <c r="F8" s="14"/>
      <c r="G8" s="14"/>
      <c r="H8" s="14"/>
      <c r="I8" s="14"/>
      <c r="J8" s="14"/>
      <c r="K8" s="14"/>
    </row>
    <row r="9" spans="1:11" ht="15" customHeight="1" x14ac:dyDescent="0.25">
      <c r="A9" s="6">
        <v>4</v>
      </c>
      <c r="B9" s="7">
        <v>1.999599158662495</v>
      </c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6">
        <v>5</v>
      </c>
      <c r="B10" s="7">
        <v>1.4017569293043182</v>
      </c>
    </row>
    <row r="11" spans="1:11" ht="15" customHeight="1" x14ac:dyDescent="0.25">
      <c r="A11" s="6">
        <v>6</v>
      </c>
      <c r="B11" s="7">
        <v>1.3073208476337315</v>
      </c>
      <c r="D11" s="13" t="s">
        <v>13</v>
      </c>
      <c r="E11" s="13"/>
      <c r="F11" s="13"/>
      <c r="G11" s="13"/>
      <c r="H11" s="13"/>
      <c r="I11" s="13"/>
      <c r="J11" s="13"/>
      <c r="K11" s="13"/>
    </row>
    <row r="12" spans="1:11" x14ac:dyDescent="0.25">
      <c r="A12" s="6">
        <v>7</v>
      </c>
      <c r="B12" s="7">
        <v>1.6600245850843518</v>
      </c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6">
        <v>8</v>
      </c>
      <c r="B13" s="7">
        <v>1.9464346139589455</v>
      </c>
      <c r="D13" s="13"/>
      <c r="E13" s="13"/>
      <c r="F13" s="13"/>
      <c r="G13" s="13"/>
      <c r="H13" s="13"/>
      <c r="I13" s="13"/>
      <c r="J13" s="13"/>
      <c r="K13" s="13"/>
    </row>
    <row r="14" spans="1:11" ht="15" customHeight="1" x14ac:dyDescent="0.25">
      <c r="A14" s="6">
        <v>9</v>
      </c>
      <c r="B14" s="7">
        <v>2.1459309118743848</v>
      </c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6">
        <v>10</v>
      </c>
      <c r="B15" s="7">
        <v>1.7552949508596367</v>
      </c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6">
        <v>11</v>
      </c>
      <c r="B16" s="7">
        <v>1.9491567257788696</v>
      </c>
    </row>
    <row r="17" spans="1:9" x14ac:dyDescent="0.25">
      <c r="A17" s="6">
        <v>12</v>
      </c>
      <c r="B17" s="7">
        <v>1.671586519407203</v>
      </c>
      <c r="D17" t="s">
        <v>15</v>
      </c>
    </row>
    <row r="18" spans="1:9" x14ac:dyDescent="0.25">
      <c r="A18" s="6">
        <v>13</v>
      </c>
      <c r="B18" s="7">
        <v>1.9308797013345416</v>
      </c>
      <c r="D18" s="15" t="s">
        <v>16</v>
      </c>
    </row>
    <row r="19" spans="1:9" x14ac:dyDescent="0.25">
      <c r="A19" s="6">
        <v>14</v>
      </c>
      <c r="B19" s="7">
        <v>1.4301110644203923</v>
      </c>
      <c r="D19" t="s">
        <v>17</v>
      </c>
      <c r="E19" s="19">
        <f>D6-H6</f>
        <v>6.5759781053005062E-2</v>
      </c>
      <c r="F19" s="16" t="s">
        <v>19</v>
      </c>
    </row>
    <row r="20" spans="1:9" x14ac:dyDescent="0.25">
      <c r="A20" s="6">
        <v>15</v>
      </c>
      <c r="B20" s="7">
        <v>2.0120006580342404</v>
      </c>
      <c r="D20" t="s">
        <v>18</v>
      </c>
      <c r="E20" s="19">
        <f>D6-J6</f>
        <v>0.10511643624698164</v>
      </c>
      <c r="F20" s="16" t="s">
        <v>20</v>
      </c>
    </row>
    <row r="21" spans="1:9" x14ac:dyDescent="0.25">
      <c r="A21" s="6">
        <v>16</v>
      </c>
      <c r="B21" s="7">
        <v>1.637835624355658</v>
      </c>
      <c r="D21" s="15" t="s">
        <v>21</v>
      </c>
      <c r="F21" s="15"/>
      <c r="G21" s="1"/>
      <c r="H21" s="1"/>
      <c r="I21" s="1"/>
    </row>
    <row r="22" spans="1:9" x14ac:dyDescent="0.25">
      <c r="A22" s="6">
        <v>17</v>
      </c>
      <c r="B22" s="7">
        <v>2.2099700363530754</v>
      </c>
      <c r="D22" s="17" t="s">
        <v>22</v>
      </c>
    </row>
    <row r="23" spans="1:9" x14ac:dyDescent="0.25">
      <c r="A23" s="6">
        <v>18</v>
      </c>
      <c r="B23" s="7">
        <v>1.9811999169885912</v>
      </c>
      <c r="D23" t="s">
        <v>25</v>
      </c>
      <c r="E23" s="16">
        <f>ROUNDUP( E6*E25^2/E27^2, 0)</f>
        <v>2082</v>
      </c>
    </row>
    <row r="24" spans="1:9" x14ac:dyDescent="0.25">
      <c r="A24" s="6">
        <v>19</v>
      </c>
      <c r="B24" s="7">
        <v>1.675367688429966</v>
      </c>
      <c r="D24" t="s">
        <v>26</v>
      </c>
      <c r="E24" s="16">
        <f>ROUNDUP( E6*E26^2/E27^2, 0)</f>
        <v>5104</v>
      </c>
    </row>
    <row r="25" spans="1:9" x14ac:dyDescent="0.25">
      <c r="A25" s="6">
        <v>20</v>
      </c>
      <c r="B25" s="7">
        <v>1.7957915029690155</v>
      </c>
      <c r="D25" t="s">
        <v>27</v>
      </c>
      <c r="E25" s="18">
        <f>ABS(_xlfn.NORM.S.INV(0.05))</f>
        <v>1.6448536269514726</v>
      </c>
      <c r="F25" s="1"/>
    </row>
    <row r="26" spans="1:9" x14ac:dyDescent="0.25">
      <c r="A26" s="6">
        <v>21</v>
      </c>
      <c r="B26" s="7">
        <v>1.6417086463466573</v>
      </c>
      <c r="D26" t="s">
        <v>23</v>
      </c>
      <c r="E26" s="18">
        <f>ABS(_xlfn.NORM.S.INV(0.005))</f>
        <v>2.5758293035488999</v>
      </c>
      <c r="F26" s="1"/>
    </row>
    <row r="27" spans="1:9" x14ac:dyDescent="0.25">
      <c r="A27" s="6">
        <v>22</v>
      </c>
      <c r="B27" s="7">
        <v>1.7080023183395543</v>
      </c>
      <c r="D27" t="s">
        <v>24</v>
      </c>
      <c r="E27" s="18">
        <v>0.01</v>
      </c>
    </row>
    <row r="28" spans="1:9" x14ac:dyDescent="0.25">
      <c r="A28" s="6">
        <v>23</v>
      </c>
      <c r="B28" s="7">
        <v>1.8114353110876744</v>
      </c>
    </row>
    <row r="29" spans="1:9" x14ac:dyDescent="0.25">
      <c r="A29" s="6">
        <v>24</v>
      </c>
      <c r="B29" s="7">
        <v>1.8389379802432206</v>
      </c>
    </row>
    <row r="30" spans="1:9" x14ac:dyDescent="0.25">
      <c r="A30" s="6">
        <v>25</v>
      </c>
      <c r="B30" s="7">
        <v>1.4944021470684137</v>
      </c>
    </row>
    <row r="31" spans="1:9" x14ac:dyDescent="0.25">
      <c r="A31" s="6">
        <v>26</v>
      </c>
      <c r="B31" s="7">
        <v>1.3818617317478581</v>
      </c>
    </row>
    <row r="32" spans="1:9" x14ac:dyDescent="0.25">
      <c r="A32" s="6">
        <v>27</v>
      </c>
      <c r="B32" s="7">
        <v>1.6553267041789794</v>
      </c>
    </row>
    <row r="33" spans="1:2" x14ac:dyDescent="0.25">
      <c r="A33" s="6">
        <v>28</v>
      </c>
      <c r="B33" s="7">
        <v>2.112038825206652</v>
      </c>
    </row>
    <row r="34" spans="1:2" x14ac:dyDescent="0.25">
      <c r="A34" s="6">
        <v>29</v>
      </c>
      <c r="B34" s="7">
        <v>1.6476246899796556</v>
      </c>
    </row>
    <row r="35" spans="1:2" x14ac:dyDescent="0.25">
      <c r="A35" s="6">
        <v>30</v>
      </c>
      <c r="B35" s="7">
        <v>2.078215398805324</v>
      </c>
    </row>
    <row r="36" spans="1:2" x14ac:dyDescent="0.25">
      <c r="A36" s="6">
        <v>31</v>
      </c>
      <c r="B36" s="7">
        <v>2.5033640778586426</v>
      </c>
    </row>
    <row r="37" spans="1:2" x14ac:dyDescent="0.25">
      <c r="A37" s="6">
        <v>32</v>
      </c>
      <c r="B37" s="7">
        <v>1.7448661913352359</v>
      </c>
    </row>
    <row r="38" spans="1:2" x14ac:dyDescent="0.25">
      <c r="A38" s="6">
        <v>33</v>
      </c>
      <c r="B38" s="7">
        <v>1.8631574288405464</v>
      </c>
    </row>
    <row r="39" spans="1:2" x14ac:dyDescent="0.25">
      <c r="A39" s="6">
        <v>34</v>
      </c>
      <c r="B39" s="7">
        <v>2.1312574747442312</v>
      </c>
    </row>
    <row r="40" spans="1:2" x14ac:dyDescent="0.25">
      <c r="A40" s="6">
        <v>35</v>
      </c>
      <c r="B40" s="7">
        <v>1.4537766974580073</v>
      </c>
    </row>
    <row r="41" spans="1:2" x14ac:dyDescent="0.25">
      <c r="A41" s="6">
        <v>36</v>
      </c>
      <c r="B41" s="7">
        <v>1.8271937080701501</v>
      </c>
    </row>
    <row r="42" spans="1:2" x14ac:dyDescent="0.25">
      <c r="A42" s="6">
        <v>37</v>
      </c>
      <c r="B42" s="7">
        <v>1.9341548479948891</v>
      </c>
    </row>
    <row r="43" spans="1:2" x14ac:dyDescent="0.25">
      <c r="A43" s="6">
        <v>38</v>
      </c>
      <c r="B43" s="7">
        <v>1.7683147212379231</v>
      </c>
    </row>
    <row r="44" spans="1:2" x14ac:dyDescent="0.25">
      <c r="A44" s="6">
        <v>39</v>
      </c>
      <c r="B44" s="7">
        <v>1.5485880339708353</v>
      </c>
    </row>
    <row r="45" spans="1:2" x14ac:dyDescent="0.25">
      <c r="A45" s="6">
        <v>40</v>
      </c>
      <c r="B45" s="7">
        <v>1.8672485029015793</v>
      </c>
    </row>
    <row r="46" spans="1:2" x14ac:dyDescent="0.25">
      <c r="A46" s="6">
        <v>41</v>
      </c>
      <c r="B46" s="7">
        <v>1.4751848835141206</v>
      </c>
    </row>
    <row r="47" spans="1:2" x14ac:dyDescent="0.25">
      <c r="A47" s="6">
        <v>42</v>
      </c>
      <c r="B47" s="7">
        <v>2.0948105231143996</v>
      </c>
    </row>
    <row r="48" spans="1:2" x14ac:dyDescent="0.25">
      <c r="A48" s="6">
        <v>43</v>
      </c>
      <c r="B48" s="7">
        <v>1.5884243468815928</v>
      </c>
    </row>
    <row r="49" spans="1:2" x14ac:dyDescent="0.25">
      <c r="A49" s="6">
        <v>44</v>
      </c>
      <c r="B49" s="7">
        <v>2.0824578653263566</v>
      </c>
    </row>
    <row r="50" spans="1:2" x14ac:dyDescent="0.25">
      <c r="A50" s="6">
        <v>45</v>
      </c>
      <c r="B50" s="7">
        <v>1.854018822402864</v>
      </c>
    </row>
    <row r="51" spans="1:2" x14ac:dyDescent="0.25">
      <c r="A51" s="6">
        <v>46</v>
      </c>
      <c r="B51" s="7">
        <v>1.9794435850228189</v>
      </c>
    </row>
    <row r="52" spans="1:2" x14ac:dyDescent="0.25">
      <c r="A52" s="6">
        <v>47</v>
      </c>
      <c r="B52" s="7">
        <v>1.7604630186125483</v>
      </c>
    </row>
    <row r="53" spans="1:2" x14ac:dyDescent="0.25">
      <c r="A53" s="6">
        <v>48</v>
      </c>
      <c r="B53" s="7">
        <v>1.9832880206997459</v>
      </c>
    </row>
    <row r="54" spans="1:2" x14ac:dyDescent="0.25">
      <c r="A54" s="6">
        <v>49</v>
      </c>
      <c r="B54" s="7">
        <v>1.9606622103904401</v>
      </c>
    </row>
    <row r="55" spans="1:2" x14ac:dyDescent="0.25">
      <c r="A55" s="8">
        <v>50</v>
      </c>
      <c r="B55" s="9">
        <v>1.6483724437557292</v>
      </c>
    </row>
    <row r="56" spans="1:2" x14ac:dyDescent="0.25">
      <c r="A56" s="6"/>
      <c r="B56" s="7"/>
    </row>
    <row r="57" spans="1:2" x14ac:dyDescent="0.25">
      <c r="A57" s="6"/>
      <c r="B57" s="7"/>
    </row>
    <row r="58" spans="1:2" x14ac:dyDescent="0.25">
      <c r="A58" s="6"/>
      <c r="B58" s="7"/>
    </row>
    <row r="59" spans="1:2" x14ac:dyDescent="0.25">
      <c r="A59" s="6"/>
      <c r="B59" s="7"/>
    </row>
    <row r="60" spans="1:2" x14ac:dyDescent="0.25">
      <c r="A60" s="6"/>
      <c r="B60" s="7"/>
    </row>
    <row r="61" spans="1:2" x14ac:dyDescent="0.25">
      <c r="A61" s="6"/>
      <c r="B61" s="7"/>
    </row>
    <row r="62" spans="1:2" x14ac:dyDescent="0.25">
      <c r="A62" s="6"/>
      <c r="B62" s="7"/>
    </row>
    <row r="63" spans="1:2" x14ac:dyDescent="0.25">
      <c r="A63" s="6"/>
      <c r="B63" s="7"/>
    </row>
    <row r="64" spans="1:2" x14ac:dyDescent="0.25">
      <c r="A64" s="6"/>
      <c r="B64" s="7"/>
    </row>
    <row r="65" spans="1:2" x14ac:dyDescent="0.25">
      <c r="A65" s="6"/>
      <c r="B65" s="7"/>
    </row>
    <row r="66" spans="1:2" x14ac:dyDescent="0.25">
      <c r="A66" s="6"/>
      <c r="B66" s="7"/>
    </row>
    <row r="67" spans="1:2" x14ac:dyDescent="0.25">
      <c r="A67" s="6"/>
      <c r="B67" s="7"/>
    </row>
    <row r="68" spans="1:2" x14ac:dyDescent="0.25">
      <c r="A68" s="6"/>
      <c r="B68" s="7"/>
    </row>
    <row r="69" spans="1:2" x14ac:dyDescent="0.25">
      <c r="A69" s="6"/>
      <c r="B69" s="7"/>
    </row>
    <row r="70" spans="1:2" x14ac:dyDescent="0.25">
      <c r="A70" s="6"/>
      <c r="B70" s="7"/>
    </row>
    <row r="71" spans="1:2" x14ac:dyDescent="0.25">
      <c r="A71" s="6"/>
      <c r="B71" s="7"/>
    </row>
    <row r="72" spans="1:2" x14ac:dyDescent="0.25">
      <c r="A72" s="6"/>
      <c r="B72" s="7"/>
    </row>
    <row r="73" spans="1:2" x14ac:dyDescent="0.25">
      <c r="A73" s="6"/>
      <c r="B73" s="7"/>
    </row>
    <row r="74" spans="1:2" x14ac:dyDescent="0.25">
      <c r="A74" s="6"/>
      <c r="B74" s="7"/>
    </row>
    <row r="75" spans="1:2" x14ac:dyDescent="0.25">
      <c r="A75" s="6"/>
      <c r="B75" s="7"/>
    </row>
    <row r="76" spans="1:2" x14ac:dyDescent="0.25">
      <c r="A76" s="6"/>
      <c r="B76" s="7"/>
    </row>
    <row r="77" spans="1:2" x14ac:dyDescent="0.25">
      <c r="A77" s="6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  <row r="92" spans="1:2" x14ac:dyDescent="0.25">
      <c r="A92" s="6"/>
      <c r="B92" s="7"/>
    </row>
    <row r="93" spans="1:2" x14ac:dyDescent="0.25">
      <c r="A93" s="6"/>
      <c r="B93" s="7"/>
    </row>
    <row r="94" spans="1:2" x14ac:dyDescent="0.25">
      <c r="A94" s="6"/>
      <c r="B94" s="7"/>
    </row>
    <row r="95" spans="1:2" x14ac:dyDescent="0.25">
      <c r="A95" s="6"/>
      <c r="B95" s="7"/>
    </row>
    <row r="96" spans="1:2" x14ac:dyDescent="0.25">
      <c r="A96" s="6"/>
      <c r="B96" s="7"/>
    </row>
    <row r="97" spans="1:2" x14ac:dyDescent="0.25">
      <c r="A97" s="6"/>
      <c r="B97" s="7"/>
    </row>
    <row r="98" spans="1:2" x14ac:dyDescent="0.25">
      <c r="A98" s="6"/>
      <c r="B98" s="7"/>
    </row>
    <row r="99" spans="1:2" x14ac:dyDescent="0.25">
      <c r="A99" s="6"/>
      <c r="B99" s="7"/>
    </row>
    <row r="100" spans="1:2" x14ac:dyDescent="0.25">
      <c r="A100" s="6"/>
      <c r="B100" s="7"/>
    </row>
    <row r="101" spans="1:2" x14ac:dyDescent="0.25">
      <c r="A101" s="6"/>
      <c r="B101" s="7"/>
    </row>
    <row r="102" spans="1:2" x14ac:dyDescent="0.25">
      <c r="A102" s="6"/>
      <c r="B102" s="7"/>
    </row>
    <row r="103" spans="1:2" x14ac:dyDescent="0.25">
      <c r="A103" s="6"/>
      <c r="B103" s="7"/>
    </row>
    <row r="104" spans="1:2" x14ac:dyDescent="0.25">
      <c r="A104" s="6"/>
      <c r="B104" s="7"/>
    </row>
    <row r="105" spans="1:2" x14ac:dyDescent="0.25">
      <c r="A105" s="8"/>
      <c r="B105" s="9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B111" s="1"/>
    </row>
    <row r="112" spans="1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</sheetData>
  <mergeCells count="2">
    <mergeCell ref="D11:K15"/>
    <mergeCell ref="D8:K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dados-e-analises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Vinícius Oviedo</cp:lastModifiedBy>
  <dcterms:created xsi:type="dcterms:W3CDTF">2019-07-21T23:15:26Z</dcterms:created>
  <dcterms:modified xsi:type="dcterms:W3CDTF">2024-06-18T22:04:18Z</dcterms:modified>
</cp:coreProperties>
</file>